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ggrandis\Downloads\"/>
    </mc:Choice>
  </mc:AlternateContent>
  <xr:revisionPtr revIDLastSave="0" documentId="13_ncr:1_{11D955EC-6AED-4481-9672-106468874525}" xr6:coauthVersionLast="47" xr6:coauthVersionMax="47" xr10:uidLastSave="{00000000-0000-0000-0000-000000000000}"/>
  <bookViews>
    <workbookView xWindow="-23148" yWindow="-96" windowWidth="23256" windowHeight="12456" activeTab="1" xr2:uid="{00000000-000D-0000-FFFF-FFFF00000000}"/>
  </bookViews>
  <sheets>
    <sheet name="Carátula" sheetId="138" r:id="rId1"/>
    <sheet name="Índice" sheetId="137" r:id="rId2"/>
    <sheet name="Cuadro 2.2" sheetId="1" r:id="rId3"/>
    <sheet name="Cuadro 2.2.1" sheetId="2" r:id="rId4"/>
    <sheet name="Cuadro 2.2.2" sheetId="3" r:id="rId5"/>
    <sheet name="Cuadro 2.2.3" sheetId="4" r:id="rId6"/>
    <sheet name="Cuadro 2.2.4" sheetId="5" r:id="rId7"/>
    <sheet name="Cuadro 2.2.5" sheetId="6" r:id="rId8"/>
    <sheet name="Cuadro 2.2.6" sheetId="7" r:id="rId9"/>
    <sheet name="Cuadro 2.2.7" sheetId="8" r:id="rId10"/>
    <sheet name="Cuadro 2.2.8" sheetId="9" r:id="rId11"/>
    <sheet name="Cuadro 2.2.9" sheetId="10" r:id="rId12"/>
    <sheet name="Cuadro 2.2.10" sheetId="11" r:id="rId13"/>
    <sheet name="Cuadro 2.2.11" sheetId="12" r:id="rId14"/>
    <sheet name="Cuadro 2.2.12" sheetId="13" r:id="rId15"/>
    <sheet name="Cuadro 2.2.13" sheetId="14" r:id="rId16"/>
    <sheet name="Cuadro 2.2.14" sheetId="15" r:id="rId17"/>
    <sheet name="Cuadro 2.2.15" sheetId="16" r:id="rId18"/>
    <sheet name="Cuadro 2.2.16" sheetId="17" r:id="rId19"/>
    <sheet name="Cuadro 2.2.17" sheetId="18" r:id="rId20"/>
    <sheet name="Cuadro 2.2.18" sheetId="19" r:id="rId21"/>
    <sheet name="Cuadro 2.2.19" sheetId="20" r:id="rId22"/>
    <sheet name="Cuadro 2.2.20" sheetId="21" r:id="rId23"/>
    <sheet name="Cuadro 2.2.21" sheetId="22" r:id="rId24"/>
    <sheet name="Cuadro 2.2.22" sheetId="23" r:id="rId25"/>
    <sheet name="Cuadro 2.2.23" sheetId="24" r:id="rId26"/>
    <sheet name="Cuadro 2.2.24" sheetId="25" r:id="rId27"/>
    <sheet name="Cuadro 2.2.25" sheetId="26" r:id="rId28"/>
    <sheet name="Cuadro 2.2.26" sheetId="27" r:id="rId29"/>
    <sheet name="Cuadro 2.2.27" sheetId="28" r:id="rId30"/>
    <sheet name="Cuadro 2.2.28" sheetId="29" r:id="rId31"/>
    <sheet name="Cuadro 2.2.29" sheetId="30" r:id="rId32"/>
    <sheet name="Cuadro 2.2.30" sheetId="31" r:id="rId33"/>
    <sheet name="Cuadro 2.2.31" sheetId="32" r:id="rId34"/>
    <sheet name="Cuadro 2.2.32" sheetId="33" r:id="rId35"/>
    <sheet name="Cuadro 2.2.33" sheetId="34" r:id="rId36"/>
    <sheet name="Cuadro 2.2.34" sheetId="35" r:id="rId37"/>
    <sheet name="Cuadro 2.2.35" sheetId="36" r:id="rId38"/>
    <sheet name="Cuadro 2.2.36" sheetId="37" r:id="rId39"/>
    <sheet name="Cuadro 2.2.37" sheetId="38" r:id="rId40"/>
    <sheet name="Cuadro 2.2.38" sheetId="39" r:id="rId41"/>
    <sheet name="Cuadro 2.2.39" sheetId="40" r:id="rId42"/>
    <sheet name="Cuadro 2.2.40" sheetId="41" r:id="rId43"/>
    <sheet name="Cuadro 2.2.41" sheetId="42" r:id="rId44"/>
    <sheet name="Cuadro 2.2.42" sheetId="43" r:id="rId45"/>
    <sheet name="Cuadro 2.2.43" sheetId="44" r:id="rId46"/>
    <sheet name="Cuadro 2.2.44" sheetId="45" r:id="rId47"/>
    <sheet name="Cuadro 2.2.45" sheetId="46" r:id="rId48"/>
    <sheet name="Cuadro 2.2.46" sheetId="47" r:id="rId49"/>
    <sheet name="Cuadro 2.2.47" sheetId="48" r:id="rId50"/>
    <sheet name="Cuadro 2.2.48" sheetId="49" r:id="rId51"/>
    <sheet name="Cuadro 2.2.49" sheetId="50" r:id="rId52"/>
    <sheet name="Cuadro 2.2.50" sheetId="51" r:id="rId53"/>
    <sheet name="Cuadro 2.2.51" sheetId="52" r:id="rId54"/>
    <sheet name="Cuadro 2.2.52" sheetId="53" r:id="rId55"/>
    <sheet name="Cuadro 2.2.53" sheetId="54" r:id="rId56"/>
    <sheet name="Cuadro 2.2.54" sheetId="55" r:id="rId57"/>
    <sheet name="Cuadro 2.2.55" sheetId="56" r:id="rId58"/>
    <sheet name="Cuadro 2.2.56" sheetId="57" r:id="rId59"/>
    <sheet name="Cuadro 2.2.57" sheetId="58" r:id="rId60"/>
    <sheet name="Cuadro 2.2.58" sheetId="59" r:id="rId61"/>
    <sheet name="Cuadro 2.2.59" sheetId="60" r:id="rId62"/>
    <sheet name="Cuadro 2.2.60" sheetId="61" r:id="rId63"/>
    <sheet name="Cuadro 2.2.61" sheetId="62" r:id="rId64"/>
    <sheet name="Cuadro 2.2.62" sheetId="63" r:id="rId65"/>
    <sheet name="Cuadro 2.2.63" sheetId="64" r:id="rId66"/>
    <sheet name="Cuadro 2.2.64" sheetId="65" r:id="rId67"/>
    <sheet name="Cuadro 2.2.65" sheetId="66" r:id="rId68"/>
    <sheet name="Cuadro 2.2.66" sheetId="67" r:id="rId69"/>
    <sheet name="Cuadro 2.2.67" sheetId="68" r:id="rId70"/>
    <sheet name="Cuadro 2.2.68" sheetId="69" r:id="rId71"/>
    <sheet name="Cuadro 2.2.69" sheetId="70" r:id="rId72"/>
    <sheet name="Cuadro 2.2.70" sheetId="71" r:id="rId73"/>
    <sheet name="Cuadro 2.2.71" sheetId="72" r:id="rId74"/>
    <sheet name="Cuadro 2.2.72" sheetId="73" r:id="rId75"/>
    <sheet name="Cuadro 2.2.73" sheetId="74" r:id="rId76"/>
    <sheet name="Cuadro 2.2.74" sheetId="75" r:id="rId77"/>
    <sheet name="Cuadro 2.2.75" sheetId="76" r:id="rId78"/>
    <sheet name="Cuadro 2.2.76" sheetId="77" r:id="rId79"/>
    <sheet name="Cuadro 2.2.77" sheetId="78" r:id="rId80"/>
    <sheet name="Cuadro 2.2.78" sheetId="79" r:id="rId81"/>
    <sheet name="Cuadro 2.2.79" sheetId="80" r:id="rId82"/>
    <sheet name="Cuadro 2.2.80" sheetId="81" r:id="rId83"/>
    <sheet name="Cuadro 2.2.81" sheetId="82" r:id="rId84"/>
    <sheet name="Cuadro 2.2.82" sheetId="83" r:id="rId85"/>
    <sheet name="Cuadro 2.2.83" sheetId="84" r:id="rId86"/>
    <sheet name="Cuadro 2.2.84" sheetId="85" r:id="rId87"/>
    <sheet name="Cuadro 2.2.85" sheetId="86" r:id="rId88"/>
    <sheet name="Cuadro 2.2.86" sheetId="87" r:id="rId89"/>
    <sheet name="Cuadro 2.2.87" sheetId="88" r:id="rId90"/>
    <sheet name="Cuadro 2.2.88" sheetId="89" r:id="rId91"/>
    <sheet name="Cuadro 2.2.89" sheetId="90" r:id="rId92"/>
    <sheet name="Cuadro 2.2.90" sheetId="91" r:id="rId93"/>
    <sheet name="Cuadro 2.2.91" sheetId="92" r:id="rId94"/>
    <sheet name="Cuadro 2.2.92" sheetId="93" r:id="rId95"/>
    <sheet name="Cuadro 2.2.93" sheetId="94" r:id="rId96"/>
    <sheet name="Cuadro 2.2.94" sheetId="95" r:id="rId97"/>
    <sheet name="Cuadro 2.2.95" sheetId="96" r:id="rId98"/>
    <sheet name="Cuadro 2.2.96" sheetId="97" r:id="rId99"/>
    <sheet name="Cuadro 2.2.97" sheetId="98" r:id="rId100"/>
    <sheet name="Cuadro 2.2.98" sheetId="99" r:id="rId101"/>
    <sheet name="Cuadro 2.2.99" sheetId="100" r:id="rId102"/>
    <sheet name="Cuadro 2.2.100" sheetId="101" r:id="rId103"/>
    <sheet name="Cuadro 2.2.101" sheetId="102" r:id="rId104"/>
    <sheet name="Cuadro 2.2.102" sheetId="103" r:id="rId105"/>
    <sheet name="Cuadro 2.2.103" sheetId="104" r:id="rId106"/>
    <sheet name="Cuadro 2.2.104" sheetId="105" r:id="rId107"/>
    <sheet name="Cuadro 2.2.105" sheetId="106" r:id="rId108"/>
    <sheet name="Cuadro 2.2.106" sheetId="107" r:id="rId109"/>
    <sheet name="Cuadro 2.2.107" sheetId="108" r:id="rId110"/>
    <sheet name="Cuadro 2.2.108" sheetId="109" r:id="rId111"/>
    <sheet name="Cuadro 2.2.109" sheetId="110" r:id="rId112"/>
    <sheet name="Cuadro 2.2.110" sheetId="111" r:id="rId113"/>
    <sheet name="Cuadro 2.2.111" sheetId="112" r:id="rId114"/>
    <sheet name="Cuadro 2.2.112" sheetId="113" r:id="rId115"/>
    <sheet name="Cuadro 2.2.113" sheetId="114" r:id="rId116"/>
    <sheet name="Cuadro 2.2.114" sheetId="115" r:id="rId117"/>
    <sheet name="Cuadro 2.2.115" sheetId="116" r:id="rId118"/>
    <sheet name="Cuadro 2.2.116" sheetId="117" r:id="rId119"/>
    <sheet name="Cuadro 2.2.117" sheetId="118" r:id="rId120"/>
    <sheet name="Cuadro 2.2.118" sheetId="119" r:id="rId121"/>
    <sheet name="Cuadro 2.2.119" sheetId="120" r:id="rId122"/>
    <sheet name="Cuadro 2.2.120" sheetId="121" r:id="rId123"/>
    <sheet name="Cuadro 2.2.121" sheetId="122" r:id="rId124"/>
    <sheet name="Cuadro 2.2.122" sheetId="123" r:id="rId125"/>
    <sheet name="Cuadro 2.2.123" sheetId="124" r:id="rId126"/>
    <sheet name="Cuadro 2.2.124" sheetId="125" r:id="rId127"/>
    <sheet name="Cuadro 2.2.125" sheetId="126" r:id="rId128"/>
    <sheet name="Cuadro 2.2.126" sheetId="127" r:id="rId129"/>
    <sheet name="Cuadro 2.2.127" sheetId="128" r:id="rId130"/>
    <sheet name="Cuadro 2.2.128" sheetId="129" r:id="rId131"/>
    <sheet name="Cuadro 2.2.129" sheetId="130" r:id="rId132"/>
    <sheet name="Cuadro 2.2.130" sheetId="131" r:id="rId133"/>
    <sheet name="Cuadro 2.2.131" sheetId="132" r:id="rId134"/>
    <sheet name="Cuadro 2.2.132" sheetId="133" r:id="rId135"/>
    <sheet name="Cuadro 2.2.133" sheetId="134" r:id="rId136"/>
    <sheet name="Cuadro 2.2.134" sheetId="135" r:id="rId137"/>
    <sheet name="Cuadro 2.2.135" sheetId="136" r:id="rId138"/>
  </sheets>
  <definedNames>
    <definedName name="_xlnm.Print_Area" localSheetId="3">'Cuadro 2.2.1'!$A$1:$G$55</definedName>
  </definedNames>
  <calcPr calcId="191029" calcMode="manual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7" i="137" l="1"/>
  <c r="A139" i="137"/>
  <c r="A138" i="137"/>
  <c r="A137" i="137"/>
  <c r="A136" i="137"/>
  <c r="A135" i="137"/>
  <c r="A134" i="137"/>
  <c r="A133" i="137"/>
  <c r="A132" i="137"/>
  <c r="A131" i="137"/>
  <c r="A130" i="137"/>
  <c r="A129" i="137"/>
  <c r="A128" i="137"/>
  <c r="A127" i="137"/>
  <c r="A126" i="137"/>
  <c r="A125" i="137"/>
  <c r="A124" i="137"/>
  <c r="A123" i="137"/>
  <c r="A122" i="137"/>
  <c r="A121" i="137"/>
  <c r="A120" i="137"/>
  <c r="A119" i="137"/>
  <c r="A118" i="137"/>
  <c r="A117" i="137"/>
  <c r="A116" i="137"/>
  <c r="A115" i="137"/>
  <c r="A114" i="137"/>
  <c r="A113" i="137"/>
  <c r="A112" i="137"/>
  <c r="A111" i="137"/>
  <c r="A110" i="137"/>
  <c r="A109" i="137"/>
  <c r="A108" i="137"/>
  <c r="A107" i="137"/>
  <c r="A106" i="137"/>
  <c r="A105" i="137"/>
  <c r="A104" i="137"/>
  <c r="A103" i="137"/>
  <c r="A102" i="137"/>
  <c r="A101" i="137"/>
  <c r="A100" i="137"/>
  <c r="A99" i="137"/>
  <c r="A98" i="137"/>
  <c r="A97" i="137"/>
  <c r="A96" i="137"/>
  <c r="A95" i="137"/>
  <c r="A94" i="137"/>
  <c r="A93" i="137"/>
  <c r="A92" i="137"/>
  <c r="A91" i="137"/>
  <c r="A90" i="137"/>
  <c r="A89" i="137"/>
  <c r="A88" i="137"/>
  <c r="A87" i="137"/>
  <c r="A86" i="137"/>
  <c r="A85" i="137"/>
  <c r="A84" i="137"/>
  <c r="A83" i="137"/>
  <c r="A82" i="137"/>
  <c r="A81" i="137"/>
  <c r="A80" i="137"/>
  <c r="A79" i="137"/>
  <c r="A78" i="137"/>
  <c r="A77" i="137"/>
  <c r="A76" i="137"/>
  <c r="A75" i="137"/>
  <c r="A74" i="137"/>
  <c r="A73" i="137"/>
  <c r="A72" i="137"/>
  <c r="A71" i="137"/>
  <c r="A70" i="137"/>
  <c r="A69" i="137"/>
  <c r="A68" i="137"/>
  <c r="A67" i="137"/>
  <c r="A66" i="137"/>
  <c r="A65" i="137"/>
  <c r="A64" i="137"/>
  <c r="A63" i="137"/>
  <c r="A62" i="137"/>
  <c r="A61" i="137"/>
  <c r="A60" i="137"/>
  <c r="A59" i="137"/>
  <c r="A58" i="137"/>
  <c r="A56" i="137"/>
  <c r="A55" i="137"/>
  <c r="A54" i="137"/>
  <c r="A53" i="137"/>
  <c r="A52" i="137"/>
  <c r="A51" i="137"/>
  <c r="A50" i="137"/>
  <c r="A49" i="137"/>
  <c r="A48" i="137"/>
  <c r="A47" i="137"/>
  <c r="A46" i="137"/>
  <c r="A45" i="137"/>
  <c r="A44" i="137"/>
  <c r="A43" i="137"/>
  <c r="A42" i="137"/>
  <c r="A41" i="137"/>
  <c r="A40" i="137"/>
  <c r="A39" i="137"/>
  <c r="A38" i="137"/>
  <c r="A37" i="137"/>
  <c r="A36" i="137"/>
  <c r="A35" i="137"/>
  <c r="A34" i="137"/>
  <c r="A33" i="137"/>
  <c r="A32" i="137"/>
  <c r="A31" i="137"/>
  <c r="A30" i="137"/>
  <c r="A29" i="137"/>
  <c r="A28" i="137"/>
  <c r="A27" i="137"/>
  <c r="A26" i="137"/>
  <c r="A25" i="137"/>
  <c r="A24" i="137"/>
  <c r="A23" i="137"/>
  <c r="A22" i="137"/>
  <c r="A21" i="137"/>
  <c r="A20" i="137"/>
  <c r="A19" i="137"/>
  <c r="A18" i="137"/>
  <c r="A17" i="137"/>
  <c r="A16" i="137"/>
  <c r="A15" i="137"/>
  <c r="A14" i="137"/>
  <c r="A13" i="137"/>
  <c r="A12" i="137"/>
  <c r="A11" i="137"/>
  <c r="A10" i="137"/>
  <c r="A9" i="137"/>
  <c r="A8" i="137"/>
  <c r="A7" i="137"/>
  <c r="A6" i="137"/>
  <c r="A5" i="137"/>
  <c r="A4" i="137"/>
</calcChain>
</file>

<file path=xl/sharedStrings.xml><?xml version="1.0" encoding="utf-8"?>
<sst xmlns="http://schemas.openxmlformats.org/spreadsheetml/2006/main" count="47031" uniqueCount="177">
  <si>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</si>
  <si>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</si>
  <si>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</si>
  <si>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</si>
  <si>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</si>
  <si>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</si>
  <si>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</si>
  <si>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</si>
  <si>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</si>
  <si>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</si>
  <si>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</si>
  <si>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2.2. Provincia de Buenos Aires.  Población de 14 años y más en viviendas particulares, por condición de actividad económica, según sexo registrado al nacer y grupos quinquenales de edad. Año 2022</t>
  </si>
  <si>
    <t/>
  </si>
  <si>
    <t>Sexo registrado al nacer y grupos quinquenales de edad</t>
  </si>
  <si>
    <t>Población de 14 años y más en viviendas particulares</t>
  </si>
  <si>
    <t>Condición de actividad económica</t>
  </si>
  <si>
    <t>Población económicamente activa</t>
  </si>
  <si>
    <t>Población no económicamente activa</t>
  </si>
  <si>
    <t>Total</t>
  </si>
  <si>
    <t>Ocupada</t>
  </si>
  <si>
    <t>Desocupada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</si>
  <si>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</si>
  <si>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</si>
  <si>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</si>
  <si>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</si>
  <si>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</si>
  <si>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</si>
  <si>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</si>
  <si>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</si>
  <si>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</si>
  <si>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</si>
  <si>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</si>
  <si>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</si>
  <si>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</si>
  <si>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</si>
  <si>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</si>
  <si>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</si>
  <si>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</si>
  <si>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</si>
  <si>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</si>
  <si>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2.2.1. Provincia de Buenos Aires, partido Adolfo Alsina. Población de 14 años y más en viviendas particulares, por condición de actividad económica, según sexo registrado al nacer y grupos quinquenales de edad. Año 2022</t>
  </si>
  <si>
    <t>-</t>
  </si>
  <si>
    <t>Cuadro 2.2.2. Provincia de Buenos Aires, partido Adolfo Gonzales Chaves. Población de 14 años y más en viviendas particulares, por condición de actividad económica, según sexo registrado al nacer y grupos quinquenales de edad. Año 2022</t>
  </si>
  <si>
    <t>Cuadro 2.2.3. Provincia de Buenos Aires, partido Alberti. Población de 14 años y más en viviendas particulares, por condición de actividad económica, según sexo registrado al nacer y grupos quinquenales de edad. Año 2022</t>
  </si>
  <si>
    <t>Cuadro 2.2.4. Provincia de Buenos Aires, partido Almirante Brown. Población de 14 años y más en viviendas particulares, por condición de actividad económica, según sexo registrado al nacer y grupos quinquenales de edad. Año 2022</t>
  </si>
  <si>
    <t>Cuadro 2.2.5. Provincia de Buenos Aires, partido Arrecifes. Población de 14 años y más en viviendas particulares, por condición de actividad económica, según sexo registrado al nacer y grupos quinquenales de edad. Año 2022</t>
  </si>
  <si>
    <t>Cuadro 2.2.6. Provincia de Buenos Aires, partido Avellaneda. Población de 14 años y más en viviendas particulares, por condición de actividad económica, según sexo registrado al nacer y grupos quinquenales de edad. Año 2022</t>
  </si>
  <si>
    <t>Cuadro 2.2.7. Provincia de Buenos Aires, partido Ayacucho. Población de 14 años y más en viviendas particulares, por condición de actividad económica, según sexo registrado al nacer y grupos quinquenales de edad. Año 2022</t>
  </si>
  <si>
    <t>Cuadro 2.2.8. Provincia de Buenos Aires, partido Azul. Población de 14 años y más en viviendas particulares, por condición de actividad económica, según sexo registrado al nacer y grupos quinquenales de edad. Año 2022</t>
  </si>
  <si>
    <t>Cuadro 2.2.9. Provincia de Buenos Aires, partido Bahía Blanca. Población de 14 años y más en viviendas particulares, por condición de actividad económica, según sexo registrado al nacer y grupos quinquenales de edad. Año 2022</t>
  </si>
  <si>
    <t>Cuadro 2.2.10. Provincia de Buenos Aires, partido Balcarce. Población de 14 años y más en viviendas particulares, por condición de actividad económica, según sexo registrado al nacer y grupos quinquenales de edad. Año 2022</t>
  </si>
  <si>
    <t>Cuadro 2.2.11. Provincia de Buenos Aires, partido Baradero. Población de 14 años y más en viviendas particulares, por condición de actividad económica, según sexo registrado al nacer y grupos quinquenales de edad. Año 2022</t>
  </si>
  <si>
    <t>Cuadro 2.2.12. Provincia de Buenos Aires, partido Benito Juárez. Población de 14 años y más en viviendas particulares, por condición de actividad económica, según sexo registrado al nacer y grupos quinquenales de edad. Año 2022</t>
  </si>
  <si>
    <t>Cuadro 2.2.13. Provincia de Buenos Aires, partido Berazategui. Población de 14 años y más en viviendas particulares, por condición de actividad económica, según sexo registrado al nacer y grupos quinquenales de edad. Año 2022</t>
  </si>
  <si>
    <t>Cuadro 2.2.14. Provincia de Buenos Aires, partido Berisso. Población de 14 años y más en viviendas particulares, por condición de actividad económica, según sexo registrado al nacer y grupos quinquenales de edad. Año 2022</t>
  </si>
  <si>
    <t>Cuadro 2.2.15. Provincia de Buenos Aires, partido Bolívar. Población de 14 años y más en viviendas particulares, por condición de actividad económica, según sexo registrado al nacer y grupos quinquenales de edad. Año 2022</t>
  </si>
  <si>
    <t>Cuadro 2.2.16. Provincia de Buenos Aires, partido Bragado. Población de 14 años y más en viviendas particulares, por condición de actividad económica, según sexo registrado al nacer y grupos quinquenales de edad. Año 2022</t>
  </si>
  <si>
    <t>Cuadro 2.2.17. Provincia de Buenos Aires, partido Brandsen. Población de 14 años y más en viviendas particulares, por condición de actividad económica, según sexo registrado al nacer y grupos quinquenales de edad. Año 2022</t>
  </si>
  <si>
    <t>Cuadro 2.2.18. Provincia de Buenos Aires, partido Campana. Población de 14 años y más en viviendas particulares, por condición de actividad económica, según sexo registrado al nacer y grupos quinquenales de edad. Año 2022</t>
  </si>
  <si>
    <t>Cuadro 2.2.19. Provincia de Buenos Aires, partido Cañuelas. Población de 14 años y más en viviendas particulares, por condición de actividad económica, según sexo registrado al nacer y grupos quinquenales de edad. Año 2022</t>
  </si>
  <si>
    <t>Cuadro 2.2.20. Provincia de Buenos Aires, partido Capitán Sarmiento. Población de 14 años y más en viviendas particulares, por condición de actividad económica, según sexo registrado al nacer y grupos quinquenales de edad. Año 2022</t>
  </si>
  <si>
    <t>Cuadro 2.2.21. Provincia de Buenos Aires, partido Carlos Casares. Población de 14 años y más en viviendas particulares, por condición de actividad económica, según sexo registrado al nacer y grupos quinquenales de edad. Año 2022</t>
  </si>
  <si>
    <t>Cuadro 2.2.22. Provincia de Buenos Aires, partido Carlos Tejedor. Población de 14 años y más en viviendas particulares, por condición de actividad económica, según sexo registrado al nacer y grupos quinquenales de edad. Año 2022</t>
  </si>
  <si>
    <t>Cuadro 2.2.23. Provincia de Buenos Aires, partido Carmen de Areco. Población de 14 años y más en viviendas particulares, por condición de actividad económica, según sexo registrado al nacer y grupos quinquenales de edad. Año 2022</t>
  </si>
  <si>
    <t>Cuadro 2.2.24. Provincia de Buenos Aires, partido Castelli. Población de 14 años y más en viviendas particulares, por condición de actividad económica, según sexo registrado al nacer y grupos quinquenales de edad. Año 2022</t>
  </si>
  <si>
    <t>Cuadro 2.2.25. Provincia de Buenos Aires, partido Chacabuco. Población de 14 años y más en viviendas particulares, por condición de actividad económica, según sexo registrado al nacer y grupos quinquenales de edad. Año 2022</t>
  </si>
  <si>
    <t>Cuadro 2.2.26. Provincia de Buenos Aires, partido Chascomús. Población de 14 años y más en viviendas particulares, por condición de actividad económica, según sexo registrado al nacer y grupos quinquenales de edad. Año 2022</t>
  </si>
  <si>
    <t>Cuadro 2.2.27. Provincia de Buenos Aires, partido Chivilcoy. Población de 14 años y más en viviendas particulares, por condición de actividad económica, según sexo registrado al nacer y grupos quinquenales de edad. Año 2022</t>
  </si>
  <si>
    <t>Cuadro 2.2.28. Provincia de Buenos Aires, partido Colón. Población de 14 años y más en viviendas particulares, por condición de actividad económica, según sexo registrado al nacer y grupos quinquenales de edad. Año 2022</t>
  </si>
  <si>
    <t>Cuadro 2.2.29. Provincia de Buenos Aires, partido Coronel de Marina Leonardo Rosales. Población de 14 años y más en viviendas particulares, por condición de actividad económica, según sexo registrado al nacer y grupos quinquenales de edad. Año 2022</t>
  </si>
  <si>
    <t>Cuadro 2.2.30. Provincia de Buenos Aires, partido Coronel Dorrego. Población de 14 años y más en viviendas particulares, por condición de actividad económica, según sexo registrado al nacer y grupos quinquenales de edad. Año 2022</t>
  </si>
  <si>
    <t>Cuadro 2.2.31. Provincia de Buenos Aires, partido Coronel Pringles. Población de 14 años y más en viviendas particulares, por condición de actividad económica, según sexo registrado al nacer y grupos quinquenales de edad. Año 2022</t>
  </si>
  <si>
    <t>Cuadro 2.2.32. Provincia de Buenos Aires, partido Coronel Suárez. Población de 14 años y más en viviendas particulares, por condición de actividad económica, según sexo registrado al nacer y grupos quinquenales de edad. Año 2022</t>
  </si>
  <si>
    <t>Cuadro 2.2.33. Provincia de Buenos Aires, partido Daireaux. Población de 14 años y más en viviendas particulares, por condición de actividad económica, según sexo registrado al nacer y grupos quinquenales de edad. Año 2022</t>
  </si>
  <si>
    <t>Cuadro 2.2.34. Provincia de Buenos Aires, partido Dolores. Población de 14 años y más en viviendas particulares, por condición de actividad económica, según sexo registrado al nacer y grupos quinquenales de edad. Año 2022</t>
  </si>
  <si>
    <t>Cuadro 2.2.35. Provincia de Buenos Aires, partido Ensenada. Población de 14 años y más en viviendas particulares, por condición de actividad económica, según sexo registrado al nacer y grupos quinquenales de edad. Año 2022</t>
  </si>
  <si>
    <t>Cuadro 2.2.36. Provincia de Buenos Aires, partido Escobar. Población de 14 años y más en viviendas particulares, por condición de actividad económica, según sexo registrado al nacer y grupos quinquenales de edad. Año 2022</t>
  </si>
  <si>
    <t>Cuadro 2.2.37. Provincia de Buenos Aires, partido Esteban Echeverría. Población de 14 años y más en viviendas particulares, por condición de actividad económica, según sexo registrado al nacer y grupos quinquenales de edad. Año 2022</t>
  </si>
  <si>
    <t>Cuadro 2.2.38. Provincia de Buenos Aires, partido Exaltación de la Cruz. Población de 14 años y más en viviendas particulares, por condición de actividad económica, según sexo registrado al nacer y grupos quinquenales de edad. Año 2022</t>
  </si>
  <si>
    <t>Cuadro 2.2.39. Provincia de Buenos Aires, partido Ezeiza. Población de 14 años y más en viviendas particulares, por condición de actividad económica, según sexo registrado al nacer y grupos quinquenales de edad. Año 2022</t>
  </si>
  <si>
    <t>Cuadro 2.2.40. Provincia de Buenos Aires, partido Florencio Varela. Población de 14 años y más en viviendas particulares, por condición de actividad económica, según sexo registrado al nacer y grupos quinquenales de edad. Año 2022</t>
  </si>
  <si>
    <t>Cuadro 2.2.41. Provincia de Buenos Aires, partido Florentino Ameghino. Población de 14 años y más en viviendas particulares, por condición de actividad económica, según sexo registrado al nacer y grupos quinquenales de edad. Año 2022</t>
  </si>
  <si>
    <t>Cuadro 2.2.42. Provincia de Buenos Aires, partido General Alvarado. Población de 14 años y más en viviendas particulares, por condición de actividad económica, según sexo registrado al nacer y grupos quinquenales de edad. Año 2022</t>
  </si>
  <si>
    <t>Cuadro 2.2.43. Provincia de Buenos Aires, partido General Alvear. Población de 14 años y más en viviendas particulares, por condición de actividad económica, según sexo registrado al nacer y grupos quinquenales de edad. Año 2022</t>
  </si>
  <si>
    <t>Cuadro 2.2.44. Provincia de Buenos Aires, partido General Arenales. Población de 14 años y más en viviendas particulares, por condición de actividad económica, según sexo registrado al nacer y grupos quinquenales de edad. Año 2022</t>
  </si>
  <si>
    <t>Cuadro 2.2.45. Provincia de Buenos Aires, partido General Belgrano. Población de 14 años y más en viviendas particulares, por condición de actividad económica, según sexo registrado al nacer y grupos quinquenales de edad. Año 2022</t>
  </si>
  <si>
    <t>Cuadro 2.2.46. Provincia de Buenos Aires, partido General Guido. Población de 14 años y más en viviendas particulares, por condición de actividad económica, según sexo registrado al nacer y grupos quinquenales de edad. Año 2022</t>
  </si>
  <si>
    <t>Cuadro 2.2.47. Provincia de Buenos Aires, partido General Juan Madariaga. Población de 14 años y más en viviendas particulares, por condición de actividad económica, según sexo registrado al nacer y grupos quinquenales de edad. Año 2022</t>
  </si>
  <si>
    <t>Cuadro 2.2.48. Provincia de Buenos Aires, partido General La Madrid. Población de 14 años y más en viviendas particulares, por condición de actividad económica, según sexo registrado al nacer y grupos quinquenales de edad. Año 2022</t>
  </si>
  <si>
    <t>Cuadro 2.2.49. Provincia de Buenos Aires, partido General Las Heras. Población de 14 años y más en viviendas particulares, por condición de actividad económica, según sexo registrado al nacer y grupos quinquenales de edad. Año 2022</t>
  </si>
  <si>
    <t>Cuadro 2.2.50. Provincia de Buenos Aires, partido General Lavalle. Población de 14 años y más en viviendas particulares, por condición de actividad económica, según sexo registrado al nacer y grupos quinquenales de edad. Año 2022</t>
  </si>
  <si>
    <t>Cuadro 2.2.51. Provincia de Buenos Aires, partido General Paz. Población de 14 años y más en viviendas particulares, por condición de actividad económica, según sexo registrado al nacer y grupos quinquenales de edad. Año 2022</t>
  </si>
  <si>
    <t>Cuadro 2.2.52. Provincia de Buenos Aires, partido General Pinto. Población de 14 años y más en viviendas particulares, por condición de actividad económica, según sexo registrado al nacer y grupos quinquenales de edad. Año 2022</t>
  </si>
  <si>
    <t>Cuadro 2.2.53. Provincia de Buenos Aires, partido General Pueyrredón. Población de 14 años y más en viviendas particulares, por condición de actividad económica, según sexo registrado al nacer y grupos quinquenales de edad. Año 2022</t>
  </si>
  <si>
    <t>Cuadro 2.2.54. Provincia de Buenos Aires, partido General Rodríguez. Población de 14 años y más en viviendas particulares, por condición de actividad económica, según sexo registrado al nacer y grupos quinquenales de edad. Año 2022</t>
  </si>
  <si>
    <t>Cuadro 2.2.55. Provincia de Buenos Aires, partido General San Martín. Población de 14 años y más en viviendas particulares, por condición de actividad económica, según sexo registrado al nacer y grupos quinquenales de edad. Año 2022</t>
  </si>
  <si>
    <t>Cuadro 2.2.56. Provincia de Buenos Aires, partido General Viamonte. Población de 14 años y más en viviendas particulares, por condición de actividad económica, según sexo registrado al nacer y grupos quinquenales de edad. Año 2022</t>
  </si>
  <si>
    <t>Cuadro 2.2.57. Provincia de Buenos Aires, partido General Villegas. Población de 14 años y más en viviendas particulares, por condición de actividad económica, según sexo registrado al nacer y grupos quinquenales de edad. Año 2022</t>
  </si>
  <si>
    <t>Cuadro 2.2.58. Provincia de Buenos Aires, partido Guaminí. Población de 14 años y más en viviendas particulares, por condición de actividad económica, según sexo registrado al nacer y grupos quinquenales de edad. Año 2022</t>
  </si>
  <si>
    <t>Cuadro 2.2.59. Provincia de Buenos Aires, partido Hipólito Yrigoyen. Población de 14 años y más en viviendas particulares, por condición de actividad económica, según sexo registrado al nacer y grupos quinquenales de edad. Año 2022</t>
  </si>
  <si>
    <t>Cuadro 2.2.60. Provincia de Buenos Aires, partido Hurlingham. Población de 14 años y más en viviendas particulares, por condición de actividad económica, según sexo registrado al nacer y grupos quinquenales de edad. Año 2022</t>
  </si>
  <si>
    <t>Cuadro 2.2.61. Provincia de Buenos Aires, partido Ituzaingó. Población de 14 años y más en viviendas particulares, por condición de actividad económica, según sexo registrado al nacer y grupos quinquenales de edad. Año 2022</t>
  </si>
  <si>
    <t>Cuadro 2.2.62. Provincia de Buenos Aires, partido José C. Paz. Población de 14 años y más en viviendas particulares, por condición de actividad económica, según sexo registrado al nacer y grupos quinquenales de edad. Año 2022</t>
  </si>
  <si>
    <t>Cuadro 2.2.63. Provincia de Buenos Aires, partido Junín. Población de 14 años y más en viviendas particulares, por condición de actividad económica, según sexo registrado al nacer y grupos quinquenales de edad. Año 2022</t>
  </si>
  <si>
    <t>Cuadro 2.2.64. Provincia de Buenos Aires, partido La Costa. Población de 14 años y más en viviendas particulares, por condición de actividad económica, según sexo registrado al nacer y grupos quinquenales de edad. Año 2022</t>
  </si>
  <si>
    <t>Cuadro 2.2.65. Provincia de Buenos Aires, partido La Matanza. Población de 14 años y más en viviendas particulares, por condición de actividad económica, según sexo registrado al nacer y grupos quinquenales de edad. Año 2022</t>
  </si>
  <si>
    <t>Cuadro 2.2.66. Provincia de Buenos Aires, partido Lanús. Población de 14 años y más en viviendas particulares, por condición de actividad económica, según sexo registrado al nacer y grupos quinquenales de edad. Año 2022</t>
  </si>
  <si>
    <t>Cuadro 2.2.67. Provincia de Buenos Aires, partido La Plata. Población de 14 años y más en viviendas particulares, por condición de actividad económica, según sexo registrado al nacer y grupos quinquenales de edad. Año 2022</t>
  </si>
  <si>
    <t>Cuadro 2.2.68. Provincia de Buenos Aires, partido Laprida. Población de 14 años y más en viviendas particulares, por condición de actividad económica, según sexo registrado al nacer y grupos quinquenales de edad. Año 2022</t>
  </si>
  <si>
    <t>Cuadro 2.2.69. Provincia de Buenos Aires, partido Las Flores. Población de 14 años y más en viviendas particulares, por condición de actividad económica, según sexo registrado al nacer y grupos quinquenales de edad. Año 2022</t>
  </si>
  <si>
    <t>Cuadro 2.2.70. Provincia de Buenos Aires, partido Leandro N. Alem. Población de 14 años y más en viviendas particulares, por condición de actividad económica, según sexo registrado al nacer y grupos quinquenales de edad. Año 2022</t>
  </si>
  <si>
    <t>Cuadro 2.2.71. Provincia de Buenos Aires, partido Lezama. Población de 14 años y más en viviendas particulares, por condición de actividad económica, según sexo registrado al nacer y grupos quinquenales de edad. Año 2022</t>
  </si>
  <si>
    <t>Cuadro 2.2.72. Provincia de Buenos Aires, partido Lincoln. Población de 14 años y más en viviendas particulares, por condición de actividad económica, según sexo registrado al nacer y grupos quinquenales de edad. Año 2022</t>
  </si>
  <si>
    <t>Cuadro 2.2.73. Provincia de Buenos Aires, partido Lobería. Población de 14 años y más en viviendas particulares, por condición de actividad económica, según sexo registrado al nacer y grupos quinquenales de edad. Año 2022</t>
  </si>
  <si>
    <t>Cuadro 2.2.74. Provincia de Buenos Aires, partido Lobos. Población de 14 años y más en viviendas particulares, por condición de actividad económica, según sexo registrado al nacer y grupos quinquenales de edad. Año 2022</t>
  </si>
  <si>
    <t>Cuadro 2.2.75. Provincia de Buenos Aires, partido Lomas de Zamora. Población de 14 años y más en viviendas particulares, por condición de actividad económica, según sexo registrado al nacer y grupos quinquenales de edad. Año 2022</t>
  </si>
  <si>
    <t>Cuadro 2.2.76. Provincia de Buenos Aires, partido Luján. Población de 14 años y más en viviendas particulares, por condición de actividad económica, según sexo registrado al nacer y grupos quinquenales de edad. Año 2022</t>
  </si>
  <si>
    <t>Cuadro 2.2.77. Provincia de Buenos Aires, partido Magdalena. Población de 14 años y más en viviendas particulares, por condición de actividad económica, según sexo registrado al nacer y grupos quinquenales de edad. Año 2022</t>
  </si>
  <si>
    <t>Cuadro 2.2.78. Provincia de Buenos Aires, partido Maipú. Población de 14 años y más en viviendas particulares, por condición de actividad económica, según sexo registrado al nacer y grupos quinquenales de edad. Año 2022</t>
  </si>
  <si>
    <t>Cuadro 2.2.79. Provincia de Buenos Aires, partido Malvinas Argentinas. Población de 14 años y más en viviendas particulares, por condición de actividad económica, según sexo registrado al nacer y grupos quinquenales de edad. Año 2022</t>
  </si>
  <si>
    <t>Cuadro 2.2.80. Provincia de Buenos Aires, partido Mar Chiquita. Población de 14 años y más en viviendas particulares, por condición de actividad económica, según sexo registrado al nacer y grupos quinquenales de edad. Año 2022</t>
  </si>
  <si>
    <t>Cuadro 2.2.81. Provincia de Buenos Aires, partido Marcos Paz. Población de 14 años y más en viviendas particulares, por condición de actividad económica, según sexo registrado al nacer y grupos quinquenales de edad. Año 2022</t>
  </si>
  <si>
    <t>Cuadro 2.2.82. Provincia de Buenos Aires, partido Mercedes. Población de 14 años y más en viviendas particulares, por condición de actividad económica, según sexo registrado al nacer y grupos quinquenales de edad. Año 2022</t>
  </si>
  <si>
    <t>Cuadro 2.2.83. Provincia de Buenos Aires, partido Merlo. Población de 14 años y más en viviendas particulares, por condición de actividad económica, según sexo registrado al nacer y grupos quinquenales de edad. Año 2022</t>
  </si>
  <si>
    <t>Cuadro 2.2.84. Provincia de Buenos Aires, partido Monte. Población de 14 años y más en viviendas particulares, por condición de actividad económica, según sexo registrado al nacer y grupos quinquenales de edad. Año 2022</t>
  </si>
  <si>
    <t>Cuadro 2.2.85. Provincia de Buenos Aires, partido Monte Hermoso. Población de 14 años y más en viviendas particulares, por condición de actividad económica, según sexo registrado al nacer y grupos quinquenales de edad. Año 2022</t>
  </si>
  <si>
    <t>Cuadro 2.2.86. Provincia de Buenos Aires, partido Moreno. Población de 14 años y más en viviendas particulares, por condición de actividad económica, según sexo registrado al nacer y grupos quinquenales de edad. Año 2022</t>
  </si>
  <si>
    <t>Cuadro 2.2.87. Provincia de Buenos Aires, partido Morón. Población de 14 años y más en viviendas particulares, por condición de actividad económica, según sexo registrado al nacer y grupos quinquenales de edad. Año 2022</t>
  </si>
  <si>
    <t>Cuadro 2.2.88. Provincia de Buenos Aires, partido Navarro. Población de 14 años y más en viviendas particulares, por condición de actividad económica, según sexo registrado al nacer y grupos quinquenales de edad. Año 2022</t>
  </si>
  <si>
    <t>Cuadro 2.2.89. Provincia de Buenos Aires, partido Necochea. Población de 14 años y más en viviendas particulares, por condición de actividad económica, según sexo registrado al nacer y grupos quinquenales de edad. Año 2022</t>
  </si>
  <si>
    <t>Cuadro 2.2.90. Provincia de Buenos Aires, partido 9 de Julio. Población de 14 años y más en viviendas particulares, por condición de actividad económica, según sexo registrado al nacer y grupos quinquenales de edad. Año 2022</t>
  </si>
  <si>
    <t>Cuadro 2.2.91. Provincia de Buenos Aires, partido Olavarría. Población de 14 años y más en viviendas particulares, por condición de actividad económica, según sexo registrado al nacer y grupos quinquenales de edad. Año 2022</t>
  </si>
  <si>
    <t>Cuadro 2.2.92. Provincia de Buenos Aires, partido Patagones. Población de 14 años y más en viviendas particulares, por condición de actividad económica, según sexo registrado al nacer y grupos quinquenales de edad. Año 2022</t>
  </si>
  <si>
    <t>Cuadro 2.2.93. Provincia de Buenos Aires, partido Pehuajó. Población de 14 años y más en viviendas particulares, por condición de actividad económica, según sexo registrado al nacer y grupos quinquenales de edad. Año 2022</t>
  </si>
  <si>
    <t>Cuadro 2.2.94. Provincia de Buenos Aires, partido Pellegrini. Población de 14 años y más en viviendas particulares, por condición de actividad económica, según sexo registrado al nacer y grupos quinquenales de edad. Año 2022</t>
  </si>
  <si>
    <t>Cuadro 2.2.95. Provincia de Buenos Aires, partido Pergamino. Población de 14 años y más en viviendas particulares, por condición de actividad económica, según sexo registrado al nacer y grupos quinquenales de edad. Año 2022</t>
  </si>
  <si>
    <t>Cuadro 2.2.96. Provincia de Buenos Aires, partido Pila. Población de 14 años y más en viviendas particulares, por condición de actividad económica, según sexo registrado al nacer y grupos quinquenales de edad. Año 2022</t>
  </si>
  <si>
    <t>Cuadro 2.2.97. Provincia de Buenos Aires, partido Pilar. Población de 14 años y más en viviendas particulares, por condición de actividad económica, según sexo registrado al nacer y grupos quinquenales de edad. Año 2022</t>
  </si>
  <si>
    <t>Cuadro 2.2.98. Provincia de Buenos Aires, partido Pinamar. Población de 14 años y más en viviendas particulares, por condición de actividad económica, según sexo registrado al nacer y grupos quinquenales de edad. Año 2022</t>
  </si>
  <si>
    <t>Cuadro 2.2.99. Provincia de Buenos Aires, partido Presidente Perón. Población de 14 años y más en viviendas particulares, por condición de actividad económica, según sexo registrado al nacer y grupos quinquenales de edad. Año 2022</t>
  </si>
  <si>
    <t>Cuadro 2.2.100. Provincia de Buenos Aires, partido Puan. Población de 14 años y más en viviendas particulares, por condición de actividad económica, según sexo registrado al nacer y grupos quinquenales de edad. Año 2022</t>
  </si>
  <si>
    <t>Cuadro 2.2.101. Provincia de Buenos Aires, partido Punta Indio. Población de 14 años y más en viviendas particulares, por condición de actividad económica, según sexo registrado al nacer y grupos quinquenales de edad. Año 2022</t>
  </si>
  <si>
    <t>Cuadro 2.2.102. Provincia de Buenos Aires, partido Quilmes. Población de 14 años y más en viviendas particulares, por condición de actividad económica, según sexo registrado al nacer y grupos quinquenales de edad. Año 2022</t>
  </si>
  <si>
    <t>Cuadro 2.2.103. Provincia de Buenos Aires, partido Ramallo. Población de 14 años y más en viviendas particulares, por condición de actividad económica, según sexo registrado al nacer y grupos quinquenales de edad. Año 2022</t>
  </si>
  <si>
    <t>Cuadro 2.2.104. Provincia de Buenos Aires, partido Rauch. Población de 14 años y más en viviendas particulares, por condición de actividad económica, según sexo registrado al nacer y grupos quinquenales de edad. Año 2022</t>
  </si>
  <si>
    <t>Cuadro 2.2.105. Provincia de Buenos Aires, partido Rivadavia. Población de 14 años y más en viviendas particulares, por condición de actividad económica, según sexo registrado al nacer y grupos quinquenales de edad. Año 2022</t>
  </si>
  <si>
    <t>Cuadro 2.2.106. Provincia de Buenos Aires, partido Rojas. Población de 14 años y más en viviendas particulares, por condición de actividad económica, según sexo registrado al nacer y grupos quinquenales de edad. Año 2022</t>
  </si>
  <si>
    <t>Cuadro 2.2.107. Provincia de Buenos Aires, partido Roque Pérez. Población de 14 años y más en viviendas particulares, por condición de actividad económica, según sexo registrado al nacer y grupos quinquenales de edad. Año 2022</t>
  </si>
  <si>
    <t>Cuadro 2.2.108. Provincia de Buenos Aires, partido Saavedra. Población de 14 años y más en viviendas particulares, por condición de actividad económica, según sexo registrado al nacer y grupos quinquenales de edad. Año 2022</t>
  </si>
  <si>
    <t>Cuadro 2.2.109. Provincia de Buenos Aires, partido Saladillo. Población de 14 años y más en viviendas particulares, por condición de actividad económica, según sexo registrado al nacer y grupos quinquenales de edad. Año 2022</t>
  </si>
  <si>
    <t>Cuadro 2.2.110. Provincia de Buenos Aires, partido Salto. Población de 14 años y más en viviendas particulares, por condición de actividad económica, según sexo registrado al nacer y grupos quinquenales de edad. Año 2022</t>
  </si>
  <si>
    <t>Cuadro 2.2.111. Provincia de Buenos Aires, partido Salliqueló. Población de 14 años y más en viviendas particulares, por condición de actividad económica, según sexo registrado al nacer y grupos quinquenales de edad. Año 2022</t>
  </si>
  <si>
    <t>Cuadro 2.2.112. Provincia de Buenos Aires, partido San Andrés de Giles. Población de 14 años y más en viviendas particulares, por condición de actividad económica, según sexo registrado al nacer y grupos quinquenales de edad. Año 2022</t>
  </si>
  <si>
    <t>Cuadro 2.2.113. Provincia de Buenos Aires, partido San Antonio de Areco. Población de 14 años y más en viviendas particulares, por condición de actividad económica, según sexo registrado al nacer y grupos quinquenales de edad. Año 2022</t>
  </si>
  <si>
    <t>Cuadro 2.2.114. Provincia de Buenos Aires, partido San Cayetano. Población de 14 años y más en viviendas particulares, por condición de actividad económica, según sexo registrado al nacer y grupos quinquenales de edad. Año 2022</t>
  </si>
  <si>
    <t>Cuadro 2.2.115. Provincia de Buenos Aires, partido San Fernando. Población de 14 años y más en viviendas particulares, por condición de actividad económica, según sexo registrado al nacer y grupos quinquenales de edad. Año 2022</t>
  </si>
  <si>
    <t>Cuadro 2.2.116. Provincia de Buenos Aires, partido San Isidro. Población de 14 años y más en viviendas particulares, por condición de actividad económica, según sexo registrado al nacer y grupos quinquenales de edad. Año 2022</t>
  </si>
  <si>
    <t>Cuadro 2.2.117. Provincia de Buenos Aires, partido San Miguel. Población de 14 años y más en viviendas particulares, por condición de actividad económica, según sexo registrado al nacer y grupos quinquenales de edad. Año 2022</t>
  </si>
  <si>
    <t>Cuadro 2.2.118. Provincia de Buenos Aires, partido San Nicolás. Población de 14 años y más en viviendas particulares, por condición de actividad económica, según sexo registrado al nacer y grupos quinquenales de edad. Año 2022</t>
  </si>
  <si>
    <t>Cuadro 2.2.119. Provincia de Buenos Aires, partido San Pedro. Población de 14 años y más en viviendas particulares, por condición de actividad económica, según sexo registrado al nacer y grupos quinquenales de edad. Año 2022</t>
  </si>
  <si>
    <t>Cuadro 2.2.120. Provincia de Buenos Aires, partido San Vicente. Población de 14 años y más en viviendas particulares, por condición de actividad económica, según sexo registrado al nacer y grupos quinquenales de edad. Año 2022</t>
  </si>
  <si>
    <t>Cuadro 2.2.121. Provincia de Buenos Aires, partido Suipacha. Población de 14 años y más en viviendas particulares, por condición de actividad económica, según sexo registrado al nacer y grupos quinquenales de edad. Año 2022</t>
  </si>
  <si>
    <t>Cuadro 2.2.122. Provincia de Buenos Aires, partido Tandil. Población de 14 años y más en viviendas particulares, por condición de actividad económica, según sexo registrado al nacer y grupos quinquenales de edad. Año 2022</t>
  </si>
  <si>
    <t>Cuadro 2.2.123. Provincia de Buenos Aires, partido Tapalqué. Población de 14 años y más en viviendas particulares, por condición de actividad económica, según sexo registrado al nacer y grupos quinquenales de edad. Año 2022</t>
  </si>
  <si>
    <t>Cuadro 2.2.124. Provincia de Buenos Aires, partido Tigre. Población de 14 años y más en viviendas particulares, por condición de actividad económica, según sexo registrado al nacer y grupos quinquenales de edad. Año 2022</t>
  </si>
  <si>
    <t>Cuadro 2.2.125. Provincia de Buenos Aires, partido Tordillo. Población de 14 años y más en viviendas particulares, por condición de actividad económica, según sexo registrado al nacer y grupos quinquenales de edad. Año 2022</t>
  </si>
  <si>
    <t>Cuadro 2.2.126. Provincia de Buenos Aires, partido Tornquist. Población de 14 años y más en viviendas particulares, por condición de actividad económica, según sexo registrado al nacer y grupos quinquenales de edad. Año 2022</t>
  </si>
  <si>
    <t>Cuadro 2.2.127. Provincia de Buenos Aires, partido Trenque Lauquen. Población de 14 años y más en viviendas particulares, por condición de actividad económica, según sexo registrado al nacer y grupos quinquenales de edad. Año 2022</t>
  </si>
  <si>
    <t>Cuadro 2.2.128. Provincia de Buenos Aires, partido Tres Arroyos. Población de 14 años y más en viviendas particulares, por condición de actividad económica, según sexo registrado al nacer y grupos quinquenales de edad. Año 2022</t>
  </si>
  <si>
    <t>Cuadro 2.2.129. Provincia de Buenos Aires, partido Tres de Febrero. Población de 14 años y más en viviendas particulares, por condición de actividad económica, según sexo registrado al nacer y grupos quinquenales de edad. Año 2022</t>
  </si>
  <si>
    <t>Cuadro 2.2.130. Provincia de Buenos Aires, partido Tres Lomas. Población de 14 años y más en viviendas particulares, por condición de actividad económica, según sexo registrado al nacer y grupos quinquenales de edad. Año 2022</t>
  </si>
  <si>
    <t>Cuadro 2.2.131. Provincia de Buenos Aires, partido 25 de Mayo. Población de 14 años y más en viviendas particulares, por condición de actividad económica, según sexo registrado al nacer y grupos quinquenales de edad. Año 2022</t>
  </si>
  <si>
    <t>Cuadro 2.2.132. Provincia de Buenos Aires, partido Vicente López. Población de 14 años y más en viviendas particulares, por condición de actividad económica, según sexo registrado al nacer y grupos quinquenales de edad. Año 2022</t>
  </si>
  <si>
    <t>Cuadro 2.2.133. Provincia de Buenos Aires, partido Villa Gesell. Población de 14 años y más en viviendas particulares, por condición de actividad económica, según sexo registrado al nacer y grupos quinquenales de edad. Año 2022</t>
  </si>
  <si>
    <t>Cuadro 2.2.134. Provincia de Buenos Aires, partido Villarino. Población de 14 años y más en viviendas particulares, por condición de actividad económica, según sexo registrado al nacer y grupos quinquenales de edad. Año 2022</t>
  </si>
  <si>
    <t>Cuadro 2.2.135. Provincia de Buenos Aires, partido Zárate. Población de 14 años y más en viviendas particulares, por condición de actividad económica, según sexo registrado al nacer y grupos quinquenales de edad. Año 2022</t>
  </si>
  <si>
    <t>Provincia de Buenos 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</si>
</sst>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164" fontId="3" fillId="2" borderId="1" xfId="0" applyNumberFormat="1" applyFont="1" applyFill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164" fontId="2" fillId="2" borderId="3" xfId="0" applyNumberFormat="1" applyFont="1" applyFill="1" applyBorder="1" applyAlignment="1">
      <alignment horizontal="right" vertical="center" wrapText="1"/>
    </xf>
    <xf numFmtId="0" fontId="12" fillId="0" borderId="0" xfId="0" applyFont="1" applyAlignment="1">
      <alignment horizontal="left" vertical="top" wrapText="1"/>
    </xf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left" wrapText="1"/>
    </xf>
    <xf numFmtId="0" fontId="12" fillId="0" borderId="0" xfId="0" applyFont="1" applyAlignment="1">
      <alignment horizontal="left" wrapText="1"/>
    </xf>
    <xf numFmtId="0" fontId="3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4" fillId="0" borderId="0" xfId="0" applyFont="1" applyAlignment="1">
      <alignment wrapText="1"/>
    </xf>
    <xf numFmtId="0" fontId="10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theme" Target="theme/theme1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calcChain" Target="calcChain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99"/>
  <sheetViews>
    <sheetView showGridLines="0" workbookViewId="0"/>
  </sheetViews>
  <sheetFormatPr baseColWidth="10" defaultColWidth="12" defaultRowHeight="10.199999999999999"/>
  <sheetData>
    <row r="3" spans="11:11" ht="20.399999999999999">
      <c r="K3" s="7" t="s">
        <v>0</v>
      </c>
    </row>
    <row r="4" spans="11:11" ht="20.399999999999999">
      <c r="K4" s="7"/>
    </row>
    <row r="5" spans="11:11" ht="20.399999999999999">
      <c r="K5" s="7" t="s">
        <v>1</v>
      </c>
    </row>
    <row r="7" spans="11:11" ht="15">
      <c r="K7" s="8" t="s">
        <v>176</v>
      </c>
    </row>
    <row r="8" spans="11:11" ht="15">
      <c r="K8" s="8"/>
    </row>
    <row r="9" spans="11:11" ht="15">
      <c r="K9" s="8"/>
    </row>
    <row r="10" spans="11:11" ht="15">
      <c r="K10" s="8"/>
    </row>
    <row r="11" spans="11:11" ht="15">
      <c r="K11" s="8"/>
    </row>
    <row r="12" spans="11:11" ht="15">
      <c r="K12" s="8" t="s">
        <v>2</v>
      </c>
    </row>
    <row r="13" spans="11:11" ht="15">
      <c r="K13" s="8" t="s">
        <v>3</v>
      </c>
    </row>
    <row r="14" spans="11:11" ht="15">
      <c r="K14" s="8" t="s">
        <v>4</v>
      </c>
    </row>
    <row r="15" spans="11:11" ht="15">
      <c r="K15" s="8"/>
    </row>
    <row r="16" spans="11:11" ht="15">
      <c r="K16" s="8"/>
    </row>
    <row r="17" spans="11:11" ht="15">
      <c r="K17" s="8"/>
    </row>
    <row r="18" spans="11:11" ht="15">
      <c r="K18" s="8"/>
    </row>
    <row r="19" spans="11:11" ht="15">
      <c r="K19" s="8"/>
    </row>
    <row r="20" spans="11:11" ht="15">
      <c r="K20" s="8"/>
    </row>
    <row r="21" spans="11:11" ht="15">
      <c r="K21" s="8"/>
    </row>
    <row r="22" spans="11:11" ht="15">
      <c r="K22" s="8"/>
    </row>
    <row r="23" spans="11:11" ht="15">
      <c r="K23" s="8"/>
    </row>
    <row r="24" spans="11:11" ht="15">
      <c r="K24" s="8"/>
    </row>
    <row r="25" spans="11:11" ht="15">
      <c r="K25" s="8"/>
    </row>
    <row r="26" spans="11:11" ht="15">
      <c r="K26" s="8"/>
    </row>
    <row r="27" spans="11:11" ht="15">
      <c r="K27" s="8"/>
    </row>
    <row r="28" spans="11:11" ht="15">
      <c r="K28" s="8"/>
    </row>
    <row r="29" spans="11:11" ht="15">
      <c r="K29" s="8"/>
    </row>
    <row r="30" spans="11:11" ht="15">
      <c r="K30" s="8"/>
    </row>
    <row r="31" spans="11:11" ht="15">
      <c r="K31" s="8"/>
    </row>
    <row r="32" spans="11:11" ht="15">
      <c r="K32" s="8"/>
    </row>
    <row r="33" spans="11:11" ht="15">
      <c r="K33" s="8"/>
    </row>
    <row r="34" spans="11:11" ht="15">
      <c r="K34" s="8"/>
    </row>
    <row r="35" spans="11:11" ht="15">
      <c r="K35" s="8"/>
    </row>
    <row r="36" spans="11:11" ht="15">
      <c r="K36" s="8"/>
    </row>
    <row r="37" spans="11:11" ht="15">
      <c r="K37" s="8"/>
    </row>
    <row r="38" spans="11:11" ht="15">
      <c r="K38" s="8"/>
    </row>
    <row r="39" spans="11:11" ht="15">
      <c r="K39" s="8"/>
    </row>
    <row r="40" spans="11:11" ht="15">
      <c r="K40" s="8"/>
    </row>
    <row r="41" spans="11:11" ht="15">
      <c r="K41" s="8"/>
    </row>
    <row r="42" spans="11:11" ht="15">
      <c r="K42" s="8"/>
    </row>
    <row r="43" spans="11:11" ht="15">
      <c r="K43" s="8"/>
    </row>
    <row r="44" spans="11:11" ht="15">
      <c r="K44" s="8"/>
    </row>
    <row r="45" spans="11:11" ht="15">
      <c r="K45" s="8"/>
    </row>
    <row r="46" spans="11:11" ht="15">
      <c r="K46" s="8"/>
    </row>
    <row r="47" spans="11:11" ht="15">
      <c r="K47" s="8"/>
    </row>
    <row r="48" spans="11:11" ht="15">
      <c r="K48" s="8"/>
    </row>
    <row r="49" spans="11:11" ht="15">
      <c r="K49" s="8"/>
    </row>
    <row r="50" spans="11:11" ht="15">
      <c r="K50" s="8"/>
    </row>
    <row r="51" spans="11:11" ht="15">
      <c r="K51" s="8"/>
    </row>
    <row r="52" spans="11:11" ht="15">
      <c r="K52" s="8"/>
    </row>
    <row r="53" spans="11:11" ht="15">
      <c r="K53" s="8"/>
    </row>
    <row r="54" spans="11:11" ht="15">
      <c r="K54" s="8"/>
    </row>
    <row r="55" spans="11:11" ht="15">
      <c r="K55" s="8"/>
    </row>
    <row r="56" spans="11:11" ht="15">
      <c r="K56" s="8"/>
    </row>
    <row r="57" spans="11:11" ht="15">
      <c r="K57" s="8"/>
    </row>
    <row r="58" spans="11:11" ht="15">
      <c r="K58" s="8"/>
    </row>
    <row r="59" spans="11:11" ht="15">
      <c r="K59" s="8"/>
    </row>
    <row r="60" spans="11:11" ht="15">
      <c r="K60" s="8"/>
    </row>
    <row r="61" spans="11:11" ht="15">
      <c r="K61" s="8"/>
    </row>
    <row r="62" spans="11:11" ht="15">
      <c r="K62" s="8"/>
    </row>
    <row r="63" spans="11:11" ht="15">
      <c r="K63" s="8"/>
    </row>
    <row r="64" spans="11:11" ht="15">
      <c r="K64" s="8"/>
    </row>
    <row r="65" spans="11:11" ht="15">
      <c r="K65" s="8"/>
    </row>
    <row r="66" spans="11:11" ht="15">
      <c r="K66" s="8"/>
    </row>
    <row r="67" spans="11:11" ht="15">
      <c r="K67" s="8"/>
    </row>
    <row r="68" spans="11:11" ht="15">
      <c r="K68" s="8"/>
    </row>
    <row r="69" spans="11:11" ht="15">
      <c r="K69" s="8"/>
    </row>
    <row r="70" spans="11:11" ht="15">
      <c r="K70" s="8"/>
    </row>
    <row r="71" spans="11:11" ht="15">
      <c r="K71" s="8"/>
    </row>
    <row r="72" spans="11:11" ht="15">
      <c r="K72" s="8"/>
    </row>
    <row r="73" spans="11:11" ht="15">
      <c r="K73" s="8"/>
    </row>
    <row r="74" spans="11:11" ht="15">
      <c r="K74" s="8"/>
    </row>
    <row r="75" spans="11:11" ht="15">
      <c r="K75" s="8"/>
    </row>
    <row r="76" spans="11:11" ht="15">
      <c r="K76" s="8"/>
    </row>
    <row r="77" spans="11:11" ht="15">
      <c r="K77" s="8"/>
    </row>
    <row r="78" spans="11:11" ht="15">
      <c r="K78" s="8"/>
    </row>
    <row r="79" spans="11:11" ht="15">
      <c r="K79" s="8"/>
    </row>
    <row r="80" spans="11:11" ht="15">
      <c r="K80" s="8"/>
    </row>
    <row r="81" spans="11:11" ht="15">
      <c r="K81" s="8"/>
    </row>
    <row r="82" spans="11:11" ht="15">
      <c r="K82" s="8"/>
    </row>
    <row r="83" spans="11:11" ht="15">
      <c r="K83" s="8"/>
    </row>
    <row r="84" spans="11:11" ht="15">
      <c r="K84" s="8"/>
    </row>
    <row r="85" spans="11:11" ht="15">
      <c r="K85" s="8"/>
    </row>
    <row r="86" spans="11:11" ht="15">
      <c r="K86" s="8"/>
    </row>
    <row r="87" spans="11:11" ht="15">
      <c r="K87" s="8"/>
    </row>
    <row r="88" spans="11:11" ht="15">
      <c r="K88" s="8"/>
    </row>
    <row r="89" spans="11:11" ht="15">
      <c r="K89" s="8"/>
    </row>
    <row r="90" spans="11:11" ht="15">
      <c r="K90" s="8"/>
    </row>
    <row r="91" spans="11:11" ht="15">
      <c r="K91" s="8"/>
    </row>
    <row r="92" spans="11:11" ht="15">
      <c r="K92" s="8"/>
    </row>
    <row r="93" spans="11:11" ht="15">
      <c r="K93" s="8"/>
    </row>
    <row r="94" spans="11:11" ht="15">
      <c r="K94" s="8"/>
    </row>
    <row r="95" spans="11:11" ht="15">
      <c r="K95" s="8"/>
    </row>
    <row r="96" spans="11:11" ht="15">
      <c r="K96" s="8"/>
    </row>
    <row r="97" spans="11:11" ht="15">
      <c r="K97" s="8"/>
    </row>
    <row r="98" spans="11:11" ht="15">
      <c r="K98" s="8"/>
    </row>
    <row r="99" spans="11:11" ht="15">
      <c r="K99" s="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43"/>
  <sheetViews>
    <sheetView showGridLines="0" tabSelected="1" workbookViewId="0"/>
  </sheetViews>
  <sheetFormatPr baseColWidth="10" defaultColWidth="12" defaultRowHeight="13.2"/>
  <cols>
    <col min="1" max="1" width="11.42578125" style="10"/>
  </cols>
  <sheetData>
    <row r="1" spans="1:1">
      <c r="A1" s="9" t="s">
        <v>5</v>
      </c>
    </row>
    <row r="2" spans="1:1">
      <c r="A2" s="9" t="s">
        <v>6</v>
      </c>
    </row>
    <row r="4" spans="1:1">
      <c r="A4" s="11" t="str">
        <f>HYPERLINK("#'Cuadro 2.2'!A3", "Cuadro 2.2. Provincia de Buenos Aires.  Población de 14 años y más en viviendas particulares, por condición de actividad económica, según sexo registrado al nacer y grupos quinquenales de edad. Año 2022")</f>
        <v>Cuadro 2.2. Provincia de Buenos Aires.  Población de 14 años y más en viviendas particulares, por condición de actividad económica, según sexo registrado al nacer y grupos quinquenales de edad. Año 2022</v>
      </c>
    </row>
    <row r="5" spans="1:1">
      <c r="A5" s="11" t="str">
        <f>HYPERLINK("#'Cuadro 2.2.1'!A3", "Cuadro 2.2.1. Provincia de Buenos Aires, partido Adolfo Alsina. Población de 14 años y más en viviendas particulares, por condición de actividad económica, según sexo registrado al nacer y grupos quinquenales de edad. Año 2022")</f>
        <v>Cuadro 2.2.1. Provincia de Buenos Aires, partido Adolfo Alsina. Población de 14 años y más en viviendas particulares, por condición de actividad económica, según sexo registrado al nacer y grupos quinquenales de edad. Año 2022</v>
      </c>
    </row>
    <row r="6" spans="1:1">
      <c r="A6" s="11" t="str">
        <f>HYPERLINK("#'Cuadro 2.2.2'!A3", "Cuadro 2.2.2. Provincia de Buenos Aires, partido Adolfo Gonzales Chaves. Población de 14 años y más en viviendas particulares, por condición de actividad económica, según sexo registrado al nacer y grupos quinquenales de edad. Año 2022")</f>
        <v>Cuadro 2.2.2. Provincia de Buenos Aires, partido Adolfo Gonzales Chaves. Población de 14 años y más en viviendas particulares, por condición de actividad económica, según sexo registrado al nacer y grupos quinquenales de edad. Año 2022</v>
      </c>
    </row>
    <row r="7" spans="1:1">
      <c r="A7" s="11" t="str">
        <f>HYPERLINK("#'Cuadro 2.2.3'!A3", "Cuadro 2.2.3. Provincia de Buenos Aires, partido Alberti. Población de 14 años y más en viviendas particulares, por condición de actividad económica, según sexo registrado al nacer y grupos quinquenales de edad. Año 2022")</f>
        <v>Cuadro 2.2.3. Provincia de Buenos Aires, partido Alberti. Población de 14 años y más en viviendas particulares, por condición de actividad económica, según sexo registrado al nacer y grupos quinquenales de edad. Año 2022</v>
      </c>
    </row>
    <row r="8" spans="1:1">
      <c r="A8" s="11" t="str">
        <f>HYPERLINK("#'Cuadro 2.2.4'!A3", "Cuadro 2.2.4. Provincia de Buenos Aires, partido Almirante Brown. Población de 14 años y más en viviendas particulares, por condición de actividad económica, según sexo registrado al nacer y grupos quinquenales de edad. Año 2022")</f>
        <v>Cuadro 2.2.4. Provincia de Buenos Aires, partido Almirante Brown. Población de 14 años y más en viviendas particulares, por condición de actividad económica, según sexo registrado al nacer y grupos quinquenales de edad. Año 2022</v>
      </c>
    </row>
    <row r="9" spans="1:1">
      <c r="A9" s="11" t="str">
        <f>HYPERLINK("#'Cuadro 2.2.5'!A3", "Cuadro 2.2.5. Provincia de Buenos Aires, partido Arrecifes. Población de 14 años y más en viviendas particulares, por condición de actividad económica, según sexo registrado al nacer y grupos quinquenales de edad. Año 2022")</f>
        <v>Cuadro 2.2.5. Provincia de Buenos Aires, partido Arrecifes. Población de 14 años y más en viviendas particulares, por condición de actividad económica, según sexo registrado al nacer y grupos quinquenales de edad. Año 2022</v>
      </c>
    </row>
    <row r="10" spans="1:1">
      <c r="A10" s="11" t="str">
        <f>HYPERLINK("#'Cuadro 2.2.6'!A3", "Cuadro 2.2.6. Provincia de Buenos Aires, partido Avellaneda. Población de 14 años y más en viviendas particulares, por condición de actividad económica, según sexo registrado al nacer y grupos quinquenales de edad. Año 2022")</f>
        <v>Cuadro 2.2.6. Provincia de Buenos Aires, partido Avellaneda. Población de 14 años y más en viviendas particulares, por condición de actividad económica, según sexo registrado al nacer y grupos quinquenales de edad. Año 2022</v>
      </c>
    </row>
    <row r="11" spans="1:1">
      <c r="A11" s="11" t="str">
        <f>HYPERLINK("#'Cuadro 2.2.7'!A3", "Cuadro 2.2.7. Provincia de Buenos Aires, partido Ayacucho. Población de 14 años y más en viviendas particulares, por condición de actividad económica, según sexo registrado al nacer y grupos quinquenales de edad. Año 2022")</f>
        <v>Cuadro 2.2.7. Provincia de Buenos Aires, partido Ayacucho. Población de 14 años y más en viviendas particulares, por condición de actividad económica, según sexo registrado al nacer y grupos quinquenales de edad. Año 2022</v>
      </c>
    </row>
    <row r="12" spans="1:1">
      <c r="A12" s="11" t="str">
        <f>HYPERLINK("#'Cuadro 2.2.8'!A3", "Cuadro 2.2.8. Provincia de Buenos Aires, partido Azul. Población de 14 años y más en viviendas particulares, por condición de actividad económica, según sexo registrado al nacer y grupos quinquenales de edad. Año 2022")</f>
        <v>Cuadro 2.2.8. Provincia de Buenos Aires, partido Azul. Población de 14 años y más en viviendas particulares, por condición de actividad económica, según sexo registrado al nacer y grupos quinquenales de edad. Año 2022</v>
      </c>
    </row>
    <row r="13" spans="1:1">
      <c r="A13" s="11" t="str">
        <f>HYPERLINK("#'Cuadro 2.2.9'!A3", "Cuadro 2.2.9. Provincia de Buenos Aires, partido Bahía Blanca. Población de 14 años y más en viviendas particulares, por condición de actividad económica, según sexo registrado al nacer y grupos quinquenales de edad. Año 2022")</f>
        <v>Cuadro 2.2.9. Provincia de Buenos Aires, partido Bahía Blanca. Población de 14 años y más en viviendas particulares, por condición de actividad económica, según sexo registrado al nacer y grupos quinquenales de edad. Año 2022</v>
      </c>
    </row>
    <row r="14" spans="1:1">
      <c r="A14" s="11" t="str">
        <f>HYPERLINK("#'Cuadro 2.2.10'!A3", "Cuadro 2.2.10. Provincia de Buenos Aires, partido Balcarce. Población de 14 años y más en viviendas particulares, por condición de actividad económica, según sexo registrado al nacer y grupos quinquenales de edad. Año 2022")</f>
        <v>Cuadro 2.2.10. Provincia de Buenos Aires, partido Balcarce. Población de 14 años y más en viviendas particulares, por condición de actividad económica, según sexo registrado al nacer y grupos quinquenales de edad. Año 2022</v>
      </c>
    </row>
    <row r="15" spans="1:1">
      <c r="A15" s="11" t="str">
        <f>HYPERLINK("#'Cuadro 2.2.11'!A3", "Cuadro 2.2.11. Provincia de Buenos Aires, partido Baradero. Población de 14 años y más en viviendas particulares, por condición de actividad económica, según sexo registrado al nacer y grupos quinquenales de edad. Año 2022")</f>
        <v>Cuadro 2.2.11. Provincia de Buenos Aires, partido Baradero. Población de 14 años y más en viviendas particulares, por condición de actividad económica, según sexo registrado al nacer y grupos quinquenales de edad. Año 2022</v>
      </c>
    </row>
    <row r="16" spans="1:1">
      <c r="A16" s="11" t="str">
        <f>HYPERLINK("#'Cuadro 2.2.12'!A3", "Cuadro 2.2.12. Provincia de Buenos Aires, partido Benito Juárez. Población de 14 años y más en viviendas particulares, por condición de actividad económica, según sexo registrado al nacer y grupos quinquenales de edad. Año 2022")</f>
        <v>Cuadro 2.2.12. Provincia de Buenos Aires, partido Benito Juárez. Población de 14 años y más en viviendas particulares, por condición de actividad económica, según sexo registrado al nacer y grupos quinquenales de edad. Año 2022</v>
      </c>
    </row>
    <row r="17" spans="1:1">
      <c r="A17" s="11" t="str">
        <f>HYPERLINK("#'Cuadro 2.2.13'!A3", "Cuadro 2.2.13. Provincia de Buenos Aires, partido Berazategui. Población de 14 años y más en viviendas particulares, por condición de actividad económica, según sexo registrado al nacer y grupos quinquenales de edad. Año 2022")</f>
        <v>Cuadro 2.2.13. Provincia de Buenos Aires, partido Berazategui. Población de 14 años y más en viviendas particulares, por condición de actividad económica, según sexo registrado al nacer y grupos quinquenales de edad. Año 2022</v>
      </c>
    </row>
    <row r="18" spans="1:1">
      <c r="A18" s="11" t="str">
        <f>HYPERLINK("#'Cuadro 2.2.14'!A3", "Cuadro 2.2.14. Provincia de Buenos Aires, partido Berisso. Población de 14 años y más en viviendas particulares, por condición de actividad económica, según sexo registrado al nacer y grupos quinquenales de edad. Año 2022")</f>
        <v>Cuadro 2.2.14. Provincia de Buenos Aires, partido Berisso. Población de 14 años y más en viviendas particulares, por condición de actividad económica, según sexo registrado al nacer y grupos quinquenales de edad. Año 2022</v>
      </c>
    </row>
    <row r="19" spans="1:1">
      <c r="A19" s="11" t="str">
        <f>HYPERLINK("#'Cuadro 2.2.15'!A3", "Cuadro 2.2.15. Provincia de Buenos Aires, partido Bolívar. Población de 14 años y más en viviendas particulares, por condición de actividad económica, según sexo registrado al nacer y grupos quinquenales de edad. Año 2022")</f>
        <v>Cuadro 2.2.15. Provincia de Buenos Aires, partido Bolívar. Población de 14 años y más en viviendas particulares, por condición de actividad económica, según sexo registrado al nacer y grupos quinquenales de edad. Año 2022</v>
      </c>
    </row>
    <row r="20" spans="1:1">
      <c r="A20" s="11" t="str">
        <f>HYPERLINK("#'Cuadro 2.2.16'!A3", "Cuadro 2.2.16. Provincia de Buenos Aires, partido Bragado. Población de 14 años y más en viviendas particulares, por condición de actividad económica, según sexo registrado al nacer y grupos quinquenales de edad. Año 2022")</f>
        <v>Cuadro 2.2.16. Provincia de Buenos Aires, partido Bragado. Población de 14 años y más en viviendas particulares, por condición de actividad económica, según sexo registrado al nacer y grupos quinquenales de edad. Año 2022</v>
      </c>
    </row>
    <row r="21" spans="1:1">
      <c r="A21" s="11" t="str">
        <f>HYPERLINK("#'Cuadro 2.2.17'!A3", "Cuadro 2.2.17. Provincia de Buenos Aires, partido Brandsen. Población de 14 años y más en viviendas particulares, por condición de actividad económica, según sexo registrado al nacer y grupos quinquenales de edad. Año 2022")</f>
        <v>Cuadro 2.2.17. Provincia de Buenos Aires, partido Brandsen. Población de 14 años y más en viviendas particulares, por condición de actividad económica, según sexo registrado al nacer y grupos quinquenales de edad. Año 2022</v>
      </c>
    </row>
    <row r="22" spans="1:1">
      <c r="A22" s="11" t="str">
        <f>HYPERLINK("#'Cuadro 2.2.18'!A3", "Cuadro 2.2.18. Provincia de Buenos Aires, partido Campana. Población de 14 años y más en viviendas particulares, por condición de actividad económica, según sexo registrado al nacer y grupos quinquenales de edad. Año 2022")</f>
        <v>Cuadro 2.2.18. Provincia de Buenos Aires, partido Campana. Población de 14 años y más en viviendas particulares, por condición de actividad económica, según sexo registrado al nacer y grupos quinquenales de edad. Año 2022</v>
      </c>
    </row>
    <row r="23" spans="1:1">
      <c r="A23" s="11" t="str">
        <f>HYPERLINK("#'Cuadro 2.2.19'!A3", "Cuadro 2.2.19. Provincia de Buenos Aires, partido Cañuelas. Población de 14 años y más en viviendas particulares, por condición de actividad económica, según sexo registrado al nacer y grupos quinquenales de edad. Año 2022")</f>
        <v>Cuadro 2.2.19. Provincia de Buenos Aires, partido Cañuelas. Población de 14 años y más en viviendas particulares, por condición de actividad económica, según sexo registrado al nacer y grupos quinquenales de edad. Año 2022</v>
      </c>
    </row>
    <row r="24" spans="1:1">
      <c r="A24" s="11" t="str">
        <f>HYPERLINK("#'Cuadro 2.2.20'!A3", "Cuadro 2.2.20. Provincia de Buenos Aires, partido Capitán Sarmiento. Población de 14 años y más en viviendas particulares, por condición de actividad económica, según sexo registrado al nacer y grupos quinquenales de edad. Año 2022")</f>
        <v>Cuadro 2.2.20. Provincia de Buenos Aires, partido Capitán Sarmiento. Población de 14 años y más en viviendas particulares, por condición de actividad económica, según sexo registrado al nacer y grupos quinquenales de edad. Año 2022</v>
      </c>
    </row>
    <row r="25" spans="1:1">
      <c r="A25" s="11" t="str">
        <f>HYPERLINK("#'Cuadro 2.2.21'!A3", "Cuadro 2.2.21. Provincia de Buenos Aires, partido Carlos Casares. Población de 14 años y más en viviendas particulares, por condición de actividad económica, según sexo registrado al nacer y grupos quinquenales de edad. Año 2022")</f>
        <v>Cuadro 2.2.21. Provincia de Buenos Aires, partido Carlos Casares. Población de 14 años y más en viviendas particulares, por condición de actividad económica, según sexo registrado al nacer y grupos quinquenales de edad. Año 2022</v>
      </c>
    </row>
    <row r="26" spans="1:1">
      <c r="A26" s="11" t="str">
        <f>HYPERLINK("#'Cuadro 2.2.22'!A3", "Cuadro 2.2.22. Provincia de Buenos Aires, partido Carlos Tejedor. Población de 14 años y más en viviendas particulares, por condición de actividad económica, según sexo registrado al nacer y grupos quinquenales de edad. Año 2022")</f>
        <v>Cuadro 2.2.22. Provincia de Buenos Aires, partido Carlos Tejedor. Población de 14 años y más en viviendas particulares, por condición de actividad económica, según sexo registrado al nacer y grupos quinquenales de edad. Año 2022</v>
      </c>
    </row>
    <row r="27" spans="1:1">
      <c r="A27" s="11" t="str">
        <f>HYPERLINK("#'Cuadro 2.2.23'!A3", "Cuadro 2.2.23. Provincia de Buenos Aires, partido Carmen de Areco. Población de 14 años y más en viviendas particulares, por condición de actividad económica, según sexo registrado al nacer y grupos quinquenales de edad. Año 2022")</f>
        <v>Cuadro 2.2.23. Provincia de Buenos Aires, partido Carmen de Areco. Población de 14 años y más en viviendas particulares, por condición de actividad económica, según sexo registrado al nacer y grupos quinquenales de edad. Año 2022</v>
      </c>
    </row>
    <row r="28" spans="1:1">
      <c r="A28" s="11" t="str">
        <f>HYPERLINK("#'Cuadro 2.2.24'!A3", "Cuadro 2.2.24. Provincia de Buenos Aires, partido Castelli. Población de 14 años y más en viviendas particulares, por condición de actividad económica, según sexo registrado al nacer y grupos quinquenales de edad. Año 2022")</f>
        <v>Cuadro 2.2.24. Provincia de Buenos Aires, partido Castelli. Población de 14 años y más en viviendas particulares, por condición de actividad económica, según sexo registrado al nacer y grupos quinquenales de edad. Año 2022</v>
      </c>
    </row>
    <row r="29" spans="1:1">
      <c r="A29" s="11" t="str">
        <f>HYPERLINK("#'Cuadro 2.2.25'!A3", "Cuadro 2.2.25. Provincia de Buenos Aires, partido Chacabuco. Población de 14 años y más en viviendas particulares, por condición de actividad económica, según sexo registrado al nacer y grupos quinquenales de edad. Año 2022")</f>
        <v>Cuadro 2.2.25. Provincia de Buenos Aires, partido Chacabuco. Población de 14 años y más en viviendas particulares, por condición de actividad económica, según sexo registrado al nacer y grupos quinquenales de edad. Año 2022</v>
      </c>
    </row>
    <row r="30" spans="1:1">
      <c r="A30" s="11" t="str">
        <f>HYPERLINK("#'Cuadro 2.2.26'!A3", "Cuadro 2.2.26. Provincia de Buenos Aires, partido Chascomús. Población de 14 años y más en viviendas particulares, por condición de actividad económica, según sexo registrado al nacer y grupos quinquenales de edad. Año 2022")</f>
        <v>Cuadro 2.2.26. Provincia de Buenos Aires, partido Chascomús. Población de 14 años y más en viviendas particulares, por condición de actividad económica, según sexo registrado al nacer y grupos quinquenales de edad. Año 2022</v>
      </c>
    </row>
    <row r="31" spans="1:1">
      <c r="A31" s="11" t="str">
        <f>HYPERLINK("#'Cuadro 2.2.27'!A3", "Cuadro 2.2.27. Provincia de Buenos Aires, partido Chivilcoy. Población de 14 años y más en viviendas particulares, por condición de actividad económica, según sexo registrado al nacer y grupos quinquenales de edad. Año 2022")</f>
        <v>Cuadro 2.2.27. Provincia de Buenos Aires, partido Chivilcoy. Población de 14 años y más en viviendas particulares, por condición de actividad económica, según sexo registrado al nacer y grupos quinquenales de edad. Año 2022</v>
      </c>
    </row>
    <row r="32" spans="1:1">
      <c r="A32" s="11" t="str">
        <f>HYPERLINK("#'Cuadro 2.2.28'!A3", "Cuadro 2.2.28. Provincia de Buenos Aires, partido Colón. Población de 14 años y más en viviendas particulares, por condición de actividad económica, según sexo registrado al nacer y grupos quinquenales de edad. Año 2022")</f>
        <v>Cuadro 2.2.28. Provincia de Buenos Aires, partido Colón. Población de 14 años y más en viviendas particulares, por condición de actividad económica, según sexo registrado al nacer y grupos quinquenales de edad. Año 2022</v>
      </c>
    </row>
    <row r="33" spans="1:1">
      <c r="A33" s="11" t="str">
        <f>HYPERLINK("#'Cuadro 2.2.29'!A3", "Cuadro 2.2.29. Provincia de Buenos Aires, partido Coronel de Marina Leonardo Rosales. Población de 14 años y más en viviendas particulares, por condición de actividad económica, según sexo registrado al nacer y grupos quinquenales de edad. Año 2022")</f>
        <v>Cuadro 2.2.29. Provincia de Buenos Aires, partido Coronel de Marina Leonardo Rosales. Población de 14 años y más en viviendas particulares, por condición de actividad económica, según sexo registrado al nacer y grupos quinquenales de edad. Año 2022</v>
      </c>
    </row>
    <row r="34" spans="1:1">
      <c r="A34" s="11" t="str">
        <f>HYPERLINK("#'Cuadro 2.2.30'!A3", "Cuadro 2.2.30. Provincia de Buenos Aires, partido Coronel Dorrego. Población de 14 años y más en viviendas particulares, por condición de actividad económica, según sexo registrado al nacer y grupos quinquenales de edad. Año 2022")</f>
        <v>Cuadro 2.2.30. Provincia de Buenos Aires, partido Coronel Dorrego. Población de 14 años y más en viviendas particulares, por condición de actividad económica, según sexo registrado al nacer y grupos quinquenales de edad. Año 2022</v>
      </c>
    </row>
    <row r="35" spans="1:1">
      <c r="A35" s="11" t="str">
        <f>HYPERLINK("#'Cuadro 2.2.31'!A3", "Cuadro 2.2.31. Provincia de Buenos Aires, partido Coronel Pringles. Población de 14 años y más en viviendas particulares, por condición de actividad económica, según sexo registrado al nacer y grupos quinquenales de edad. Año 2022")</f>
        <v>Cuadro 2.2.31. Provincia de Buenos Aires, partido Coronel Pringles. Población de 14 años y más en viviendas particulares, por condición de actividad económica, según sexo registrado al nacer y grupos quinquenales de edad. Año 2022</v>
      </c>
    </row>
    <row r="36" spans="1:1">
      <c r="A36" s="11" t="str">
        <f>HYPERLINK("#'Cuadro 2.2.32'!A3", "Cuadro 2.2.32. Provincia de Buenos Aires, partido Coronel Suárez. Población de 14 años y más en viviendas particulares, por condición de actividad económica, según sexo registrado al nacer y grupos quinquenales de edad. Año 2022")</f>
        <v>Cuadro 2.2.32. Provincia de Buenos Aires, partido Coronel Suárez. Población de 14 años y más en viviendas particulares, por condición de actividad económica, según sexo registrado al nacer y grupos quinquenales de edad. Año 2022</v>
      </c>
    </row>
    <row r="37" spans="1:1">
      <c r="A37" s="11" t="str">
        <f>HYPERLINK("#'Cuadro 2.2.33'!A3", "Cuadro 2.2.33. Provincia de Buenos Aires, partido Daireaux. Población de 14 años y más en viviendas particulares, por condición de actividad económica, según sexo registrado al nacer y grupos quinquenales de edad. Año 2022")</f>
        <v>Cuadro 2.2.33. Provincia de Buenos Aires, partido Daireaux. Población de 14 años y más en viviendas particulares, por condición de actividad económica, según sexo registrado al nacer y grupos quinquenales de edad. Año 2022</v>
      </c>
    </row>
    <row r="38" spans="1:1">
      <c r="A38" s="11" t="str">
        <f>HYPERLINK("#'Cuadro 2.2.34'!A3", "Cuadro 2.2.34. Provincia de Buenos Aires, partido Dolores. Población de 14 años y más en viviendas particulares, por condición de actividad económica, según sexo registrado al nacer y grupos quinquenales de edad. Año 2022")</f>
        <v>Cuadro 2.2.34. Provincia de Buenos Aires, partido Dolores. Población de 14 años y más en viviendas particulares, por condición de actividad económica, según sexo registrado al nacer y grupos quinquenales de edad. Año 2022</v>
      </c>
    </row>
    <row r="39" spans="1:1">
      <c r="A39" s="11" t="str">
        <f>HYPERLINK("#'Cuadro 2.2.35'!A3", "Cuadro 2.2.35. Provincia de Buenos Aires, partido Ensenada. Población de 14 años y más en viviendas particulares, por condición de actividad económica, según sexo registrado al nacer y grupos quinquenales de edad. Año 2022")</f>
        <v>Cuadro 2.2.35. Provincia de Buenos Aires, partido Ensenada. Población de 14 años y más en viviendas particulares, por condición de actividad económica, según sexo registrado al nacer y grupos quinquenales de edad. Año 2022</v>
      </c>
    </row>
    <row r="40" spans="1:1">
      <c r="A40" s="11" t="str">
        <f>HYPERLINK("#'Cuadro 2.2.36'!A3", "Cuadro 2.2.36. Provincia de Buenos Aires, partido Escobar. Población de 14 años y más en viviendas particulares, por condición de actividad económica, según sexo registrado al nacer y grupos quinquenales de edad. Año 2022")</f>
        <v>Cuadro 2.2.36. Provincia de Buenos Aires, partido Escobar. Población de 14 años y más en viviendas particulares, por condición de actividad económica, según sexo registrado al nacer y grupos quinquenales de edad. Año 2022</v>
      </c>
    </row>
    <row r="41" spans="1:1">
      <c r="A41" s="11" t="str">
        <f>HYPERLINK("#'Cuadro 2.2.37'!A3", "Cuadro 2.2.37. Provincia de Buenos Aires, partido Esteban Echeverría. Población de 14 años y más en viviendas particulares, por condición de actividad económica, según sexo registrado al nacer y grupos quinquenales de edad. Año 2022")</f>
        <v>Cuadro 2.2.37. Provincia de Buenos Aires, partido Esteban Echeverría. Población de 14 años y más en viviendas particulares, por condición de actividad económica, según sexo registrado al nacer y grupos quinquenales de edad. Año 2022</v>
      </c>
    </row>
    <row r="42" spans="1:1">
      <c r="A42" s="11" t="str">
        <f>HYPERLINK("#'Cuadro 2.2.38'!A3", "Cuadro 2.2.38. Provincia de Buenos Aires, partido Exaltación de la Cruz. Población de 14 años y más en viviendas particulares, por condición de actividad económica, según sexo registrado al nacer y grupos quinquenales de edad. Año 2022")</f>
        <v>Cuadro 2.2.38. Provincia de Buenos Aires, partido Exaltación de la Cruz. Población de 14 años y más en viviendas particulares, por condición de actividad económica, según sexo registrado al nacer y grupos quinquenales de edad. Año 2022</v>
      </c>
    </row>
    <row r="43" spans="1:1">
      <c r="A43" s="11" t="str">
        <f>HYPERLINK("#'Cuadro 2.2.39'!A3", "Cuadro 2.2.39. Provincia de Buenos Aires, partido Ezeiza. Población de 14 años y más en viviendas particulares, por condición de actividad económica, según sexo registrado al nacer y grupos quinquenales de edad. Año 2022")</f>
        <v>Cuadro 2.2.39. Provincia de Buenos Aires, partido Ezeiza. Población de 14 años y más en viviendas particulares, por condición de actividad económica, según sexo registrado al nacer y grupos quinquenales de edad. Año 2022</v>
      </c>
    </row>
    <row r="44" spans="1:1">
      <c r="A44" s="11" t="str">
        <f>HYPERLINK("#'Cuadro 2.2.40'!A3", "Cuadro 2.2.40. Provincia de Buenos Aires, partido Florencio Varela. Población de 14 años y más en viviendas particulares, por condición de actividad económica, según sexo registrado al nacer y grupos quinquenales de edad. Año 2022")</f>
        <v>Cuadro 2.2.40. Provincia de Buenos Aires, partido Florencio Varela. Población de 14 años y más en viviendas particulares, por condición de actividad económica, según sexo registrado al nacer y grupos quinquenales de edad. Año 2022</v>
      </c>
    </row>
    <row r="45" spans="1:1">
      <c r="A45" s="11" t="str">
        <f>HYPERLINK("#'Cuadro 2.2.41'!A3", "Cuadro 2.2.41. Provincia de Buenos Aires, partido Florentino Ameghino. Población de 14 años y más en viviendas particulares, por condición de actividad económica, según sexo registrado al nacer y grupos quinquenales de edad. Año 2022")</f>
        <v>Cuadro 2.2.41. Provincia de Buenos Aires, partido Florentino Ameghino. Población de 14 años y más en viviendas particulares, por condición de actividad económica, según sexo registrado al nacer y grupos quinquenales de edad. Año 2022</v>
      </c>
    </row>
    <row r="46" spans="1:1">
      <c r="A46" s="11" t="str">
        <f>HYPERLINK("#'Cuadro 2.2.42'!A3", "Cuadro 2.2.42. Provincia de Buenos Aires, partido General Alvarado. Población de 14 años y más en viviendas particulares, por condición de actividad económica, según sexo registrado al nacer y grupos quinquenales de edad. Año 2022")</f>
        <v>Cuadro 2.2.42. Provincia de Buenos Aires, partido General Alvarado. Población de 14 años y más en viviendas particulares, por condición de actividad económica, según sexo registrado al nacer y grupos quinquenales de edad. Año 2022</v>
      </c>
    </row>
    <row r="47" spans="1:1">
      <c r="A47" s="11" t="str">
        <f>HYPERLINK("#'Cuadro 2.2.43'!A3", "Cuadro 2.2.43. Provincia de Buenos Aires, partido General Alvear. Población de 14 años y más en viviendas particulares, por condición de actividad económica, según sexo registrado al nacer y grupos quinquenales de edad. Año 2022")</f>
        <v>Cuadro 2.2.43. Provincia de Buenos Aires, partido General Alvear. Población de 14 años y más en viviendas particulares, por condición de actividad económica, según sexo registrado al nacer y grupos quinquenales de edad. Año 2022</v>
      </c>
    </row>
    <row r="48" spans="1:1">
      <c r="A48" s="11" t="str">
        <f>HYPERLINK("#'Cuadro 2.2.44'!A3", "Cuadro 2.2.44. Provincia de Buenos Aires, partido General Arenales. Población de 14 años y más en viviendas particulares, por condición de actividad económica, según sexo registrado al nacer y grupos quinquenales de edad. Año 2022")</f>
        <v>Cuadro 2.2.44. Provincia de Buenos Aires, partido General Arenales. Población de 14 años y más en viviendas particulares, por condición de actividad económica, según sexo registrado al nacer y grupos quinquenales de edad. Año 2022</v>
      </c>
    </row>
    <row r="49" spans="1:1">
      <c r="A49" s="11" t="str">
        <f>HYPERLINK("#'Cuadro 2.2.45'!A3", "Cuadro 2.2.45. Provincia de Buenos Aires, partido General Belgrano. Población de 14 años y más en viviendas particulares, por condición de actividad económica, según sexo registrado al nacer y grupos quinquenales de edad. Año 2022")</f>
        <v>Cuadro 2.2.45. Provincia de Buenos Aires, partido General Belgrano. Población de 14 años y más en viviendas particulares, por condición de actividad económica, según sexo registrado al nacer y grupos quinquenales de edad. Año 2022</v>
      </c>
    </row>
    <row r="50" spans="1:1">
      <c r="A50" s="11" t="str">
        <f>HYPERLINK("#'Cuadro 2.2.46'!A3", "Cuadro 2.2.46. Provincia de Buenos Aires, partido General Guido. Población de 14 años y más en viviendas particulares, por condición de actividad económica, según sexo registrado al nacer y grupos quinquenales de edad. Año 2022")</f>
        <v>Cuadro 2.2.46. Provincia de Buenos Aires, partido General Guido. Población de 14 años y más en viviendas particulares, por condición de actividad económica, según sexo registrado al nacer y grupos quinquenales de edad. Año 2022</v>
      </c>
    </row>
    <row r="51" spans="1:1">
      <c r="A51" s="11" t="str">
        <f>HYPERLINK("#'Cuadro 2.2.47'!A3", "Cuadro 2.2.47. Provincia de Buenos Aires, partido General Juan Madariaga. Población de 14 años y más en viviendas particulares, por condición de actividad económica, según sexo registrado al nacer y grupos quinquenales de edad. Año 2022")</f>
        <v>Cuadro 2.2.47. Provincia de Buenos Aires, partido General Juan Madariaga. Población de 14 años y más en viviendas particulares, por condición de actividad económica, según sexo registrado al nacer y grupos quinquenales de edad. Año 2022</v>
      </c>
    </row>
    <row r="52" spans="1:1">
      <c r="A52" s="11" t="str">
        <f>HYPERLINK("#'Cuadro 2.2.48'!A3", "Cuadro 2.2.48. Provincia de Buenos Aires, partido General La Madrid. Población de 14 años y más en viviendas particulares, por condición de actividad económica, según sexo registrado al nacer y grupos quinquenales de edad. Año 2022")</f>
        <v>Cuadro 2.2.48. Provincia de Buenos Aires, partido General La Madrid. Población de 14 años y más en viviendas particulares, por condición de actividad económica, según sexo registrado al nacer y grupos quinquenales de edad. Año 2022</v>
      </c>
    </row>
    <row r="53" spans="1:1">
      <c r="A53" s="11" t="str">
        <f>HYPERLINK("#'Cuadro 2.2.49'!A3", "Cuadro 2.2.49. Provincia de Buenos Aires, partido General Las Heras. Población de 14 años y más en viviendas particulares, por condición de actividad económica, según sexo registrado al nacer y grupos quinquenales de edad. Año 2022")</f>
        <v>Cuadro 2.2.49. Provincia de Buenos Aires, partido General Las Heras. Población de 14 años y más en viviendas particulares, por condición de actividad económica, según sexo registrado al nacer y grupos quinquenales de edad. Año 2022</v>
      </c>
    </row>
    <row r="54" spans="1:1">
      <c r="A54" s="11" t="str">
        <f>HYPERLINK("#'Cuadro 2.2.50'!A3", "Cuadro 2.2.50. Provincia de Buenos Aires, partido General Lavalle. Población de 14 años y más en viviendas particulares, por condición de actividad económica, según sexo registrado al nacer y grupos quinquenales de edad. Año 2022")</f>
        <v>Cuadro 2.2.50. Provincia de Buenos Aires, partido General Lavalle. Población de 14 años y más en viviendas particulares, por condición de actividad económica, según sexo registrado al nacer y grupos quinquenales de edad. Año 2022</v>
      </c>
    </row>
    <row r="55" spans="1:1">
      <c r="A55" s="11" t="str">
        <f>HYPERLINK("#'Cuadro 2.2.51'!A3", "Cuadro 2.2.51. Provincia de Buenos Aires, partido General Paz. Población de 14 años y más en viviendas particulares, por condición de actividad económica, según sexo registrado al nacer y grupos quinquenales de edad. Año 2022")</f>
        <v>Cuadro 2.2.51. Provincia de Buenos Aires, partido General Paz. Población de 14 años y más en viviendas particulares, por condición de actividad económica, según sexo registrado al nacer y grupos quinquenales de edad. Año 2022</v>
      </c>
    </row>
    <row r="56" spans="1:1">
      <c r="A56" s="11" t="str">
        <f>HYPERLINK("#'Cuadro 2.2.52'!A3", "Cuadro 2.2.52. Provincia de Buenos Aires, partido General Pinto. Población de 14 años y más en viviendas particulares, por condición de actividad económica, según sexo registrado al nacer y grupos quinquenales de edad. Año 2022")</f>
        <v>Cuadro 2.2.52. Provincia de Buenos Aires, partido General Pinto. Población de 14 años y más en viviendas particulares, por condición de actividad económica, según sexo registrado al nacer y grupos quinquenales de edad. Año 2022</v>
      </c>
    </row>
    <row r="57" spans="1:1">
      <c r="A57" s="11" t="str">
        <f>HYPERLINK("#'Cuadro 2.2.53'!A3", "Cuadro 2.2.53. Provincia de Buenos Aires, partido General Pueyrredón. Población de 14 años y más en viviendas particulares, por condición de actividad económica, según sexo registrado al nacer y grupos quinquenales de edad. Año 2022")</f>
        <v>Cuadro 2.2.53. Provincia de Buenos Aires, partido General Pueyrredón. Población de 14 años y más en viviendas particulares, por condición de actividad económica, según sexo registrado al nacer y grupos quinquenales de edad. Año 2022</v>
      </c>
    </row>
    <row r="58" spans="1:1">
      <c r="A58" s="11" t="str">
        <f>HYPERLINK("#'Cuadro 2.2.54'!A3", "Cuadro 2.2.54. Provincia de Buenos Aires, partido General Rodríguez. Población de 14 años y más en viviendas particulares, por condición de actividad económica, según sexo registrado al nacer y grupos quinquenales de edad. Año 2022")</f>
        <v>Cuadro 2.2.54. Provincia de Buenos Aires, partido General Rodríguez. Población de 14 años y más en viviendas particulares, por condición de actividad económica, según sexo registrado al nacer y grupos quinquenales de edad. Año 2022</v>
      </c>
    </row>
    <row r="59" spans="1:1">
      <c r="A59" s="11" t="str">
        <f>HYPERLINK("#'Cuadro 2.2.55'!A3", "Cuadro 2.2.55. Provincia de Buenos Aires, partido General San Martín. Población de 14 años y más en viviendas particulares, por condición de actividad económica, según sexo registrado al nacer y grupos quinquenales de edad. Año 2022")</f>
        <v>Cuadro 2.2.55. Provincia de Buenos Aires, partido General San Martín. Población de 14 años y más en viviendas particulares, por condición de actividad económica, según sexo registrado al nacer y grupos quinquenales de edad. Año 2022</v>
      </c>
    </row>
    <row r="60" spans="1:1">
      <c r="A60" s="11" t="str">
        <f>HYPERLINK("#'Cuadro 2.2.56'!A3", "Cuadro 2.2.56. Provincia de Buenos Aires, partido General Viamonte. Población de 14 años y más en viviendas particulares, por condición de actividad económica, según sexo registrado al nacer y grupos quinquenales de edad. Año 2022")</f>
        <v>Cuadro 2.2.56. Provincia de Buenos Aires, partido General Viamonte. Población de 14 años y más en viviendas particulares, por condición de actividad económica, según sexo registrado al nacer y grupos quinquenales de edad. Año 2022</v>
      </c>
    </row>
    <row r="61" spans="1:1">
      <c r="A61" s="11" t="str">
        <f>HYPERLINK("#'Cuadro 2.2.57'!A3", "Cuadro 2.2.57. Provincia de Buenos Aires, partido General Villegas. Población de 14 años y más en viviendas particulares, por condición de actividad económica, según sexo registrado al nacer y grupos quinquenales de edad. Año 2022")</f>
        <v>Cuadro 2.2.57. Provincia de Buenos Aires, partido General Villegas. Población de 14 años y más en viviendas particulares, por condición de actividad económica, según sexo registrado al nacer y grupos quinquenales de edad. Año 2022</v>
      </c>
    </row>
    <row r="62" spans="1:1">
      <c r="A62" s="11" t="str">
        <f>HYPERLINK("#'Cuadro 2.2.58'!A3", "Cuadro 2.2.58. Provincia de Buenos Aires, partido Guaminí. Población de 14 años y más en viviendas particulares, por condición de actividad económica, según sexo registrado al nacer y grupos quinquenales de edad. Año 2022")</f>
        <v>Cuadro 2.2.58. Provincia de Buenos Aires, partido Guaminí. Población de 14 años y más en viviendas particulares, por condición de actividad económica, según sexo registrado al nacer y grupos quinquenales de edad. Año 2022</v>
      </c>
    </row>
    <row r="63" spans="1:1">
      <c r="A63" s="11" t="str">
        <f>HYPERLINK("#'Cuadro 2.2.59'!A3", "Cuadro 2.2.59. Provincia de Buenos Aires, partido Hipólito Yrigoyen. Población de 14 años y más en viviendas particulares, por condición de actividad económica, según sexo registrado al nacer y grupos quinquenales de edad. Año 2022")</f>
        <v>Cuadro 2.2.59. Provincia de Buenos Aires, partido Hipólito Yrigoyen. Población de 14 años y más en viviendas particulares, por condición de actividad económica, según sexo registrado al nacer y grupos quinquenales de edad. Año 2022</v>
      </c>
    </row>
    <row r="64" spans="1:1">
      <c r="A64" s="11" t="str">
        <f>HYPERLINK("#'Cuadro 2.2.60'!A3", "Cuadro 2.2.60. Provincia de Buenos Aires, partido Hurlingham. Población de 14 años y más en viviendas particulares, por condición de actividad económica, según sexo registrado al nacer y grupos quinquenales de edad. Año 2022")</f>
        <v>Cuadro 2.2.60. Provincia de Buenos Aires, partido Hurlingham. Población de 14 años y más en viviendas particulares, por condición de actividad económica, según sexo registrado al nacer y grupos quinquenales de edad. Año 2022</v>
      </c>
    </row>
    <row r="65" spans="1:1">
      <c r="A65" s="11" t="str">
        <f>HYPERLINK("#'Cuadro 2.2.61'!A3", "Cuadro 2.2.61. Provincia de Buenos Aires, partido Ituzaingó. Población de 14 años y más en viviendas particulares, por condición de actividad económica, según sexo registrado al nacer y grupos quinquenales de edad. Año 2022")</f>
        <v>Cuadro 2.2.61. Provincia de Buenos Aires, partido Ituzaingó. Población de 14 años y más en viviendas particulares, por condición de actividad económica, según sexo registrado al nacer y grupos quinquenales de edad. Año 2022</v>
      </c>
    </row>
    <row r="66" spans="1:1">
      <c r="A66" s="11" t="str">
        <f>HYPERLINK("#'Cuadro 2.2.62'!A3", "Cuadro 2.2.62. Provincia de Buenos Aires, partido José C. Paz. Población de 14 años y más en viviendas particulares, por condición de actividad económica, según sexo registrado al nacer y grupos quinquenales de edad. Año 2022")</f>
        <v>Cuadro 2.2.62. Provincia de Buenos Aires, partido José C. Paz. Población de 14 años y más en viviendas particulares, por condición de actividad económica, según sexo registrado al nacer y grupos quinquenales de edad. Año 2022</v>
      </c>
    </row>
    <row r="67" spans="1:1">
      <c r="A67" s="11" t="str">
        <f>HYPERLINK("#'Cuadro 2.2.63'!A3", "Cuadro 2.2.63. Provincia de Buenos Aires, partido Junín. Población de 14 años y más en viviendas particulares, por condición de actividad económica, según sexo registrado al nacer y grupos quinquenales de edad. Año 2022")</f>
        <v>Cuadro 2.2.63. Provincia de Buenos Aires, partido Junín. Población de 14 años y más en viviendas particulares, por condición de actividad económica, según sexo registrado al nacer y grupos quinquenales de edad. Año 2022</v>
      </c>
    </row>
    <row r="68" spans="1:1">
      <c r="A68" s="11" t="str">
        <f>HYPERLINK("#'Cuadro 2.2.64'!A3", "Cuadro 2.2.64. Provincia de Buenos Aires, partido La Costa. Población de 14 años y más en viviendas particulares, por condición de actividad económica, según sexo registrado al nacer y grupos quinquenales de edad. Año 2022")</f>
        <v>Cuadro 2.2.64. Provincia de Buenos Aires, partido La Costa. Población de 14 años y más en viviendas particulares, por condición de actividad económica, según sexo registrado al nacer y grupos quinquenales de edad. Año 2022</v>
      </c>
    </row>
    <row r="69" spans="1:1">
      <c r="A69" s="11" t="str">
        <f>HYPERLINK("#'Cuadro 2.2.65'!A3", "Cuadro 2.2.65. Provincia de Buenos Aires, partido La Matanza. Población de 14 años y más en viviendas particulares, por condición de actividad económica, según sexo registrado al nacer y grupos quinquenales de edad. Año 2022")</f>
        <v>Cuadro 2.2.65. Provincia de Buenos Aires, partido La Matanza. Población de 14 años y más en viviendas particulares, por condición de actividad económica, según sexo registrado al nacer y grupos quinquenales de edad. Año 2022</v>
      </c>
    </row>
    <row r="70" spans="1:1">
      <c r="A70" s="11" t="str">
        <f>HYPERLINK("#'Cuadro 2.2.66'!A3", "Cuadro 2.2.66. Provincia de Buenos Aires, partido Lanús. Población de 14 años y más en viviendas particulares, por condición de actividad económica, según sexo registrado al nacer y grupos quinquenales de edad. Año 2022")</f>
        <v>Cuadro 2.2.66. Provincia de Buenos Aires, partido Lanús. Población de 14 años y más en viviendas particulares, por condición de actividad económica, según sexo registrado al nacer y grupos quinquenales de edad. Año 2022</v>
      </c>
    </row>
    <row r="71" spans="1:1">
      <c r="A71" s="11" t="str">
        <f>HYPERLINK("#'Cuadro 2.2.67'!A3", "Cuadro 2.2.67. Provincia de Buenos Aires, partido La Plata. Población de 14 años y más en viviendas particulares, por condición de actividad económica, según sexo registrado al nacer y grupos quinquenales de edad. Año 2022")</f>
        <v>Cuadro 2.2.67. Provincia de Buenos Aires, partido La Plata. Población de 14 años y más en viviendas particulares, por condición de actividad económica, según sexo registrado al nacer y grupos quinquenales de edad. Año 2022</v>
      </c>
    </row>
    <row r="72" spans="1:1">
      <c r="A72" s="11" t="str">
        <f>HYPERLINK("#'Cuadro 2.2.68'!A3", "Cuadro 2.2.68. Provincia de Buenos Aires, partido Laprida. Población de 14 años y más en viviendas particulares, por condición de actividad económica, según sexo registrado al nacer y grupos quinquenales de edad. Año 2022")</f>
        <v>Cuadro 2.2.68. Provincia de Buenos Aires, partido Laprida. Población de 14 años y más en viviendas particulares, por condición de actividad económica, según sexo registrado al nacer y grupos quinquenales de edad. Año 2022</v>
      </c>
    </row>
    <row r="73" spans="1:1">
      <c r="A73" s="11" t="str">
        <f>HYPERLINK("#'Cuadro 2.2.69'!A3", "Cuadro 2.2.69. Provincia de Buenos Aires, partido Las Flores. Población de 14 años y más en viviendas particulares, por condición de actividad económica, según sexo registrado al nacer y grupos quinquenales de edad. Año 2022")</f>
        <v>Cuadro 2.2.69. Provincia de Buenos Aires, partido Las Flores. Población de 14 años y más en viviendas particulares, por condición de actividad económica, según sexo registrado al nacer y grupos quinquenales de edad. Año 2022</v>
      </c>
    </row>
    <row r="74" spans="1:1">
      <c r="A74" s="11" t="str">
        <f>HYPERLINK("#'Cuadro 2.2.70'!A3", "Cuadro 2.2.70. Provincia de Buenos Aires, partido Leandro N. Alem. Población de 14 años y más en viviendas particulares, por condición de actividad económica, según sexo registrado al nacer y grupos quinquenales de edad. Año 2022")</f>
        <v>Cuadro 2.2.70. Provincia de Buenos Aires, partido Leandro N. Alem. Población de 14 años y más en viviendas particulares, por condición de actividad económica, según sexo registrado al nacer y grupos quinquenales de edad. Año 2022</v>
      </c>
    </row>
    <row r="75" spans="1:1">
      <c r="A75" s="11" t="str">
        <f>HYPERLINK("#'Cuadro 2.2.71'!A3", "Cuadro 2.2.71. Provincia de Buenos Aires, partido Lezama. Población de 14 años y más en viviendas particulares, por condición de actividad económica, según sexo registrado al nacer y grupos quinquenales de edad. Año 2022")</f>
        <v>Cuadro 2.2.71. Provincia de Buenos Aires, partido Lezama. Población de 14 años y más en viviendas particulares, por condición de actividad económica, según sexo registrado al nacer y grupos quinquenales de edad. Año 2022</v>
      </c>
    </row>
    <row r="76" spans="1:1">
      <c r="A76" s="11" t="str">
        <f>HYPERLINK("#'Cuadro 2.2.72'!A3", "Cuadro 2.2.72. Provincia de Buenos Aires, partido Lincoln. Población de 14 años y más en viviendas particulares, por condición de actividad económica, según sexo registrado al nacer y grupos quinquenales de edad. Año 2022")</f>
        <v>Cuadro 2.2.72. Provincia de Buenos Aires, partido Lincoln. Población de 14 años y más en viviendas particulares, por condición de actividad económica, según sexo registrado al nacer y grupos quinquenales de edad. Año 2022</v>
      </c>
    </row>
    <row r="77" spans="1:1">
      <c r="A77" s="11" t="str">
        <f>HYPERLINK("#'Cuadro 2.2.73'!A3", "Cuadro 2.2.73. Provincia de Buenos Aires, partido Lobería. Población de 14 años y más en viviendas particulares, por condición de actividad económica, según sexo registrado al nacer y grupos quinquenales de edad. Año 2022")</f>
        <v>Cuadro 2.2.73. Provincia de Buenos Aires, partido Lobería. Población de 14 años y más en viviendas particulares, por condición de actividad económica, según sexo registrado al nacer y grupos quinquenales de edad. Año 2022</v>
      </c>
    </row>
    <row r="78" spans="1:1">
      <c r="A78" s="11" t="str">
        <f>HYPERLINK("#'Cuadro 2.2.74'!A3", "Cuadro 2.2.74. Provincia de Buenos Aires, partido Lobos. Población de 14 años y más en viviendas particulares, por condición de actividad económica, según sexo registrado al nacer y grupos quinquenales de edad. Año 2022")</f>
        <v>Cuadro 2.2.74. Provincia de Buenos Aires, partido Lobos. Población de 14 años y más en viviendas particulares, por condición de actividad económica, según sexo registrado al nacer y grupos quinquenales de edad. Año 2022</v>
      </c>
    </row>
    <row r="79" spans="1:1">
      <c r="A79" s="11" t="str">
        <f>HYPERLINK("#'Cuadro 2.2.75'!A3", "Cuadro 2.2.75. Provincia de Buenos Aires, partido Lomas de Zamora. Población de 14 años y más en viviendas particulares, por condición de actividad económica, según sexo registrado al nacer y grupos quinquenales de edad. Año 2022")</f>
        <v>Cuadro 2.2.75. Provincia de Buenos Aires, partido Lomas de Zamora. Población de 14 años y más en viviendas particulares, por condición de actividad económica, según sexo registrado al nacer y grupos quinquenales de edad. Año 2022</v>
      </c>
    </row>
    <row r="80" spans="1:1">
      <c r="A80" s="11" t="str">
        <f>HYPERLINK("#'Cuadro 2.2.76'!A3", "Cuadro 2.2.76. Provincia de Buenos Aires, partido Luján. Población de 14 años y más en viviendas particulares, por condición de actividad económica, según sexo registrado al nacer y grupos quinquenales de edad. Año 2022")</f>
        <v>Cuadro 2.2.76. Provincia de Buenos Aires, partido Luján. Población de 14 años y más en viviendas particulares, por condición de actividad económica, según sexo registrado al nacer y grupos quinquenales de edad. Año 2022</v>
      </c>
    </row>
    <row r="81" spans="1:1">
      <c r="A81" s="11" t="str">
        <f>HYPERLINK("#'Cuadro 2.2.77'!A3", "Cuadro 2.2.77. Provincia de Buenos Aires, partido Magdalena. Población de 14 años y más en viviendas particulares, por condición de actividad económica, según sexo registrado al nacer y grupos quinquenales de edad. Año 2022")</f>
        <v>Cuadro 2.2.77. Provincia de Buenos Aires, partido Magdalena. Población de 14 años y más en viviendas particulares, por condición de actividad económica, según sexo registrado al nacer y grupos quinquenales de edad. Año 2022</v>
      </c>
    </row>
    <row r="82" spans="1:1">
      <c r="A82" s="11" t="str">
        <f>HYPERLINK("#'Cuadro 2.2.78'!A3", "Cuadro 2.2.78. Provincia de Buenos Aires, partido Maipú. Población de 14 años y más en viviendas particulares, por condición de actividad económica, según sexo registrado al nacer y grupos quinquenales de edad. Año 2022")</f>
        <v>Cuadro 2.2.78. Provincia de Buenos Aires, partido Maipú. Población de 14 años y más en viviendas particulares, por condición de actividad económica, según sexo registrado al nacer y grupos quinquenales de edad. Año 2022</v>
      </c>
    </row>
    <row r="83" spans="1:1">
      <c r="A83" s="11" t="str">
        <f>HYPERLINK("#'Cuadro 2.2.79'!A3", "Cuadro 2.2.79. Provincia de Buenos Aires, partido Malvinas Argentinas. Población de 14 años y más en viviendas particulares, por condición de actividad económica, según sexo registrado al nacer y grupos quinquenales de edad. Año 2022")</f>
        <v>Cuadro 2.2.79. Provincia de Buenos Aires, partido Malvinas Argentinas. Población de 14 años y más en viviendas particulares, por condición de actividad económica, según sexo registrado al nacer y grupos quinquenales de edad. Año 2022</v>
      </c>
    </row>
    <row r="84" spans="1:1">
      <c r="A84" s="11" t="str">
        <f>HYPERLINK("#'Cuadro 2.2.80'!A3", "Cuadro 2.2.80. Provincia de Buenos Aires, partido Mar Chiquita. Población de 14 años y más en viviendas particulares, por condición de actividad económica, según sexo registrado al nacer y grupos quinquenales de edad. Año 2022")</f>
        <v>Cuadro 2.2.80. Provincia de Buenos Aires, partido Mar Chiquita. Población de 14 años y más en viviendas particulares, por condición de actividad económica, según sexo registrado al nacer y grupos quinquenales de edad. Año 2022</v>
      </c>
    </row>
    <row r="85" spans="1:1">
      <c r="A85" s="11" t="str">
        <f>HYPERLINK("#'Cuadro 2.2.81'!A3", "Cuadro 2.2.81. Provincia de Buenos Aires, partido Marcos Paz. Población de 14 años y más en viviendas particulares, por condición de actividad económica, según sexo registrado al nacer y grupos quinquenales de edad. Año 2022")</f>
        <v>Cuadro 2.2.81. Provincia de Buenos Aires, partido Marcos Paz. Población de 14 años y más en viviendas particulares, por condición de actividad económica, según sexo registrado al nacer y grupos quinquenales de edad. Año 2022</v>
      </c>
    </row>
    <row r="86" spans="1:1">
      <c r="A86" s="11" t="str">
        <f>HYPERLINK("#'Cuadro 2.2.82'!A3", "Cuadro 2.2.82. Provincia de Buenos Aires, partido Mercedes. Población de 14 años y más en viviendas particulares, por condición de actividad económica, según sexo registrado al nacer y grupos quinquenales de edad. Año 2022")</f>
        <v>Cuadro 2.2.82. Provincia de Buenos Aires, partido Mercedes. Población de 14 años y más en viviendas particulares, por condición de actividad económica, según sexo registrado al nacer y grupos quinquenales de edad. Año 2022</v>
      </c>
    </row>
    <row r="87" spans="1:1">
      <c r="A87" s="11" t="str">
        <f>HYPERLINK("#'Cuadro 2.2.83'!A3", "Cuadro 2.2.83. Provincia de Buenos Aires, partido Merlo. Población de 14 años y más en viviendas particulares, por condición de actividad económica, según sexo registrado al nacer y grupos quinquenales de edad. Año 2022")</f>
        <v>Cuadro 2.2.83. Provincia de Buenos Aires, partido Merlo. Población de 14 años y más en viviendas particulares, por condición de actividad económica, según sexo registrado al nacer y grupos quinquenales de edad. Año 2022</v>
      </c>
    </row>
    <row r="88" spans="1:1">
      <c r="A88" s="11" t="str">
        <f>HYPERLINK("#'Cuadro 2.2.84'!A3", "Cuadro 2.2.84. Provincia de Buenos Aires, partido Monte. Población de 14 años y más en viviendas particulares, por condición de actividad económica, según sexo registrado al nacer y grupos quinquenales de edad. Año 2022")</f>
        <v>Cuadro 2.2.84. Provincia de Buenos Aires, partido Monte. Población de 14 años y más en viviendas particulares, por condición de actividad económica, según sexo registrado al nacer y grupos quinquenales de edad. Año 2022</v>
      </c>
    </row>
    <row r="89" spans="1:1">
      <c r="A89" s="11" t="str">
        <f>HYPERLINK("#'Cuadro 2.2.85'!A3", "Cuadro 2.2.85. Provincia de Buenos Aires, partido Monte Hermoso. Población de 14 años y más en viviendas particulares, por condición de actividad económica, según sexo registrado al nacer y grupos quinquenales de edad. Año 2022")</f>
        <v>Cuadro 2.2.85. Provincia de Buenos Aires, partido Monte Hermoso. Población de 14 años y más en viviendas particulares, por condición de actividad económica, según sexo registrado al nacer y grupos quinquenales de edad. Año 2022</v>
      </c>
    </row>
    <row r="90" spans="1:1">
      <c r="A90" s="11" t="str">
        <f>HYPERLINK("#'Cuadro 2.2.86'!A3", "Cuadro 2.2.86. Provincia de Buenos Aires, partido Moreno. Población de 14 años y más en viviendas particulares, por condición de actividad económica, según sexo registrado al nacer y grupos quinquenales de edad. Año 2022")</f>
        <v>Cuadro 2.2.86. Provincia de Buenos Aires, partido Moreno. Población de 14 años y más en viviendas particulares, por condición de actividad económica, según sexo registrado al nacer y grupos quinquenales de edad. Año 2022</v>
      </c>
    </row>
    <row r="91" spans="1:1">
      <c r="A91" s="11" t="str">
        <f>HYPERLINK("#'Cuadro 2.2.87'!A3", "Cuadro 2.2.87. Provincia de Buenos Aires, partido Morón. Población de 14 años y más en viviendas particulares, por condición de actividad económica, según sexo registrado al nacer y grupos quinquenales de edad. Año 2022")</f>
        <v>Cuadro 2.2.87. Provincia de Buenos Aires, partido Morón. Población de 14 años y más en viviendas particulares, por condición de actividad económica, según sexo registrado al nacer y grupos quinquenales de edad. Año 2022</v>
      </c>
    </row>
    <row r="92" spans="1:1">
      <c r="A92" s="11" t="str">
        <f>HYPERLINK("#'Cuadro 2.2.88'!A3", "Cuadro 2.2.88. Provincia de Buenos Aires, partido Navarro. Población de 14 años y más en viviendas particulares, por condición de actividad económica, según sexo registrado al nacer y grupos quinquenales de edad. Año 2022")</f>
        <v>Cuadro 2.2.88. Provincia de Buenos Aires, partido Navarro. Población de 14 años y más en viviendas particulares, por condición de actividad económica, según sexo registrado al nacer y grupos quinquenales de edad. Año 2022</v>
      </c>
    </row>
    <row r="93" spans="1:1">
      <c r="A93" s="11" t="str">
        <f>HYPERLINK("#'Cuadro 2.2.89'!A3", "Cuadro 2.2.89. Provincia de Buenos Aires, partido Necochea. Población de 14 años y más en viviendas particulares, por condición de actividad económica, según sexo registrado al nacer y grupos quinquenales de edad. Año 2022")</f>
        <v>Cuadro 2.2.89. Provincia de Buenos Aires, partido Necochea. Población de 14 años y más en viviendas particulares, por condición de actividad económica, según sexo registrado al nacer y grupos quinquenales de edad. Año 2022</v>
      </c>
    </row>
    <row r="94" spans="1:1">
      <c r="A94" s="11" t="str">
        <f>HYPERLINK("#'Cuadro 2.2.90'!A3", "Cuadro 2.2.90. Provincia de Buenos Aires, partido 9 de Julio. Población de 14 años y más en viviendas particulares, por condición de actividad económica, según sexo registrado al nacer y grupos quinquenales de edad. Año 2022")</f>
        <v>Cuadro 2.2.90. Provincia de Buenos Aires, partido 9 de Julio. Población de 14 años y más en viviendas particulares, por condición de actividad económica, según sexo registrado al nacer y grupos quinquenales de edad. Año 2022</v>
      </c>
    </row>
    <row r="95" spans="1:1">
      <c r="A95" s="11" t="str">
        <f>HYPERLINK("#'Cuadro 2.2.91'!A3", "Cuadro 2.2.91. Provincia de Buenos Aires, partido Olavarría. Población de 14 años y más en viviendas particulares, por condición de actividad económica, según sexo registrado al nacer y grupos quinquenales de edad. Año 2022")</f>
        <v>Cuadro 2.2.91. Provincia de Buenos Aires, partido Olavarría. Población de 14 años y más en viviendas particulares, por condición de actividad económica, según sexo registrado al nacer y grupos quinquenales de edad. Año 2022</v>
      </c>
    </row>
    <row r="96" spans="1:1">
      <c r="A96" s="11" t="str">
        <f>HYPERLINK("#'Cuadro 2.2.92'!A3", "Cuadro 2.2.92. Provincia de Buenos Aires, partido Patagones. Población de 14 años y más en viviendas particulares, por condición de actividad económica, según sexo registrado al nacer y grupos quinquenales de edad. Año 2022")</f>
        <v>Cuadro 2.2.92. Provincia de Buenos Aires, partido Patagones. Población de 14 años y más en viviendas particulares, por condición de actividad económica, según sexo registrado al nacer y grupos quinquenales de edad. Año 2022</v>
      </c>
    </row>
    <row r="97" spans="1:1">
      <c r="A97" s="11" t="str">
        <f>HYPERLINK("#'Cuadro 2.2.93'!A3", "Cuadro 2.2.93. Provincia de Buenos Aires, partido Pehuajó. Población de 14 años y más en viviendas particulares, por condición de actividad económica, según sexo registrado al nacer y grupos quinquenales de edad. Año 2022")</f>
        <v>Cuadro 2.2.93. Provincia de Buenos Aires, partido Pehuajó. Población de 14 años y más en viviendas particulares, por condición de actividad económica, según sexo registrado al nacer y grupos quinquenales de edad. Año 2022</v>
      </c>
    </row>
    <row r="98" spans="1:1">
      <c r="A98" s="11" t="str">
        <f>HYPERLINK("#'Cuadro 2.2.94'!A3", "Cuadro 2.2.94. Provincia de Buenos Aires, partido Pellegrini. Población de 14 años y más en viviendas particulares, por condición de actividad económica, según sexo registrado al nacer y grupos quinquenales de edad. Año 2022")</f>
        <v>Cuadro 2.2.94. Provincia de Buenos Aires, partido Pellegrini. Población de 14 años y más en viviendas particulares, por condición de actividad económica, según sexo registrado al nacer y grupos quinquenales de edad. Año 2022</v>
      </c>
    </row>
    <row r="99" spans="1:1">
      <c r="A99" s="11" t="str">
        <f>HYPERLINK("#'Cuadro 2.2.95'!A3", "Cuadro 2.2.95. Provincia de Buenos Aires, partido Pergamino. Población de 14 años y más en viviendas particulares, por condición de actividad económica, según sexo registrado al nacer y grupos quinquenales de edad. Año 2022")</f>
        <v>Cuadro 2.2.95. Provincia de Buenos Aires, partido Pergamino. Población de 14 años y más en viviendas particulares, por condición de actividad económica, según sexo registrado al nacer y grupos quinquenales de edad. Año 2022</v>
      </c>
    </row>
    <row r="100" spans="1:1">
      <c r="A100" s="11" t="str">
        <f>HYPERLINK("#'Cuadro 2.2.96'!A3", "Cuadro 2.2.96. Provincia de Buenos Aires, partido Pila. Población de 14 años y más en viviendas particulares, por condición de actividad económica, según sexo registrado al nacer y grupos quinquenales de edad. Año 2022")</f>
        <v>Cuadro 2.2.96. Provincia de Buenos Aires, partido Pila. Población de 14 años y más en viviendas particulares, por condición de actividad económica, según sexo registrado al nacer y grupos quinquenales de edad. Año 2022</v>
      </c>
    </row>
    <row r="101" spans="1:1">
      <c r="A101" s="11" t="str">
        <f>HYPERLINK("#'Cuadro 2.2.97'!A3", "Cuadro 2.2.97. Provincia de Buenos Aires, partido Pilar. Población de 14 años y más en viviendas particulares, por condición de actividad económica, según sexo registrado al nacer y grupos quinquenales de edad. Año 2022")</f>
        <v>Cuadro 2.2.97. Provincia de Buenos Aires, partido Pilar. Población de 14 años y más en viviendas particulares, por condición de actividad económica, según sexo registrado al nacer y grupos quinquenales de edad. Año 2022</v>
      </c>
    </row>
    <row r="102" spans="1:1">
      <c r="A102" s="11" t="str">
        <f>HYPERLINK("#'Cuadro 2.2.98'!A3", "Cuadro 2.2.98. Provincia de Buenos Aires, partido Pinamar. Población de 14 años y más en viviendas particulares, por condición de actividad económica, según sexo registrado al nacer y grupos quinquenales de edad. Año 2022")</f>
        <v>Cuadro 2.2.98. Provincia de Buenos Aires, partido Pinamar. Población de 14 años y más en viviendas particulares, por condición de actividad económica, según sexo registrado al nacer y grupos quinquenales de edad. Año 2022</v>
      </c>
    </row>
    <row r="103" spans="1:1">
      <c r="A103" s="11" t="str">
        <f>HYPERLINK("#'Cuadro 2.2.99'!A3", "Cuadro 2.2.99. Provincia de Buenos Aires, partido Presidente Perón. Población de 14 años y más en viviendas particulares, por condición de actividad económica, según sexo registrado al nacer y grupos quinquenales de edad. Año 2022")</f>
        <v>Cuadro 2.2.99. Provincia de Buenos Aires, partido Presidente Perón. Población de 14 años y más en viviendas particulares, por condición de actividad económica, según sexo registrado al nacer y grupos quinquenales de edad. Año 2022</v>
      </c>
    </row>
    <row r="104" spans="1:1">
      <c r="A104" s="11" t="str">
        <f>HYPERLINK("#'Cuadro 2.2.100'!A3", "Cuadro 2.2.100. Provincia de Buenos Aires, partido Puan. Población de 14 años y más en viviendas particulares, por condición de actividad económica, según sexo registrado al nacer y grupos quinquenales de edad. Año 2022")</f>
        <v>Cuadro 2.2.100. Provincia de Buenos Aires, partido Puan. Población de 14 años y más en viviendas particulares, por condición de actividad económica, según sexo registrado al nacer y grupos quinquenales de edad. Año 2022</v>
      </c>
    </row>
    <row r="105" spans="1:1">
      <c r="A105" s="11" t="str">
        <f>HYPERLINK("#'Cuadro 2.2.101'!A3", "Cuadro 2.2.101. Provincia de Buenos Aires, partido Punta Indio. Población de 14 años y más en viviendas particulares, por condición de actividad económica, según sexo registrado al nacer y grupos quinquenales de edad. Año 2022")</f>
        <v>Cuadro 2.2.101. Provincia de Buenos Aires, partido Punta Indio. Población de 14 años y más en viviendas particulares, por condición de actividad económica, según sexo registrado al nacer y grupos quinquenales de edad. Año 2022</v>
      </c>
    </row>
    <row r="106" spans="1:1">
      <c r="A106" s="11" t="str">
        <f>HYPERLINK("#'Cuadro 2.2.102'!A3", "Cuadro 2.2.102. Provincia de Buenos Aires, partido Quilmes. Población de 14 años y más en viviendas particulares, por condición de actividad económica, según sexo registrado al nacer y grupos quinquenales de edad. Año 2022")</f>
        <v>Cuadro 2.2.102. Provincia de Buenos Aires, partido Quilmes. Población de 14 años y más en viviendas particulares, por condición de actividad económica, según sexo registrado al nacer y grupos quinquenales de edad. Año 2022</v>
      </c>
    </row>
    <row r="107" spans="1:1">
      <c r="A107" s="11" t="str">
        <f>HYPERLINK("#'Cuadro 2.2.103'!A3", "Cuadro 2.2.103. Provincia de Buenos Aires, partido Ramallo. Población de 14 años y más en viviendas particulares, por condición de actividad económica, según sexo registrado al nacer y grupos quinquenales de edad. Año 2022")</f>
        <v>Cuadro 2.2.103. Provincia de Buenos Aires, partido Ramallo. Población de 14 años y más en viviendas particulares, por condición de actividad económica, según sexo registrado al nacer y grupos quinquenales de edad. Año 2022</v>
      </c>
    </row>
    <row r="108" spans="1:1">
      <c r="A108" s="11" t="str">
        <f>HYPERLINK("#'Cuadro 2.2.104'!A3", "Cuadro 2.2.104. Provincia de Buenos Aires, partido Rauch. Población de 14 años y más en viviendas particulares, por condición de actividad económica, según sexo registrado al nacer y grupos quinquenales de edad. Año 2022")</f>
        <v>Cuadro 2.2.104. Provincia de Buenos Aires, partido Rauch. Población de 14 años y más en viviendas particulares, por condición de actividad económica, según sexo registrado al nacer y grupos quinquenales de edad. Año 2022</v>
      </c>
    </row>
    <row r="109" spans="1:1">
      <c r="A109" s="11" t="str">
        <f>HYPERLINK("#'Cuadro 2.2.105'!A3", "Cuadro 2.2.105. Provincia de Buenos Aires, partido Rivadavia. Población de 14 años y más en viviendas particulares, por condición de actividad económica, según sexo registrado al nacer y grupos quinquenales de edad. Año 2022")</f>
        <v>Cuadro 2.2.105. Provincia de Buenos Aires, partido Rivadavia. Población de 14 años y más en viviendas particulares, por condición de actividad económica, según sexo registrado al nacer y grupos quinquenales de edad. Año 2022</v>
      </c>
    </row>
    <row r="110" spans="1:1">
      <c r="A110" s="11" t="str">
        <f>HYPERLINK("#'Cuadro 2.2.106'!A3", "Cuadro 2.2.106. Provincia de Buenos Aires, partido Rojas. Población de 14 años y más en viviendas particulares, por condición de actividad económica, según sexo registrado al nacer y grupos quinquenales de edad. Año 2022")</f>
        <v>Cuadro 2.2.106. Provincia de Buenos Aires, partido Rojas. Población de 14 años y más en viviendas particulares, por condición de actividad económica, según sexo registrado al nacer y grupos quinquenales de edad. Año 2022</v>
      </c>
    </row>
    <row r="111" spans="1:1">
      <c r="A111" s="11" t="str">
        <f>HYPERLINK("#'Cuadro 2.2.107'!A3", "Cuadro 2.2.107. Provincia de Buenos Aires, partido Roque Pérez. Población de 14 años y más en viviendas particulares, por condición de actividad económica, según sexo registrado al nacer y grupos quinquenales de edad. Año 2022")</f>
        <v>Cuadro 2.2.107. Provincia de Buenos Aires, partido Roque Pérez. Población de 14 años y más en viviendas particulares, por condición de actividad económica, según sexo registrado al nacer y grupos quinquenales de edad. Año 2022</v>
      </c>
    </row>
    <row r="112" spans="1:1">
      <c r="A112" s="11" t="str">
        <f>HYPERLINK("#'Cuadro 2.2.108'!A3", "Cuadro 2.2.108. Provincia de Buenos Aires, partido Saavedra. Población de 14 años y más en viviendas particulares, por condición de actividad económica, según sexo registrado al nacer y grupos quinquenales de edad. Año 2022")</f>
        <v>Cuadro 2.2.108. Provincia de Buenos Aires, partido Saavedra. Población de 14 años y más en viviendas particulares, por condición de actividad económica, según sexo registrado al nacer y grupos quinquenales de edad. Año 2022</v>
      </c>
    </row>
    <row r="113" spans="1:1">
      <c r="A113" s="11" t="str">
        <f>HYPERLINK("#'Cuadro 2.2.109'!A3", "Cuadro 2.2.109. Provincia de Buenos Aires, partido Saladillo. Población de 14 años y más en viviendas particulares, por condición de actividad económica, según sexo registrado al nacer y grupos quinquenales de edad. Año 2022")</f>
        <v>Cuadro 2.2.109. Provincia de Buenos Aires, partido Saladillo. Población de 14 años y más en viviendas particulares, por condición de actividad económica, según sexo registrado al nacer y grupos quinquenales de edad. Año 2022</v>
      </c>
    </row>
    <row r="114" spans="1:1">
      <c r="A114" s="11" t="str">
        <f>HYPERLINK("#'Cuadro 2.2.110'!A3", "Cuadro 2.2.110. Provincia de Buenos Aires, partido Salto. Población de 14 años y más en viviendas particulares, por condición de actividad económica, según sexo registrado al nacer y grupos quinquenales de edad. Año 2022")</f>
        <v>Cuadro 2.2.110. Provincia de Buenos Aires, partido Salto. Población de 14 años y más en viviendas particulares, por condición de actividad económica, según sexo registrado al nacer y grupos quinquenales de edad. Año 2022</v>
      </c>
    </row>
    <row r="115" spans="1:1">
      <c r="A115" s="11" t="str">
        <f>HYPERLINK("#'Cuadro 2.2.111'!A3", "Cuadro 2.2.111. Provincia de Buenos Aires, partido Salliqueló. Población de 14 años y más en viviendas particulares, por condición de actividad económica, según sexo registrado al nacer y grupos quinquenales de edad. Año 2022")</f>
        <v>Cuadro 2.2.111. Provincia de Buenos Aires, partido Salliqueló. Población de 14 años y más en viviendas particulares, por condición de actividad económica, según sexo registrado al nacer y grupos quinquenales de edad. Año 2022</v>
      </c>
    </row>
    <row r="116" spans="1:1">
      <c r="A116" s="11" t="str">
        <f>HYPERLINK("#'Cuadro 2.2.112'!A3", "Cuadro 2.2.112. Provincia de Buenos Aires, partido San Andrés de Giles. Población de 14 años y más en viviendas particulares, por condición de actividad económica, según sexo registrado al nacer y grupos quinquenales de edad. Año 2022")</f>
        <v>Cuadro 2.2.112. Provincia de Buenos Aires, partido San Andrés de Giles. Población de 14 años y más en viviendas particulares, por condición de actividad económica, según sexo registrado al nacer y grupos quinquenales de edad. Año 2022</v>
      </c>
    </row>
    <row r="117" spans="1:1">
      <c r="A117" s="11" t="str">
        <f>HYPERLINK("#'Cuadro 2.2.113'!A3", "Cuadro 2.2.113. Provincia de Buenos Aires, partido San Antonio de Areco. Población de 14 años y más en viviendas particulares, por condición de actividad económica, según sexo registrado al nacer y grupos quinquenales de edad. Año 2022")</f>
        <v>Cuadro 2.2.113. Provincia de Buenos Aires, partido San Antonio de Areco. Población de 14 años y más en viviendas particulares, por condición de actividad económica, según sexo registrado al nacer y grupos quinquenales de edad. Año 2022</v>
      </c>
    </row>
    <row r="118" spans="1:1">
      <c r="A118" s="11" t="str">
        <f>HYPERLINK("#'Cuadro 2.2.114'!A3", "Cuadro 2.2.114. Provincia de Buenos Aires, partido San Cayetano. Población de 14 años y más en viviendas particulares, por condición de actividad económica, según sexo registrado al nacer y grupos quinquenales de edad. Año 2022")</f>
        <v>Cuadro 2.2.114. Provincia de Buenos Aires, partido San Cayetano. Población de 14 años y más en viviendas particulares, por condición de actividad económica, según sexo registrado al nacer y grupos quinquenales de edad. Año 2022</v>
      </c>
    </row>
    <row r="119" spans="1:1">
      <c r="A119" s="11" t="str">
        <f>HYPERLINK("#'Cuadro 2.2.115'!A3", "Cuadro 2.2.115. Provincia de Buenos Aires, partido San Fernando. Población de 14 años y más en viviendas particulares, por condición de actividad económica, según sexo registrado al nacer y grupos quinquenales de edad. Año 2022")</f>
        <v>Cuadro 2.2.115. Provincia de Buenos Aires, partido San Fernando. Población de 14 años y más en viviendas particulares, por condición de actividad económica, según sexo registrado al nacer y grupos quinquenales de edad. Año 2022</v>
      </c>
    </row>
    <row r="120" spans="1:1">
      <c r="A120" s="11" t="str">
        <f>HYPERLINK("#'Cuadro 2.2.116'!A3", "Cuadro 2.2.116. Provincia de Buenos Aires, partido San Isidro. Población de 14 años y más en viviendas particulares, por condición de actividad económica, según sexo registrado al nacer y grupos quinquenales de edad. Año 2022")</f>
        <v>Cuadro 2.2.116. Provincia de Buenos Aires, partido San Isidro. Población de 14 años y más en viviendas particulares, por condición de actividad económica, según sexo registrado al nacer y grupos quinquenales de edad. Año 2022</v>
      </c>
    </row>
    <row r="121" spans="1:1">
      <c r="A121" s="11" t="str">
        <f>HYPERLINK("#'Cuadro 2.2.117'!A3", "Cuadro 2.2.117. Provincia de Buenos Aires, partido San Miguel. Población de 14 años y más en viviendas particulares, por condición de actividad económica, según sexo registrado al nacer y grupos quinquenales de edad. Año 2022")</f>
        <v>Cuadro 2.2.117. Provincia de Buenos Aires, partido San Miguel. Población de 14 años y más en viviendas particulares, por condición de actividad económica, según sexo registrado al nacer y grupos quinquenales de edad. Año 2022</v>
      </c>
    </row>
    <row r="122" spans="1:1">
      <c r="A122" s="11" t="str">
        <f>HYPERLINK("#'Cuadro 2.2.118'!A3", "Cuadro 2.2.118. Provincia de Buenos Aires, partido San Nicolás. Población de 14 años y más en viviendas particulares, por condición de actividad económica, según sexo registrado al nacer y grupos quinquenales de edad. Año 2022")</f>
        <v>Cuadro 2.2.118. Provincia de Buenos Aires, partido San Nicolás. Población de 14 años y más en viviendas particulares, por condición de actividad económica, según sexo registrado al nacer y grupos quinquenales de edad. Año 2022</v>
      </c>
    </row>
    <row r="123" spans="1:1">
      <c r="A123" s="11" t="str">
        <f>HYPERLINK("#'Cuadro 2.2.119'!A3", "Cuadro 2.2.119. Provincia de Buenos Aires, partido San Pedro. Población de 14 años y más en viviendas particulares, por condición de actividad económica, según sexo registrado al nacer y grupos quinquenales de edad. Año 2022")</f>
        <v>Cuadro 2.2.119. Provincia de Buenos Aires, partido San Pedro. Población de 14 años y más en viviendas particulares, por condición de actividad económica, según sexo registrado al nacer y grupos quinquenales de edad. Año 2022</v>
      </c>
    </row>
    <row r="124" spans="1:1">
      <c r="A124" s="11" t="str">
        <f>HYPERLINK("#'Cuadro 2.2.120'!A3", "Cuadro 2.2.120. Provincia de Buenos Aires, partido San Vicente. Población de 14 años y más en viviendas particulares, por condición de actividad económica, según sexo registrado al nacer y grupos quinquenales de edad. Año 2022")</f>
        <v>Cuadro 2.2.120. Provincia de Buenos Aires, partido San Vicente. Población de 14 años y más en viviendas particulares, por condición de actividad económica, según sexo registrado al nacer y grupos quinquenales de edad. Año 2022</v>
      </c>
    </row>
    <row r="125" spans="1:1">
      <c r="A125" s="11" t="str">
        <f>HYPERLINK("#'Cuadro 2.2.121'!A3", "Cuadro 2.2.121. Provincia de Buenos Aires, partido Suipacha. Población de 14 años y más en viviendas particulares, por condición de actividad económica, según sexo registrado al nacer y grupos quinquenales de edad. Año 2022")</f>
        <v>Cuadro 2.2.121. Provincia de Buenos Aires, partido Suipacha. Población de 14 años y más en viviendas particulares, por condición de actividad económica, según sexo registrado al nacer y grupos quinquenales de edad. Año 2022</v>
      </c>
    </row>
    <row r="126" spans="1:1">
      <c r="A126" s="11" t="str">
        <f>HYPERLINK("#'Cuadro 2.2.122'!A3", "Cuadro 2.2.122. Provincia de Buenos Aires, partido Tandil. Población de 14 años y más en viviendas particulares, por condición de actividad económica, según sexo registrado al nacer y grupos quinquenales de edad. Año 2022")</f>
        <v>Cuadro 2.2.122. Provincia de Buenos Aires, partido Tandil. Población de 14 años y más en viviendas particulares, por condición de actividad económica, según sexo registrado al nacer y grupos quinquenales de edad. Año 2022</v>
      </c>
    </row>
    <row r="127" spans="1:1">
      <c r="A127" s="11" t="str">
        <f>HYPERLINK("#'Cuadro 2.2.123'!A3", "Cuadro 2.2.123. Provincia de Buenos Aires, partido Tapalqué. Población de 14 años y más en viviendas particulares, por condición de actividad económica, según sexo registrado al nacer y grupos quinquenales de edad. Año 2022")</f>
        <v>Cuadro 2.2.123. Provincia de Buenos Aires, partido Tapalqué. Población de 14 años y más en viviendas particulares, por condición de actividad económica, según sexo registrado al nacer y grupos quinquenales de edad. Año 2022</v>
      </c>
    </row>
    <row r="128" spans="1:1">
      <c r="A128" s="11" t="str">
        <f>HYPERLINK("#'Cuadro 2.2.124'!A3", "Cuadro 2.2.124. Provincia de Buenos Aires, partido Tigre. Población de 14 años y más en viviendas particulares, por condición de actividad económica, según sexo registrado al nacer y grupos quinquenales de edad. Año 2022")</f>
        <v>Cuadro 2.2.124. Provincia de Buenos Aires, partido Tigre. Población de 14 años y más en viviendas particulares, por condición de actividad económica, según sexo registrado al nacer y grupos quinquenales de edad. Año 2022</v>
      </c>
    </row>
    <row r="129" spans="1:1">
      <c r="A129" s="11" t="str">
        <f>HYPERLINK("#'Cuadro 2.2.125'!A3", "Cuadro 2.2.125. Provincia de Buenos Aires, partido Tordillo. Población de 14 años y más en viviendas particulares, por condición de actividad económica, según sexo registrado al nacer y grupos quinquenales de edad. Año 2022")</f>
        <v>Cuadro 2.2.125. Provincia de Buenos Aires, partido Tordillo. Población de 14 años y más en viviendas particulares, por condición de actividad económica, según sexo registrado al nacer y grupos quinquenales de edad. Año 2022</v>
      </c>
    </row>
    <row r="130" spans="1:1">
      <c r="A130" s="11" t="str">
        <f>HYPERLINK("#'Cuadro 2.2.126'!A3", "Cuadro 2.2.126. Provincia de Buenos Aires, partido Tornquist. Población de 14 años y más en viviendas particulares, por condición de actividad económica, según sexo registrado al nacer y grupos quinquenales de edad. Año 2022")</f>
        <v>Cuadro 2.2.126. Provincia de Buenos Aires, partido Tornquist. Población de 14 años y más en viviendas particulares, por condición de actividad económica, según sexo registrado al nacer y grupos quinquenales de edad. Año 2022</v>
      </c>
    </row>
    <row r="131" spans="1:1">
      <c r="A131" s="11" t="str">
        <f>HYPERLINK("#'Cuadro 2.2.127'!A3", "Cuadro 2.2.127. Provincia de Buenos Aires, partido Trenque Lauquen. Población de 14 años y más en viviendas particulares, por condición de actividad económica, según sexo registrado al nacer y grupos quinquenales de edad. Año 2022")</f>
        <v>Cuadro 2.2.127. Provincia de Buenos Aires, partido Trenque Lauquen. Población de 14 años y más en viviendas particulares, por condición de actividad económica, según sexo registrado al nacer y grupos quinquenales de edad. Año 2022</v>
      </c>
    </row>
    <row r="132" spans="1:1">
      <c r="A132" s="11" t="str">
        <f>HYPERLINK("#'Cuadro 2.2.128'!A3", "Cuadro 2.2.128. Provincia de Buenos Aires, partido Tres Arroyos. Población de 14 años y más en viviendas particulares, por condición de actividad económica, según sexo registrado al nacer y grupos quinquenales de edad. Año 2022")</f>
        <v>Cuadro 2.2.128. Provincia de Buenos Aires, partido Tres Arroyos. Población de 14 años y más en viviendas particulares, por condición de actividad económica, según sexo registrado al nacer y grupos quinquenales de edad. Año 2022</v>
      </c>
    </row>
    <row r="133" spans="1:1">
      <c r="A133" s="11" t="str">
        <f>HYPERLINK("#'Cuadro 2.2.129'!A3", "Cuadro 2.2.129. Provincia de Buenos Aires, partido Tres de Febrero. Población de 14 años y más en viviendas particulares, por condición de actividad económica, según sexo registrado al nacer y grupos quinquenales de edad. Año 2022")</f>
        <v>Cuadro 2.2.129. Provincia de Buenos Aires, partido Tres de Febrero. Población de 14 años y más en viviendas particulares, por condición de actividad económica, según sexo registrado al nacer y grupos quinquenales de edad. Año 2022</v>
      </c>
    </row>
    <row r="134" spans="1:1">
      <c r="A134" s="11" t="str">
        <f>HYPERLINK("#'Cuadro 2.2.130'!A3", "Cuadro 2.2.130. Provincia de Buenos Aires, partido Tres Lomas. Población de 14 años y más en viviendas particulares, por condición de actividad económica, según sexo registrado al nacer y grupos quinquenales de edad. Año 2022")</f>
        <v>Cuadro 2.2.130. Provincia de Buenos Aires, partido Tres Lomas. Población de 14 años y más en viviendas particulares, por condición de actividad económica, según sexo registrado al nacer y grupos quinquenales de edad. Año 2022</v>
      </c>
    </row>
    <row r="135" spans="1:1">
      <c r="A135" s="11" t="str">
        <f>HYPERLINK("#'Cuadro 2.2.131'!A3", "Cuadro 2.2.131. Provincia de Buenos Aires, partido 25 de Mayo. Población de 14 años y más en viviendas particulares, por condición de actividad económica, según sexo registrado al nacer y grupos quinquenales de edad. Año 2022")</f>
        <v>Cuadro 2.2.131. Provincia de Buenos Aires, partido 25 de Mayo. Población de 14 años y más en viviendas particulares, por condición de actividad económica, según sexo registrado al nacer y grupos quinquenales de edad. Año 2022</v>
      </c>
    </row>
    <row r="136" spans="1:1">
      <c r="A136" s="11" t="str">
        <f>HYPERLINK("#'Cuadro 2.2.132'!A3", "Cuadro 2.2.132. Provincia de Buenos Aires, partido Vicente López. Población de 14 años y más en viviendas particulares, por condición de actividad económica, según sexo registrado al nacer y grupos quinquenales de edad. Año 2022")</f>
        <v>Cuadro 2.2.132. Provincia de Buenos Aires, partido Vicente López. Población de 14 años y más en viviendas particulares, por condición de actividad económica, según sexo registrado al nacer y grupos quinquenales de edad. Año 2022</v>
      </c>
    </row>
    <row r="137" spans="1:1">
      <c r="A137" s="11" t="str">
        <f>HYPERLINK("#'Cuadro 2.2.133'!A3", "Cuadro 2.2.133. Provincia de Buenos Aires, partido Villa Gesell. Población de 14 años y más en viviendas particulares, por condición de actividad económica, según sexo registrado al nacer y grupos quinquenales de edad. Año 2022")</f>
        <v>Cuadro 2.2.133. Provincia de Buenos Aires, partido Villa Gesell. Población de 14 años y más en viviendas particulares, por condición de actividad económica, según sexo registrado al nacer y grupos quinquenales de edad. Año 2022</v>
      </c>
    </row>
    <row r="138" spans="1:1">
      <c r="A138" s="11" t="str">
        <f>HYPERLINK("#'Cuadro 2.2.134'!A3", "Cuadro 2.2.134. Provincia de Buenos Aires, partido Villarino. Población de 14 años y más en viviendas particulares, por condición de actividad económica, según sexo registrado al nacer y grupos quinquenales de edad. Año 2022")</f>
        <v>Cuadro 2.2.134. Provincia de Buenos Aires, partido Villarino. Población de 14 años y más en viviendas particulares, por condición de actividad económica, según sexo registrado al nacer y grupos quinquenales de edad. Año 2022</v>
      </c>
    </row>
    <row r="139" spans="1:1">
      <c r="A139" s="11" t="str">
        <f>HYPERLINK("#'Cuadro 2.2.135'!A3", "Cuadro 2.2.135. Provincia de Buenos Aires, partido Zárate. Población de 14 años y más en viviendas particulares, por condición de actividad económica, según sexo registrado al nacer y grupos quinquenales de edad. Año 2022")</f>
        <v>Cuadro 2.2.135. Provincia de Buenos Aires, partido Zárate. Población de 14 años y más en viviendas particulares, por condición de actividad económica, según sexo registrado al nacer y grupos quinquenales de edad. Año 2022</v>
      </c>
    </row>
    <row r="141" spans="1:1">
      <c r="A141" s="10" t="s">
        <v>7</v>
      </c>
    </row>
    <row r="142" spans="1:1">
      <c r="A142" s="10" t="s">
        <v>8</v>
      </c>
    </row>
    <row r="143" spans="1:1">
      <c r="A143" s="10" t="s">
        <v>9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4.28515625" customWidth="1"/>
    <col min="2" max="2" width="33.42578125" customWidth="1"/>
    <col min="3" max="3" width="17.140625" customWidth="1"/>
    <col min="4" max="5" width="13.85546875" customWidth="1"/>
    <col min="6" max="6" width="14.85546875" customWidth="1"/>
    <col min="7" max="7" width="21.14062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11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13857399</v>
      </c>
      <c r="D6" s="12">
        <v>8942700</v>
      </c>
      <c r="E6" s="12">
        <v>8120465</v>
      </c>
      <c r="F6" s="12">
        <v>822235</v>
      </c>
      <c r="G6" s="12">
        <v>4914699</v>
      </c>
    </row>
    <row r="7" spans="1:12" ht="12" customHeight="1">
      <c r="A7" s="21" t="s">
        <v>12</v>
      </c>
      <c r="B7" s="2" t="s">
        <v>21</v>
      </c>
      <c r="C7" s="13">
        <v>277163</v>
      </c>
      <c r="D7" s="13">
        <v>17519</v>
      </c>
      <c r="E7" s="13">
        <v>14339</v>
      </c>
      <c r="F7" s="13">
        <v>3180</v>
      </c>
      <c r="G7" s="13">
        <v>259644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1367538</v>
      </c>
      <c r="D8" s="13">
        <v>378180</v>
      </c>
      <c r="E8" s="13">
        <v>269371</v>
      </c>
      <c r="F8" s="13">
        <v>108809</v>
      </c>
      <c r="G8" s="13">
        <v>989358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1293362</v>
      </c>
      <c r="D9" s="13">
        <v>957758</v>
      </c>
      <c r="E9" s="13">
        <v>773237</v>
      </c>
      <c r="F9" s="13">
        <v>184521</v>
      </c>
      <c r="G9" s="13">
        <v>335604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1296778</v>
      </c>
      <c r="D10" s="13">
        <v>1077924</v>
      </c>
      <c r="E10" s="13">
        <v>960550</v>
      </c>
      <c r="F10" s="13">
        <v>117374</v>
      </c>
      <c r="G10" s="13">
        <v>218854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1292913</v>
      </c>
      <c r="D11" s="13">
        <v>1098733</v>
      </c>
      <c r="E11" s="13">
        <v>1011942</v>
      </c>
      <c r="F11" s="13">
        <v>86791</v>
      </c>
      <c r="G11" s="13">
        <v>194180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1241676</v>
      </c>
      <c r="D12" s="13">
        <v>1065040</v>
      </c>
      <c r="E12" s="13">
        <v>994684</v>
      </c>
      <c r="F12" s="13">
        <v>70356</v>
      </c>
      <c r="G12" s="13">
        <v>176636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1267205</v>
      </c>
      <c r="D13" s="13">
        <v>1085831</v>
      </c>
      <c r="E13" s="13">
        <v>1019422</v>
      </c>
      <c r="F13" s="13">
        <v>66409</v>
      </c>
      <c r="G13" s="13">
        <v>181374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1121090</v>
      </c>
      <c r="D14" s="13">
        <v>951321</v>
      </c>
      <c r="E14" s="13">
        <v>896701</v>
      </c>
      <c r="F14" s="13">
        <v>54620</v>
      </c>
      <c r="G14" s="13">
        <v>169769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971898</v>
      </c>
      <c r="D15" s="13">
        <v>792580</v>
      </c>
      <c r="E15" s="13">
        <v>747999</v>
      </c>
      <c r="F15" s="13">
        <v>44581</v>
      </c>
      <c r="G15" s="13">
        <v>179318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848854</v>
      </c>
      <c r="D16" s="13">
        <v>630531</v>
      </c>
      <c r="E16" s="13">
        <v>594466</v>
      </c>
      <c r="F16" s="13">
        <v>36065</v>
      </c>
      <c r="G16" s="13">
        <v>218323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765838</v>
      </c>
      <c r="D17" s="13">
        <v>439381</v>
      </c>
      <c r="E17" s="13">
        <v>415069</v>
      </c>
      <c r="F17" s="13">
        <v>24312</v>
      </c>
      <c r="G17" s="13">
        <v>326457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668744</v>
      </c>
      <c r="D18" s="13">
        <v>234048</v>
      </c>
      <c r="E18" s="13">
        <v>221300</v>
      </c>
      <c r="F18" s="13">
        <v>12748</v>
      </c>
      <c r="G18" s="13">
        <v>434696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556735</v>
      </c>
      <c r="D19" s="13">
        <v>115731</v>
      </c>
      <c r="E19" s="13">
        <v>109584</v>
      </c>
      <c r="F19" s="13">
        <v>6147</v>
      </c>
      <c r="G19" s="13">
        <v>441004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407708</v>
      </c>
      <c r="D20" s="13">
        <v>56075</v>
      </c>
      <c r="E20" s="13">
        <v>52982</v>
      </c>
      <c r="F20" s="13">
        <v>3093</v>
      </c>
      <c r="G20" s="13">
        <v>351633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479897</v>
      </c>
      <c r="D21" s="13">
        <v>42048</v>
      </c>
      <c r="E21" s="13">
        <v>38819</v>
      </c>
      <c r="F21" s="13">
        <v>3229</v>
      </c>
      <c r="G21" s="13">
        <v>437849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7267029</v>
      </c>
      <c r="D22" s="12">
        <v>4108615</v>
      </c>
      <c r="E22" s="12">
        <v>3617524</v>
      </c>
      <c r="F22" s="12">
        <v>491091</v>
      </c>
      <c r="G22" s="12">
        <v>3158414</v>
      </c>
    </row>
    <row r="23" spans="1:12" ht="12" customHeight="1">
      <c r="A23" s="21" t="s">
        <v>12</v>
      </c>
      <c r="B23" s="2" t="s">
        <v>21</v>
      </c>
      <c r="C23" s="13">
        <v>136589</v>
      </c>
      <c r="D23" s="13">
        <v>7844</v>
      </c>
      <c r="E23" s="13">
        <v>6212</v>
      </c>
      <c r="F23" s="13">
        <v>1632</v>
      </c>
      <c r="G23" s="13">
        <v>128745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678031</v>
      </c>
      <c r="D24" s="13">
        <v>169473</v>
      </c>
      <c r="E24" s="13">
        <v>111131</v>
      </c>
      <c r="F24" s="13">
        <v>58342</v>
      </c>
      <c r="G24" s="13">
        <v>508558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650447</v>
      </c>
      <c r="D25" s="13">
        <v>440919</v>
      </c>
      <c r="E25" s="13">
        <v>336270</v>
      </c>
      <c r="F25" s="13">
        <v>104649</v>
      </c>
      <c r="G25" s="13">
        <v>209528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663239</v>
      </c>
      <c r="D26" s="13">
        <v>502359</v>
      </c>
      <c r="E26" s="13">
        <v>429637</v>
      </c>
      <c r="F26" s="13">
        <v>72722</v>
      </c>
      <c r="G26" s="13">
        <v>160880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664450</v>
      </c>
      <c r="D27" s="13">
        <v>513338</v>
      </c>
      <c r="E27" s="13">
        <v>456289</v>
      </c>
      <c r="F27" s="13">
        <v>57049</v>
      </c>
      <c r="G27" s="13">
        <v>151112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638533</v>
      </c>
      <c r="D28" s="13">
        <v>499943</v>
      </c>
      <c r="E28" s="13">
        <v>452264</v>
      </c>
      <c r="F28" s="13">
        <v>47679</v>
      </c>
      <c r="G28" s="13">
        <v>138590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654967</v>
      </c>
      <c r="D29" s="13">
        <v>514118</v>
      </c>
      <c r="E29" s="13">
        <v>469720</v>
      </c>
      <c r="F29" s="13">
        <v>44398</v>
      </c>
      <c r="G29" s="13">
        <v>140849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582675</v>
      </c>
      <c r="D30" s="13">
        <v>451971</v>
      </c>
      <c r="E30" s="13">
        <v>416971</v>
      </c>
      <c r="F30" s="13">
        <v>35000</v>
      </c>
      <c r="G30" s="13">
        <v>130704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506689</v>
      </c>
      <c r="D31" s="13">
        <v>371793</v>
      </c>
      <c r="E31" s="13">
        <v>345002</v>
      </c>
      <c r="F31" s="13">
        <v>26791</v>
      </c>
      <c r="G31" s="13">
        <v>134896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446821</v>
      </c>
      <c r="D32" s="13">
        <v>288734</v>
      </c>
      <c r="E32" s="13">
        <v>268869</v>
      </c>
      <c r="F32" s="13">
        <v>19865</v>
      </c>
      <c r="G32" s="13">
        <v>158087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408891</v>
      </c>
      <c r="D33" s="13">
        <v>173373</v>
      </c>
      <c r="E33" s="13">
        <v>162402</v>
      </c>
      <c r="F33" s="13">
        <v>10971</v>
      </c>
      <c r="G33" s="13">
        <v>235518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365257</v>
      </c>
      <c r="D34" s="13">
        <v>89280</v>
      </c>
      <c r="E34" s="13">
        <v>83704</v>
      </c>
      <c r="F34" s="13">
        <v>5576</v>
      </c>
      <c r="G34" s="13">
        <v>275977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313810</v>
      </c>
      <c r="D35" s="13">
        <v>43853</v>
      </c>
      <c r="E35" s="13">
        <v>40967</v>
      </c>
      <c r="F35" s="13">
        <v>2886</v>
      </c>
      <c r="G35" s="13">
        <v>269957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240930</v>
      </c>
      <c r="D36" s="13">
        <v>21728</v>
      </c>
      <c r="E36" s="13">
        <v>20153</v>
      </c>
      <c r="F36" s="13">
        <v>1575</v>
      </c>
      <c r="G36" s="13">
        <v>219202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315700</v>
      </c>
      <c r="D37" s="13">
        <v>19889</v>
      </c>
      <c r="E37" s="13">
        <v>17933</v>
      </c>
      <c r="F37" s="13">
        <v>1956</v>
      </c>
      <c r="G37" s="13">
        <v>295811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6590370</v>
      </c>
      <c r="D38" s="12">
        <v>4834085</v>
      </c>
      <c r="E38" s="12">
        <v>4502941</v>
      </c>
      <c r="F38" s="12">
        <v>331144</v>
      </c>
      <c r="G38" s="12">
        <v>1756285</v>
      </c>
    </row>
    <row r="39" spans="1:12" ht="12" customHeight="1">
      <c r="A39" s="21" t="s">
        <v>12</v>
      </c>
      <c r="B39" s="2" t="s">
        <v>21</v>
      </c>
      <c r="C39" s="13">
        <v>140574</v>
      </c>
      <c r="D39" s="13">
        <v>9675</v>
      </c>
      <c r="E39" s="13">
        <v>8127</v>
      </c>
      <c r="F39" s="13">
        <v>1548</v>
      </c>
      <c r="G39" s="13">
        <v>130899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689507</v>
      </c>
      <c r="D40" s="13">
        <v>208707</v>
      </c>
      <c r="E40" s="13">
        <v>158240</v>
      </c>
      <c r="F40" s="13">
        <v>50467</v>
      </c>
      <c r="G40" s="13">
        <v>480800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642915</v>
      </c>
      <c r="D41" s="13">
        <v>516839</v>
      </c>
      <c r="E41" s="13">
        <v>436967</v>
      </c>
      <c r="F41" s="13">
        <v>79872</v>
      </c>
      <c r="G41" s="13">
        <v>126076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633539</v>
      </c>
      <c r="D42" s="13">
        <v>575565</v>
      </c>
      <c r="E42" s="13">
        <v>530913</v>
      </c>
      <c r="F42" s="13">
        <v>44652</v>
      </c>
      <c r="G42" s="13">
        <v>57974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628463</v>
      </c>
      <c r="D43" s="13">
        <v>585395</v>
      </c>
      <c r="E43" s="13">
        <v>555653</v>
      </c>
      <c r="F43" s="13">
        <v>29742</v>
      </c>
      <c r="G43" s="13">
        <v>43068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603143</v>
      </c>
      <c r="D44" s="13">
        <v>565097</v>
      </c>
      <c r="E44" s="13">
        <v>542420</v>
      </c>
      <c r="F44" s="13">
        <v>22677</v>
      </c>
      <c r="G44" s="13">
        <v>38046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612238</v>
      </c>
      <c r="D45" s="13">
        <v>571713</v>
      </c>
      <c r="E45" s="13">
        <v>549702</v>
      </c>
      <c r="F45" s="13">
        <v>22011</v>
      </c>
      <c r="G45" s="13">
        <v>40525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538415</v>
      </c>
      <c r="D46" s="13">
        <v>499350</v>
      </c>
      <c r="E46" s="13">
        <v>479730</v>
      </c>
      <c r="F46" s="13">
        <v>19620</v>
      </c>
      <c r="G46" s="13">
        <v>39065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465209</v>
      </c>
      <c r="D47" s="13">
        <v>420787</v>
      </c>
      <c r="E47" s="13">
        <v>402997</v>
      </c>
      <c r="F47" s="13">
        <v>17790</v>
      </c>
      <c r="G47" s="13">
        <v>44422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402033</v>
      </c>
      <c r="D48" s="13">
        <v>341797</v>
      </c>
      <c r="E48" s="13">
        <v>325597</v>
      </c>
      <c r="F48" s="13">
        <v>16200</v>
      </c>
      <c r="G48" s="13">
        <v>60236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356947</v>
      </c>
      <c r="D49" s="13">
        <v>266008</v>
      </c>
      <c r="E49" s="13">
        <v>252667</v>
      </c>
      <c r="F49" s="13">
        <v>13341</v>
      </c>
      <c r="G49" s="13">
        <v>90939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303487</v>
      </c>
      <c r="D50" s="13">
        <v>144768</v>
      </c>
      <c r="E50" s="13">
        <v>137596</v>
      </c>
      <c r="F50" s="13">
        <v>7172</v>
      </c>
      <c r="G50" s="13">
        <v>158719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242925</v>
      </c>
      <c r="D51" s="13">
        <v>71878</v>
      </c>
      <c r="E51" s="13">
        <v>68617</v>
      </c>
      <c r="F51" s="13">
        <v>3261</v>
      </c>
      <c r="G51" s="13">
        <v>171047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166778</v>
      </c>
      <c r="D52" s="13">
        <v>34347</v>
      </c>
      <c r="E52" s="13">
        <v>32829</v>
      </c>
      <c r="F52" s="13">
        <v>1518</v>
      </c>
      <c r="G52" s="13">
        <v>132431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164197</v>
      </c>
      <c r="D53" s="14">
        <v>22159</v>
      </c>
      <c r="E53" s="14">
        <v>20886</v>
      </c>
      <c r="F53" s="14">
        <v>1273</v>
      </c>
      <c r="G53" s="14">
        <v>142038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7.710937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40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14120</v>
      </c>
      <c r="D6" s="12">
        <v>9489</v>
      </c>
      <c r="E6" s="12">
        <v>9062</v>
      </c>
      <c r="F6" s="12">
        <v>427</v>
      </c>
      <c r="G6" s="12">
        <v>4631</v>
      </c>
    </row>
    <row r="7" spans="1:12" ht="12" customHeight="1">
      <c r="A7" s="21" t="s">
        <v>12</v>
      </c>
      <c r="B7" s="2" t="s">
        <v>21</v>
      </c>
      <c r="C7" s="13">
        <v>217</v>
      </c>
      <c r="D7" s="13">
        <v>19</v>
      </c>
      <c r="E7" s="13">
        <v>13</v>
      </c>
      <c r="F7" s="13">
        <v>6</v>
      </c>
      <c r="G7" s="13">
        <v>198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1181</v>
      </c>
      <c r="D8" s="13">
        <v>369</v>
      </c>
      <c r="E8" s="13">
        <v>301</v>
      </c>
      <c r="F8" s="13">
        <v>68</v>
      </c>
      <c r="G8" s="13">
        <v>812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1034</v>
      </c>
      <c r="D9" s="13">
        <v>809</v>
      </c>
      <c r="E9" s="13">
        <v>731</v>
      </c>
      <c r="F9" s="13">
        <v>78</v>
      </c>
      <c r="G9" s="13">
        <v>225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1133</v>
      </c>
      <c r="D10" s="13">
        <v>977</v>
      </c>
      <c r="E10" s="13">
        <v>910</v>
      </c>
      <c r="F10" s="13">
        <v>67</v>
      </c>
      <c r="G10" s="13">
        <v>156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1165</v>
      </c>
      <c r="D11" s="13">
        <v>1037</v>
      </c>
      <c r="E11" s="13">
        <v>991</v>
      </c>
      <c r="F11" s="13">
        <v>46</v>
      </c>
      <c r="G11" s="13">
        <v>128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1152</v>
      </c>
      <c r="D12" s="13">
        <v>1042</v>
      </c>
      <c r="E12" s="13">
        <v>1009</v>
      </c>
      <c r="F12" s="13">
        <v>33</v>
      </c>
      <c r="G12" s="13">
        <v>110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1216</v>
      </c>
      <c r="D13" s="13">
        <v>1115</v>
      </c>
      <c r="E13" s="13">
        <v>1090</v>
      </c>
      <c r="F13" s="13">
        <v>25</v>
      </c>
      <c r="G13" s="13">
        <v>101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1126</v>
      </c>
      <c r="D14" s="13">
        <v>995</v>
      </c>
      <c r="E14" s="13">
        <v>967</v>
      </c>
      <c r="F14" s="13">
        <v>28</v>
      </c>
      <c r="G14" s="13">
        <v>131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1147</v>
      </c>
      <c r="D15" s="13">
        <v>987</v>
      </c>
      <c r="E15" s="13">
        <v>961</v>
      </c>
      <c r="F15" s="13">
        <v>26</v>
      </c>
      <c r="G15" s="13">
        <v>160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1089</v>
      </c>
      <c r="D16" s="13">
        <v>857</v>
      </c>
      <c r="E16" s="13">
        <v>836</v>
      </c>
      <c r="F16" s="13">
        <v>21</v>
      </c>
      <c r="G16" s="13">
        <v>232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935</v>
      </c>
      <c r="D17" s="13">
        <v>560</v>
      </c>
      <c r="E17" s="13">
        <v>545</v>
      </c>
      <c r="F17" s="13">
        <v>15</v>
      </c>
      <c r="G17" s="13">
        <v>375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842</v>
      </c>
      <c r="D18" s="13">
        <v>345</v>
      </c>
      <c r="E18" s="13">
        <v>336</v>
      </c>
      <c r="F18" s="13">
        <v>9</v>
      </c>
      <c r="G18" s="13">
        <v>497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682</v>
      </c>
      <c r="D19" s="13">
        <v>204</v>
      </c>
      <c r="E19" s="13">
        <v>199</v>
      </c>
      <c r="F19" s="13">
        <v>5</v>
      </c>
      <c r="G19" s="13">
        <v>478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568</v>
      </c>
      <c r="D20" s="13">
        <v>110</v>
      </c>
      <c r="E20" s="13">
        <v>110</v>
      </c>
      <c r="F20" s="13" t="s">
        <v>41</v>
      </c>
      <c r="G20" s="13">
        <v>458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633</v>
      </c>
      <c r="D21" s="13">
        <v>63</v>
      </c>
      <c r="E21" s="13">
        <v>63</v>
      </c>
      <c r="F21" s="13" t="s">
        <v>41</v>
      </c>
      <c r="G21" s="13">
        <v>570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7159</v>
      </c>
      <c r="D22" s="12">
        <v>4168</v>
      </c>
      <c r="E22" s="12">
        <v>3897</v>
      </c>
      <c r="F22" s="12">
        <v>271</v>
      </c>
      <c r="G22" s="12">
        <v>2991</v>
      </c>
    </row>
    <row r="23" spans="1:12" ht="12" customHeight="1">
      <c r="A23" s="21" t="s">
        <v>12</v>
      </c>
      <c r="B23" s="2" t="s">
        <v>21</v>
      </c>
      <c r="C23" s="13">
        <v>112</v>
      </c>
      <c r="D23" s="13">
        <v>6</v>
      </c>
      <c r="E23" s="13">
        <v>4</v>
      </c>
      <c r="F23" s="13">
        <v>2</v>
      </c>
      <c r="G23" s="13">
        <v>106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559</v>
      </c>
      <c r="D24" s="13">
        <v>135</v>
      </c>
      <c r="E24" s="13">
        <v>92</v>
      </c>
      <c r="F24" s="13">
        <v>43</v>
      </c>
      <c r="G24" s="13">
        <v>424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457</v>
      </c>
      <c r="D25" s="13">
        <v>308</v>
      </c>
      <c r="E25" s="13">
        <v>263</v>
      </c>
      <c r="F25" s="13">
        <v>45</v>
      </c>
      <c r="G25" s="13">
        <v>149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576</v>
      </c>
      <c r="D26" s="13">
        <v>457</v>
      </c>
      <c r="E26" s="13">
        <v>409</v>
      </c>
      <c r="F26" s="13">
        <v>48</v>
      </c>
      <c r="G26" s="13">
        <v>119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619</v>
      </c>
      <c r="D27" s="13">
        <v>517</v>
      </c>
      <c r="E27" s="13">
        <v>482</v>
      </c>
      <c r="F27" s="13">
        <v>35</v>
      </c>
      <c r="G27" s="13">
        <v>102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558</v>
      </c>
      <c r="D28" s="13">
        <v>474</v>
      </c>
      <c r="E28" s="13">
        <v>452</v>
      </c>
      <c r="F28" s="13">
        <v>22</v>
      </c>
      <c r="G28" s="13">
        <v>84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636</v>
      </c>
      <c r="D29" s="13">
        <v>553</v>
      </c>
      <c r="E29" s="13">
        <v>535</v>
      </c>
      <c r="F29" s="13">
        <v>18</v>
      </c>
      <c r="G29" s="13">
        <v>83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551</v>
      </c>
      <c r="D30" s="13">
        <v>448</v>
      </c>
      <c r="E30" s="13">
        <v>430</v>
      </c>
      <c r="F30" s="13">
        <v>18</v>
      </c>
      <c r="G30" s="13">
        <v>103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562</v>
      </c>
      <c r="D31" s="13">
        <v>447</v>
      </c>
      <c r="E31" s="13">
        <v>432</v>
      </c>
      <c r="F31" s="13">
        <v>15</v>
      </c>
      <c r="G31" s="13">
        <v>115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575</v>
      </c>
      <c r="D32" s="13">
        <v>388</v>
      </c>
      <c r="E32" s="13">
        <v>377</v>
      </c>
      <c r="F32" s="13">
        <v>11</v>
      </c>
      <c r="G32" s="13">
        <v>187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473</v>
      </c>
      <c r="D33" s="13">
        <v>193</v>
      </c>
      <c r="E33" s="13">
        <v>188</v>
      </c>
      <c r="F33" s="13">
        <v>5</v>
      </c>
      <c r="G33" s="13">
        <v>280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432</v>
      </c>
      <c r="D34" s="13">
        <v>115</v>
      </c>
      <c r="E34" s="13">
        <v>110</v>
      </c>
      <c r="F34" s="13">
        <v>5</v>
      </c>
      <c r="G34" s="13">
        <v>317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338</v>
      </c>
      <c r="D35" s="13">
        <v>67</v>
      </c>
      <c r="E35" s="13">
        <v>63</v>
      </c>
      <c r="F35" s="13">
        <v>4</v>
      </c>
      <c r="G35" s="13">
        <v>271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328</v>
      </c>
      <c r="D36" s="13">
        <v>38</v>
      </c>
      <c r="E36" s="13">
        <v>38</v>
      </c>
      <c r="F36" s="13" t="s">
        <v>41</v>
      </c>
      <c r="G36" s="13">
        <v>290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383</v>
      </c>
      <c r="D37" s="13">
        <v>22</v>
      </c>
      <c r="E37" s="13">
        <v>22</v>
      </c>
      <c r="F37" s="13" t="s">
        <v>41</v>
      </c>
      <c r="G37" s="13">
        <v>361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6961</v>
      </c>
      <c r="D38" s="12">
        <v>5321</v>
      </c>
      <c r="E38" s="12">
        <v>5165</v>
      </c>
      <c r="F38" s="12">
        <v>156</v>
      </c>
      <c r="G38" s="12">
        <v>1640</v>
      </c>
    </row>
    <row r="39" spans="1:12" ht="12" customHeight="1">
      <c r="A39" s="21" t="s">
        <v>12</v>
      </c>
      <c r="B39" s="2" t="s">
        <v>21</v>
      </c>
      <c r="C39" s="13">
        <v>105</v>
      </c>
      <c r="D39" s="13">
        <v>13</v>
      </c>
      <c r="E39" s="13">
        <v>9</v>
      </c>
      <c r="F39" s="13">
        <v>4</v>
      </c>
      <c r="G39" s="13">
        <v>92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622</v>
      </c>
      <c r="D40" s="13">
        <v>234</v>
      </c>
      <c r="E40" s="13">
        <v>209</v>
      </c>
      <c r="F40" s="13">
        <v>25</v>
      </c>
      <c r="G40" s="13">
        <v>388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577</v>
      </c>
      <c r="D41" s="13">
        <v>501</v>
      </c>
      <c r="E41" s="13">
        <v>468</v>
      </c>
      <c r="F41" s="13">
        <v>33</v>
      </c>
      <c r="G41" s="13">
        <v>76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557</v>
      </c>
      <c r="D42" s="13">
        <v>520</v>
      </c>
      <c r="E42" s="13">
        <v>501</v>
      </c>
      <c r="F42" s="13">
        <v>19</v>
      </c>
      <c r="G42" s="13">
        <v>37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546</v>
      </c>
      <c r="D43" s="13">
        <v>520</v>
      </c>
      <c r="E43" s="13">
        <v>509</v>
      </c>
      <c r="F43" s="13">
        <v>11</v>
      </c>
      <c r="G43" s="13">
        <v>26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594</v>
      </c>
      <c r="D44" s="13">
        <v>568</v>
      </c>
      <c r="E44" s="13">
        <v>557</v>
      </c>
      <c r="F44" s="13">
        <v>11</v>
      </c>
      <c r="G44" s="13">
        <v>26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580</v>
      </c>
      <c r="D45" s="13">
        <v>562</v>
      </c>
      <c r="E45" s="13">
        <v>555</v>
      </c>
      <c r="F45" s="13">
        <v>7</v>
      </c>
      <c r="G45" s="13">
        <v>18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575</v>
      </c>
      <c r="D46" s="13">
        <v>547</v>
      </c>
      <c r="E46" s="13">
        <v>537</v>
      </c>
      <c r="F46" s="13">
        <v>10</v>
      </c>
      <c r="G46" s="13">
        <v>28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585</v>
      </c>
      <c r="D47" s="13">
        <v>540</v>
      </c>
      <c r="E47" s="13">
        <v>529</v>
      </c>
      <c r="F47" s="13">
        <v>11</v>
      </c>
      <c r="G47" s="13">
        <v>45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514</v>
      </c>
      <c r="D48" s="13">
        <v>469</v>
      </c>
      <c r="E48" s="13">
        <v>459</v>
      </c>
      <c r="F48" s="13">
        <v>10</v>
      </c>
      <c r="G48" s="13">
        <v>45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462</v>
      </c>
      <c r="D49" s="13">
        <v>367</v>
      </c>
      <c r="E49" s="13">
        <v>357</v>
      </c>
      <c r="F49" s="13">
        <v>10</v>
      </c>
      <c r="G49" s="13">
        <v>95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410</v>
      </c>
      <c r="D50" s="13">
        <v>230</v>
      </c>
      <c r="E50" s="13">
        <v>226</v>
      </c>
      <c r="F50" s="13">
        <v>4</v>
      </c>
      <c r="G50" s="13">
        <v>180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344</v>
      </c>
      <c r="D51" s="13">
        <v>137</v>
      </c>
      <c r="E51" s="13">
        <v>136</v>
      </c>
      <c r="F51" s="13">
        <v>1</v>
      </c>
      <c r="G51" s="13">
        <v>207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240</v>
      </c>
      <c r="D52" s="13">
        <v>72</v>
      </c>
      <c r="E52" s="13">
        <v>72</v>
      </c>
      <c r="F52" s="13" t="s">
        <v>41</v>
      </c>
      <c r="G52" s="13">
        <v>168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250</v>
      </c>
      <c r="D53" s="14">
        <v>41</v>
      </c>
      <c r="E53" s="14">
        <v>41</v>
      </c>
      <c r="F53" s="14" t="s">
        <v>41</v>
      </c>
      <c r="G53" s="14">
        <v>209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scale="85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5.8554687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42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10302</v>
      </c>
      <c r="D6" s="12">
        <v>6716</v>
      </c>
      <c r="E6" s="12">
        <v>6350</v>
      </c>
      <c r="F6" s="12">
        <v>366</v>
      </c>
      <c r="G6" s="12">
        <v>3586</v>
      </c>
    </row>
    <row r="7" spans="1:12" ht="12" customHeight="1">
      <c r="A7" s="21" t="s">
        <v>12</v>
      </c>
      <c r="B7" s="2" t="s">
        <v>21</v>
      </c>
      <c r="C7" s="13">
        <v>184</v>
      </c>
      <c r="D7" s="13">
        <v>11</v>
      </c>
      <c r="E7" s="13">
        <v>11</v>
      </c>
      <c r="F7" s="13" t="s">
        <v>41</v>
      </c>
      <c r="G7" s="13">
        <v>173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985</v>
      </c>
      <c r="D8" s="13">
        <v>310</v>
      </c>
      <c r="E8" s="13">
        <v>237</v>
      </c>
      <c r="F8" s="13">
        <v>73</v>
      </c>
      <c r="G8" s="13">
        <v>675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793</v>
      </c>
      <c r="D9" s="13">
        <v>610</v>
      </c>
      <c r="E9" s="13">
        <v>530</v>
      </c>
      <c r="F9" s="13">
        <v>80</v>
      </c>
      <c r="G9" s="13">
        <v>183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894</v>
      </c>
      <c r="D10" s="13">
        <v>746</v>
      </c>
      <c r="E10" s="13">
        <v>693</v>
      </c>
      <c r="F10" s="13">
        <v>53</v>
      </c>
      <c r="G10" s="13">
        <v>148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888</v>
      </c>
      <c r="D11" s="13">
        <v>774</v>
      </c>
      <c r="E11" s="13">
        <v>740</v>
      </c>
      <c r="F11" s="13">
        <v>34</v>
      </c>
      <c r="G11" s="13">
        <v>114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803</v>
      </c>
      <c r="D12" s="13">
        <v>715</v>
      </c>
      <c r="E12" s="13">
        <v>691</v>
      </c>
      <c r="F12" s="13">
        <v>24</v>
      </c>
      <c r="G12" s="13">
        <v>88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904</v>
      </c>
      <c r="D13" s="13">
        <v>808</v>
      </c>
      <c r="E13" s="13">
        <v>781</v>
      </c>
      <c r="F13" s="13">
        <v>27</v>
      </c>
      <c r="G13" s="13">
        <v>96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813</v>
      </c>
      <c r="D14" s="13">
        <v>713</v>
      </c>
      <c r="E14" s="13">
        <v>690</v>
      </c>
      <c r="F14" s="13">
        <v>23</v>
      </c>
      <c r="G14" s="13">
        <v>100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706</v>
      </c>
      <c r="D15" s="13">
        <v>586</v>
      </c>
      <c r="E15" s="13">
        <v>565</v>
      </c>
      <c r="F15" s="13">
        <v>21</v>
      </c>
      <c r="G15" s="13">
        <v>120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677</v>
      </c>
      <c r="D16" s="13">
        <v>508</v>
      </c>
      <c r="E16" s="13">
        <v>494</v>
      </c>
      <c r="F16" s="13">
        <v>14</v>
      </c>
      <c r="G16" s="13">
        <v>169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685</v>
      </c>
      <c r="D17" s="13">
        <v>420</v>
      </c>
      <c r="E17" s="13">
        <v>413</v>
      </c>
      <c r="F17" s="13">
        <v>7</v>
      </c>
      <c r="G17" s="13">
        <v>265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589</v>
      </c>
      <c r="D18" s="13">
        <v>237</v>
      </c>
      <c r="E18" s="13">
        <v>233</v>
      </c>
      <c r="F18" s="13">
        <v>4</v>
      </c>
      <c r="G18" s="13">
        <v>352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535</v>
      </c>
      <c r="D19" s="13">
        <v>162</v>
      </c>
      <c r="E19" s="13">
        <v>159</v>
      </c>
      <c r="F19" s="13">
        <v>3</v>
      </c>
      <c r="G19" s="13">
        <v>373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406</v>
      </c>
      <c r="D20" s="13">
        <v>77</v>
      </c>
      <c r="E20" s="13">
        <v>75</v>
      </c>
      <c r="F20" s="13">
        <v>2</v>
      </c>
      <c r="G20" s="13">
        <v>329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440</v>
      </c>
      <c r="D21" s="13">
        <v>39</v>
      </c>
      <c r="E21" s="13">
        <v>38</v>
      </c>
      <c r="F21" s="13">
        <v>1</v>
      </c>
      <c r="G21" s="13">
        <v>401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5287</v>
      </c>
      <c r="D22" s="12">
        <v>2963</v>
      </c>
      <c r="E22" s="12">
        <v>2740</v>
      </c>
      <c r="F22" s="12">
        <v>223</v>
      </c>
      <c r="G22" s="12">
        <v>2324</v>
      </c>
    </row>
    <row r="23" spans="1:12" ht="12" customHeight="1">
      <c r="A23" s="21" t="s">
        <v>12</v>
      </c>
      <c r="B23" s="2" t="s">
        <v>21</v>
      </c>
      <c r="C23" s="13">
        <v>105</v>
      </c>
      <c r="D23" s="13">
        <v>3</v>
      </c>
      <c r="E23" s="13">
        <v>3</v>
      </c>
      <c r="F23" s="13" t="s">
        <v>41</v>
      </c>
      <c r="G23" s="13">
        <v>102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479</v>
      </c>
      <c r="D24" s="13">
        <v>130</v>
      </c>
      <c r="E24" s="13">
        <v>90</v>
      </c>
      <c r="F24" s="13">
        <v>40</v>
      </c>
      <c r="G24" s="13">
        <v>349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371</v>
      </c>
      <c r="D25" s="13">
        <v>253</v>
      </c>
      <c r="E25" s="13">
        <v>203</v>
      </c>
      <c r="F25" s="13">
        <v>50</v>
      </c>
      <c r="G25" s="13">
        <v>118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423</v>
      </c>
      <c r="D26" s="13">
        <v>323</v>
      </c>
      <c r="E26" s="13">
        <v>292</v>
      </c>
      <c r="F26" s="13">
        <v>31</v>
      </c>
      <c r="G26" s="13">
        <v>100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459</v>
      </c>
      <c r="D27" s="13">
        <v>368</v>
      </c>
      <c r="E27" s="13">
        <v>342</v>
      </c>
      <c r="F27" s="13">
        <v>26</v>
      </c>
      <c r="G27" s="13">
        <v>91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405</v>
      </c>
      <c r="D28" s="13">
        <v>338</v>
      </c>
      <c r="E28" s="13">
        <v>321</v>
      </c>
      <c r="F28" s="13">
        <v>17</v>
      </c>
      <c r="G28" s="13">
        <v>67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448</v>
      </c>
      <c r="D29" s="13">
        <v>372</v>
      </c>
      <c r="E29" s="13">
        <v>358</v>
      </c>
      <c r="F29" s="13">
        <v>14</v>
      </c>
      <c r="G29" s="13">
        <v>76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429</v>
      </c>
      <c r="D30" s="13">
        <v>346</v>
      </c>
      <c r="E30" s="13">
        <v>330</v>
      </c>
      <c r="F30" s="13">
        <v>16</v>
      </c>
      <c r="G30" s="13">
        <v>83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371</v>
      </c>
      <c r="D31" s="13">
        <v>284</v>
      </c>
      <c r="E31" s="13">
        <v>268</v>
      </c>
      <c r="F31" s="13">
        <v>16</v>
      </c>
      <c r="G31" s="13">
        <v>87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339</v>
      </c>
      <c r="D32" s="13">
        <v>219</v>
      </c>
      <c r="E32" s="13">
        <v>214</v>
      </c>
      <c r="F32" s="13">
        <v>5</v>
      </c>
      <c r="G32" s="13">
        <v>120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342</v>
      </c>
      <c r="D33" s="13">
        <v>159</v>
      </c>
      <c r="E33" s="13">
        <v>157</v>
      </c>
      <c r="F33" s="13">
        <v>2</v>
      </c>
      <c r="G33" s="13">
        <v>183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310</v>
      </c>
      <c r="D34" s="13">
        <v>74</v>
      </c>
      <c r="E34" s="13">
        <v>72</v>
      </c>
      <c r="F34" s="13">
        <v>2</v>
      </c>
      <c r="G34" s="13">
        <v>236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290</v>
      </c>
      <c r="D35" s="13">
        <v>55</v>
      </c>
      <c r="E35" s="13">
        <v>53</v>
      </c>
      <c r="F35" s="13">
        <v>2</v>
      </c>
      <c r="G35" s="13">
        <v>235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240</v>
      </c>
      <c r="D36" s="13">
        <v>27</v>
      </c>
      <c r="E36" s="13">
        <v>26</v>
      </c>
      <c r="F36" s="13">
        <v>1</v>
      </c>
      <c r="G36" s="13">
        <v>213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276</v>
      </c>
      <c r="D37" s="13">
        <v>12</v>
      </c>
      <c r="E37" s="13">
        <v>11</v>
      </c>
      <c r="F37" s="13">
        <v>1</v>
      </c>
      <c r="G37" s="13">
        <v>264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5015</v>
      </c>
      <c r="D38" s="12">
        <v>3753</v>
      </c>
      <c r="E38" s="12">
        <v>3610</v>
      </c>
      <c r="F38" s="12">
        <v>143</v>
      </c>
      <c r="G38" s="12">
        <v>1262</v>
      </c>
    </row>
    <row r="39" spans="1:12" ht="12" customHeight="1">
      <c r="A39" s="21" t="s">
        <v>12</v>
      </c>
      <c r="B39" s="2" t="s">
        <v>21</v>
      </c>
      <c r="C39" s="13">
        <v>79</v>
      </c>
      <c r="D39" s="13">
        <v>8</v>
      </c>
      <c r="E39" s="13">
        <v>8</v>
      </c>
      <c r="F39" s="13" t="s">
        <v>41</v>
      </c>
      <c r="G39" s="13">
        <v>71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506</v>
      </c>
      <c r="D40" s="13">
        <v>180</v>
      </c>
      <c r="E40" s="13">
        <v>147</v>
      </c>
      <c r="F40" s="13">
        <v>33</v>
      </c>
      <c r="G40" s="13">
        <v>326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422</v>
      </c>
      <c r="D41" s="13">
        <v>357</v>
      </c>
      <c r="E41" s="13">
        <v>327</v>
      </c>
      <c r="F41" s="13">
        <v>30</v>
      </c>
      <c r="G41" s="13">
        <v>65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471</v>
      </c>
      <c r="D42" s="13">
        <v>423</v>
      </c>
      <c r="E42" s="13">
        <v>401</v>
      </c>
      <c r="F42" s="13">
        <v>22</v>
      </c>
      <c r="G42" s="13">
        <v>48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429</v>
      </c>
      <c r="D43" s="13">
        <v>406</v>
      </c>
      <c r="E43" s="13">
        <v>398</v>
      </c>
      <c r="F43" s="13">
        <v>8</v>
      </c>
      <c r="G43" s="13">
        <v>23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398</v>
      </c>
      <c r="D44" s="13">
        <v>377</v>
      </c>
      <c r="E44" s="13">
        <v>370</v>
      </c>
      <c r="F44" s="13">
        <v>7</v>
      </c>
      <c r="G44" s="13">
        <v>21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456</v>
      </c>
      <c r="D45" s="13">
        <v>436</v>
      </c>
      <c r="E45" s="13">
        <v>423</v>
      </c>
      <c r="F45" s="13">
        <v>13</v>
      </c>
      <c r="G45" s="13">
        <v>20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384</v>
      </c>
      <c r="D46" s="13">
        <v>367</v>
      </c>
      <c r="E46" s="13">
        <v>360</v>
      </c>
      <c r="F46" s="13">
        <v>7</v>
      </c>
      <c r="G46" s="13">
        <v>17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335</v>
      </c>
      <c r="D47" s="13">
        <v>302</v>
      </c>
      <c r="E47" s="13">
        <v>297</v>
      </c>
      <c r="F47" s="13">
        <v>5</v>
      </c>
      <c r="G47" s="13">
        <v>33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338</v>
      </c>
      <c r="D48" s="13">
        <v>289</v>
      </c>
      <c r="E48" s="13">
        <v>280</v>
      </c>
      <c r="F48" s="13">
        <v>9</v>
      </c>
      <c r="G48" s="13">
        <v>49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343</v>
      </c>
      <c r="D49" s="13">
        <v>261</v>
      </c>
      <c r="E49" s="13">
        <v>256</v>
      </c>
      <c r="F49" s="13">
        <v>5</v>
      </c>
      <c r="G49" s="13">
        <v>82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279</v>
      </c>
      <c r="D50" s="13">
        <v>163</v>
      </c>
      <c r="E50" s="13">
        <v>161</v>
      </c>
      <c r="F50" s="13">
        <v>2</v>
      </c>
      <c r="G50" s="13">
        <v>116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245</v>
      </c>
      <c r="D51" s="13">
        <v>107</v>
      </c>
      <c r="E51" s="13">
        <v>106</v>
      </c>
      <c r="F51" s="13">
        <v>1</v>
      </c>
      <c r="G51" s="13">
        <v>138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166</v>
      </c>
      <c r="D52" s="13">
        <v>50</v>
      </c>
      <c r="E52" s="13">
        <v>49</v>
      </c>
      <c r="F52" s="13">
        <v>1</v>
      </c>
      <c r="G52" s="13">
        <v>116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164</v>
      </c>
      <c r="D53" s="14">
        <v>27</v>
      </c>
      <c r="E53" s="14">
        <v>27</v>
      </c>
      <c r="F53" s="14" t="s">
        <v>41</v>
      </c>
      <c r="G53" s="14">
        <v>137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2" width="31.8554687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43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10400</v>
      </c>
      <c r="D6" s="12">
        <v>6463</v>
      </c>
      <c r="E6" s="12">
        <v>6151</v>
      </c>
      <c r="F6" s="12">
        <v>312</v>
      </c>
      <c r="G6" s="12">
        <v>3937</v>
      </c>
    </row>
    <row r="7" spans="1:12" ht="12" customHeight="1">
      <c r="A7" s="21" t="s">
        <v>12</v>
      </c>
      <c r="B7" s="2" t="s">
        <v>21</v>
      </c>
      <c r="C7" s="13">
        <v>192</v>
      </c>
      <c r="D7" s="13">
        <v>12</v>
      </c>
      <c r="E7" s="13">
        <v>9</v>
      </c>
      <c r="F7" s="13">
        <v>3</v>
      </c>
      <c r="G7" s="13">
        <v>180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950</v>
      </c>
      <c r="D8" s="13">
        <v>263</v>
      </c>
      <c r="E8" s="13">
        <v>211</v>
      </c>
      <c r="F8" s="13">
        <v>52</v>
      </c>
      <c r="G8" s="13">
        <v>687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749</v>
      </c>
      <c r="D9" s="13">
        <v>544</v>
      </c>
      <c r="E9" s="13">
        <v>491</v>
      </c>
      <c r="F9" s="13">
        <v>53</v>
      </c>
      <c r="G9" s="13">
        <v>205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702</v>
      </c>
      <c r="D10" s="13">
        <v>602</v>
      </c>
      <c r="E10" s="13">
        <v>565</v>
      </c>
      <c r="F10" s="13">
        <v>37</v>
      </c>
      <c r="G10" s="13">
        <v>100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881</v>
      </c>
      <c r="D11" s="13">
        <v>770</v>
      </c>
      <c r="E11" s="13">
        <v>741</v>
      </c>
      <c r="F11" s="13">
        <v>29</v>
      </c>
      <c r="G11" s="13">
        <v>111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833</v>
      </c>
      <c r="D12" s="13">
        <v>747</v>
      </c>
      <c r="E12" s="13">
        <v>723</v>
      </c>
      <c r="F12" s="13">
        <v>24</v>
      </c>
      <c r="G12" s="13">
        <v>86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896</v>
      </c>
      <c r="D13" s="13">
        <v>786</v>
      </c>
      <c r="E13" s="13">
        <v>764</v>
      </c>
      <c r="F13" s="13">
        <v>22</v>
      </c>
      <c r="G13" s="13">
        <v>110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836</v>
      </c>
      <c r="D14" s="13">
        <v>712</v>
      </c>
      <c r="E14" s="13">
        <v>683</v>
      </c>
      <c r="F14" s="13">
        <v>29</v>
      </c>
      <c r="G14" s="13">
        <v>124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673</v>
      </c>
      <c r="D15" s="13">
        <v>545</v>
      </c>
      <c r="E15" s="13">
        <v>525</v>
      </c>
      <c r="F15" s="13">
        <v>20</v>
      </c>
      <c r="G15" s="13">
        <v>128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674</v>
      </c>
      <c r="D16" s="13">
        <v>492</v>
      </c>
      <c r="E16" s="13">
        <v>476</v>
      </c>
      <c r="F16" s="13">
        <v>16</v>
      </c>
      <c r="G16" s="13">
        <v>182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692</v>
      </c>
      <c r="D17" s="13">
        <v>378</v>
      </c>
      <c r="E17" s="13">
        <v>368</v>
      </c>
      <c r="F17" s="13">
        <v>10</v>
      </c>
      <c r="G17" s="13">
        <v>314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693</v>
      </c>
      <c r="D18" s="13">
        <v>292</v>
      </c>
      <c r="E18" s="13">
        <v>284</v>
      </c>
      <c r="F18" s="13">
        <v>8</v>
      </c>
      <c r="G18" s="13">
        <v>401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576</v>
      </c>
      <c r="D19" s="13">
        <v>159</v>
      </c>
      <c r="E19" s="13">
        <v>158</v>
      </c>
      <c r="F19" s="13">
        <v>1</v>
      </c>
      <c r="G19" s="13">
        <v>417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441</v>
      </c>
      <c r="D20" s="13">
        <v>94</v>
      </c>
      <c r="E20" s="13">
        <v>91</v>
      </c>
      <c r="F20" s="13">
        <v>3</v>
      </c>
      <c r="G20" s="13">
        <v>347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612</v>
      </c>
      <c r="D21" s="13">
        <v>67</v>
      </c>
      <c r="E21" s="13">
        <v>62</v>
      </c>
      <c r="F21" s="13">
        <v>5</v>
      </c>
      <c r="G21" s="13">
        <v>545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5410</v>
      </c>
      <c r="D22" s="12">
        <v>2898</v>
      </c>
      <c r="E22" s="12">
        <v>2676</v>
      </c>
      <c r="F22" s="12">
        <v>222</v>
      </c>
      <c r="G22" s="12">
        <v>2512</v>
      </c>
    </row>
    <row r="23" spans="1:12" ht="12" customHeight="1">
      <c r="A23" s="21" t="s">
        <v>12</v>
      </c>
      <c r="B23" s="2" t="s">
        <v>21</v>
      </c>
      <c r="C23" s="13">
        <v>76</v>
      </c>
      <c r="D23" s="13">
        <v>2</v>
      </c>
      <c r="E23" s="13" t="s">
        <v>41</v>
      </c>
      <c r="F23" s="13">
        <v>2</v>
      </c>
      <c r="G23" s="13">
        <v>74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449</v>
      </c>
      <c r="D24" s="13">
        <v>102</v>
      </c>
      <c r="E24" s="13">
        <v>71</v>
      </c>
      <c r="F24" s="13">
        <v>31</v>
      </c>
      <c r="G24" s="13">
        <v>347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367</v>
      </c>
      <c r="D25" s="13">
        <v>234</v>
      </c>
      <c r="E25" s="13">
        <v>199</v>
      </c>
      <c r="F25" s="13">
        <v>35</v>
      </c>
      <c r="G25" s="13">
        <v>133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348</v>
      </c>
      <c r="D26" s="13">
        <v>281</v>
      </c>
      <c r="E26" s="13">
        <v>250</v>
      </c>
      <c r="F26" s="13">
        <v>31</v>
      </c>
      <c r="G26" s="13">
        <v>67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453</v>
      </c>
      <c r="D27" s="13">
        <v>358</v>
      </c>
      <c r="E27" s="13">
        <v>337</v>
      </c>
      <c r="F27" s="13">
        <v>21</v>
      </c>
      <c r="G27" s="13">
        <v>95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414</v>
      </c>
      <c r="D28" s="13">
        <v>352</v>
      </c>
      <c r="E28" s="13">
        <v>336</v>
      </c>
      <c r="F28" s="13">
        <v>16</v>
      </c>
      <c r="G28" s="13">
        <v>62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475</v>
      </c>
      <c r="D29" s="13">
        <v>389</v>
      </c>
      <c r="E29" s="13">
        <v>369</v>
      </c>
      <c r="F29" s="13">
        <v>20</v>
      </c>
      <c r="G29" s="13">
        <v>86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452</v>
      </c>
      <c r="D30" s="13">
        <v>345</v>
      </c>
      <c r="E30" s="13">
        <v>322</v>
      </c>
      <c r="F30" s="13">
        <v>23</v>
      </c>
      <c r="G30" s="13">
        <v>107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335</v>
      </c>
      <c r="D31" s="13">
        <v>244</v>
      </c>
      <c r="E31" s="13">
        <v>230</v>
      </c>
      <c r="F31" s="13">
        <v>14</v>
      </c>
      <c r="G31" s="13">
        <v>91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364</v>
      </c>
      <c r="D32" s="13">
        <v>238</v>
      </c>
      <c r="E32" s="13">
        <v>225</v>
      </c>
      <c r="F32" s="13">
        <v>13</v>
      </c>
      <c r="G32" s="13">
        <v>126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373</v>
      </c>
      <c r="D33" s="13">
        <v>138</v>
      </c>
      <c r="E33" s="13">
        <v>132</v>
      </c>
      <c r="F33" s="13">
        <v>6</v>
      </c>
      <c r="G33" s="13">
        <v>235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367</v>
      </c>
      <c r="D34" s="13">
        <v>102</v>
      </c>
      <c r="E34" s="13">
        <v>97</v>
      </c>
      <c r="F34" s="13">
        <v>5</v>
      </c>
      <c r="G34" s="13">
        <v>265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298</v>
      </c>
      <c r="D35" s="13">
        <v>47</v>
      </c>
      <c r="E35" s="13">
        <v>47</v>
      </c>
      <c r="F35" s="13" t="s">
        <v>41</v>
      </c>
      <c r="G35" s="13">
        <v>251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267</v>
      </c>
      <c r="D36" s="13">
        <v>40</v>
      </c>
      <c r="E36" s="13">
        <v>37</v>
      </c>
      <c r="F36" s="13">
        <v>3</v>
      </c>
      <c r="G36" s="13">
        <v>227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372</v>
      </c>
      <c r="D37" s="13">
        <v>26</v>
      </c>
      <c r="E37" s="13">
        <v>24</v>
      </c>
      <c r="F37" s="13">
        <v>2</v>
      </c>
      <c r="G37" s="13">
        <v>346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4990</v>
      </c>
      <c r="D38" s="12">
        <v>3565</v>
      </c>
      <c r="E38" s="12">
        <v>3475</v>
      </c>
      <c r="F38" s="12">
        <v>90</v>
      </c>
      <c r="G38" s="12">
        <v>1425</v>
      </c>
    </row>
    <row r="39" spans="1:12" ht="12" customHeight="1">
      <c r="A39" s="21" t="s">
        <v>12</v>
      </c>
      <c r="B39" s="2" t="s">
        <v>21</v>
      </c>
      <c r="C39" s="13">
        <v>116</v>
      </c>
      <c r="D39" s="13">
        <v>10</v>
      </c>
      <c r="E39" s="13">
        <v>9</v>
      </c>
      <c r="F39" s="13">
        <v>1</v>
      </c>
      <c r="G39" s="13">
        <v>106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501</v>
      </c>
      <c r="D40" s="13">
        <v>161</v>
      </c>
      <c r="E40" s="13">
        <v>140</v>
      </c>
      <c r="F40" s="13">
        <v>21</v>
      </c>
      <c r="G40" s="13">
        <v>340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382</v>
      </c>
      <c r="D41" s="13">
        <v>310</v>
      </c>
      <c r="E41" s="13">
        <v>292</v>
      </c>
      <c r="F41" s="13">
        <v>18</v>
      </c>
      <c r="G41" s="13">
        <v>72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354</v>
      </c>
      <c r="D42" s="13">
        <v>321</v>
      </c>
      <c r="E42" s="13">
        <v>315</v>
      </c>
      <c r="F42" s="13">
        <v>6</v>
      </c>
      <c r="G42" s="13">
        <v>33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428</v>
      </c>
      <c r="D43" s="13">
        <v>412</v>
      </c>
      <c r="E43" s="13">
        <v>404</v>
      </c>
      <c r="F43" s="13">
        <v>8</v>
      </c>
      <c r="G43" s="13">
        <v>16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419</v>
      </c>
      <c r="D44" s="13">
        <v>395</v>
      </c>
      <c r="E44" s="13">
        <v>387</v>
      </c>
      <c r="F44" s="13">
        <v>8</v>
      </c>
      <c r="G44" s="13">
        <v>24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421</v>
      </c>
      <c r="D45" s="13">
        <v>397</v>
      </c>
      <c r="E45" s="13">
        <v>395</v>
      </c>
      <c r="F45" s="13">
        <v>2</v>
      </c>
      <c r="G45" s="13">
        <v>24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384</v>
      </c>
      <c r="D46" s="13">
        <v>367</v>
      </c>
      <c r="E46" s="13">
        <v>361</v>
      </c>
      <c r="F46" s="13">
        <v>6</v>
      </c>
      <c r="G46" s="13">
        <v>17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338</v>
      </c>
      <c r="D47" s="13">
        <v>301</v>
      </c>
      <c r="E47" s="13">
        <v>295</v>
      </c>
      <c r="F47" s="13">
        <v>6</v>
      </c>
      <c r="G47" s="13">
        <v>37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310</v>
      </c>
      <c r="D48" s="13">
        <v>254</v>
      </c>
      <c r="E48" s="13">
        <v>251</v>
      </c>
      <c r="F48" s="13">
        <v>3</v>
      </c>
      <c r="G48" s="13">
        <v>56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319</v>
      </c>
      <c r="D49" s="13">
        <v>240</v>
      </c>
      <c r="E49" s="13">
        <v>236</v>
      </c>
      <c r="F49" s="13">
        <v>4</v>
      </c>
      <c r="G49" s="13">
        <v>79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326</v>
      </c>
      <c r="D50" s="13">
        <v>190</v>
      </c>
      <c r="E50" s="13">
        <v>187</v>
      </c>
      <c r="F50" s="13">
        <v>3</v>
      </c>
      <c r="G50" s="13">
        <v>136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278</v>
      </c>
      <c r="D51" s="13">
        <v>112</v>
      </c>
      <c r="E51" s="13">
        <v>111</v>
      </c>
      <c r="F51" s="13">
        <v>1</v>
      </c>
      <c r="G51" s="13">
        <v>166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174</v>
      </c>
      <c r="D52" s="13">
        <v>54</v>
      </c>
      <c r="E52" s="13">
        <v>54</v>
      </c>
      <c r="F52" s="13" t="s">
        <v>41</v>
      </c>
      <c r="G52" s="13">
        <v>120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240</v>
      </c>
      <c r="D53" s="14">
        <v>41</v>
      </c>
      <c r="E53" s="14">
        <v>38</v>
      </c>
      <c r="F53" s="14">
        <v>3</v>
      </c>
      <c r="G53" s="14">
        <v>199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2" width="31.85546875" customWidth="1"/>
    <col min="3" max="3" width="15.85546875" customWidth="1"/>
    <col min="4" max="5" width="13.85546875" customWidth="1"/>
    <col min="6" max="6" width="14.85546875" customWidth="1"/>
    <col min="7" max="7" width="18.4257812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44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461634</v>
      </c>
      <c r="D6" s="12">
        <v>293325</v>
      </c>
      <c r="E6" s="12">
        <v>262352</v>
      </c>
      <c r="F6" s="12">
        <v>30973</v>
      </c>
      <c r="G6" s="12">
        <v>168309</v>
      </c>
    </row>
    <row r="7" spans="1:12" ht="12" customHeight="1">
      <c r="A7" s="21" t="s">
        <v>12</v>
      </c>
      <c r="B7" s="2" t="s">
        <v>21</v>
      </c>
      <c r="C7" s="13">
        <v>9703</v>
      </c>
      <c r="D7" s="13">
        <v>524</v>
      </c>
      <c r="E7" s="13">
        <v>439</v>
      </c>
      <c r="F7" s="13">
        <v>85</v>
      </c>
      <c r="G7" s="13">
        <v>9179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47859</v>
      </c>
      <c r="D8" s="13">
        <v>13057</v>
      </c>
      <c r="E8" s="13">
        <v>9014</v>
      </c>
      <c r="F8" s="13">
        <v>4043</v>
      </c>
      <c r="G8" s="13">
        <v>34802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45543</v>
      </c>
      <c r="D9" s="13">
        <v>33838</v>
      </c>
      <c r="E9" s="13">
        <v>26644</v>
      </c>
      <c r="F9" s="13">
        <v>7194</v>
      </c>
      <c r="G9" s="13">
        <v>11705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45576</v>
      </c>
      <c r="D10" s="13">
        <v>37246</v>
      </c>
      <c r="E10" s="13">
        <v>32598</v>
      </c>
      <c r="F10" s="13">
        <v>4648</v>
      </c>
      <c r="G10" s="13">
        <v>8330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44254</v>
      </c>
      <c r="D11" s="13">
        <v>36628</v>
      </c>
      <c r="E11" s="13">
        <v>33388</v>
      </c>
      <c r="F11" s="13">
        <v>3240</v>
      </c>
      <c r="G11" s="13">
        <v>7626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41211</v>
      </c>
      <c r="D12" s="13">
        <v>34647</v>
      </c>
      <c r="E12" s="13">
        <v>31891</v>
      </c>
      <c r="F12" s="13">
        <v>2756</v>
      </c>
      <c r="G12" s="13">
        <v>6564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41468</v>
      </c>
      <c r="D13" s="13">
        <v>34722</v>
      </c>
      <c r="E13" s="13">
        <v>32172</v>
      </c>
      <c r="F13" s="13">
        <v>2550</v>
      </c>
      <c r="G13" s="13">
        <v>6746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36294</v>
      </c>
      <c r="D14" s="13">
        <v>29967</v>
      </c>
      <c r="E14" s="13">
        <v>27984</v>
      </c>
      <c r="F14" s="13">
        <v>1983</v>
      </c>
      <c r="G14" s="13">
        <v>6327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32489</v>
      </c>
      <c r="D15" s="13">
        <v>25763</v>
      </c>
      <c r="E15" s="13">
        <v>24141</v>
      </c>
      <c r="F15" s="13">
        <v>1622</v>
      </c>
      <c r="G15" s="13">
        <v>6726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28201</v>
      </c>
      <c r="D16" s="13">
        <v>20382</v>
      </c>
      <c r="E16" s="13">
        <v>19089</v>
      </c>
      <c r="F16" s="13">
        <v>1293</v>
      </c>
      <c r="G16" s="13">
        <v>7819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25422</v>
      </c>
      <c r="D17" s="13">
        <v>14053</v>
      </c>
      <c r="E17" s="13">
        <v>13210</v>
      </c>
      <c r="F17" s="13">
        <v>843</v>
      </c>
      <c r="G17" s="13">
        <v>11369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21987</v>
      </c>
      <c r="D18" s="13">
        <v>6978</v>
      </c>
      <c r="E18" s="13">
        <v>6571</v>
      </c>
      <c r="F18" s="13">
        <v>407</v>
      </c>
      <c r="G18" s="13">
        <v>15009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16988</v>
      </c>
      <c r="D19" s="13">
        <v>3049</v>
      </c>
      <c r="E19" s="13">
        <v>2877</v>
      </c>
      <c r="F19" s="13">
        <v>172</v>
      </c>
      <c r="G19" s="13">
        <v>13939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11600</v>
      </c>
      <c r="D20" s="13">
        <v>1375</v>
      </c>
      <c r="E20" s="13">
        <v>1306</v>
      </c>
      <c r="F20" s="13">
        <v>69</v>
      </c>
      <c r="G20" s="13">
        <v>10225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13039</v>
      </c>
      <c r="D21" s="13">
        <v>1096</v>
      </c>
      <c r="E21" s="13">
        <v>1028</v>
      </c>
      <c r="F21" s="13">
        <v>68</v>
      </c>
      <c r="G21" s="13">
        <v>11943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241909</v>
      </c>
      <c r="D22" s="12">
        <v>133471</v>
      </c>
      <c r="E22" s="12">
        <v>115145</v>
      </c>
      <c r="F22" s="12">
        <v>18326</v>
      </c>
      <c r="G22" s="12">
        <v>108438</v>
      </c>
    </row>
    <row r="23" spans="1:12" ht="12" customHeight="1">
      <c r="A23" s="21" t="s">
        <v>12</v>
      </c>
      <c r="B23" s="2" t="s">
        <v>21</v>
      </c>
      <c r="C23" s="13">
        <v>4846</v>
      </c>
      <c r="D23" s="13">
        <v>245</v>
      </c>
      <c r="E23" s="13">
        <v>196</v>
      </c>
      <c r="F23" s="13">
        <v>49</v>
      </c>
      <c r="G23" s="13">
        <v>4601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23767</v>
      </c>
      <c r="D24" s="13">
        <v>6013</v>
      </c>
      <c r="E24" s="13">
        <v>3852</v>
      </c>
      <c r="F24" s="13">
        <v>2161</v>
      </c>
      <c r="G24" s="13">
        <v>17754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22886</v>
      </c>
      <c r="D25" s="13">
        <v>15474</v>
      </c>
      <c r="E25" s="13">
        <v>11440</v>
      </c>
      <c r="F25" s="13">
        <v>4034</v>
      </c>
      <c r="G25" s="13">
        <v>7412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22968</v>
      </c>
      <c r="D26" s="13">
        <v>16869</v>
      </c>
      <c r="E26" s="13">
        <v>13987</v>
      </c>
      <c r="F26" s="13">
        <v>2882</v>
      </c>
      <c r="G26" s="13">
        <v>6099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22545</v>
      </c>
      <c r="D27" s="13">
        <v>16617</v>
      </c>
      <c r="E27" s="13">
        <v>14502</v>
      </c>
      <c r="F27" s="13">
        <v>2115</v>
      </c>
      <c r="G27" s="13">
        <v>5928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20892</v>
      </c>
      <c r="D28" s="13">
        <v>15761</v>
      </c>
      <c r="E28" s="13">
        <v>13928</v>
      </c>
      <c r="F28" s="13">
        <v>1833</v>
      </c>
      <c r="G28" s="13">
        <v>5131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21422</v>
      </c>
      <c r="D29" s="13">
        <v>16169</v>
      </c>
      <c r="E29" s="13">
        <v>14544</v>
      </c>
      <c r="F29" s="13">
        <v>1625</v>
      </c>
      <c r="G29" s="13">
        <v>5253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19103</v>
      </c>
      <c r="D30" s="13">
        <v>14269</v>
      </c>
      <c r="E30" s="13">
        <v>12993</v>
      </c>
      <c r="F30" s="13">
        <v>1276</v>
      </c>
      <c r="G30" s="13">
        <v>4834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17121</v>
      </c>
      <c r="D31" s="13">
        <v>12039</v>
      </c>
      <c r="E31" s="13">
        <v>11087</v>
      </c>
      <c r="F31" s="13">
        <v>952</v>
      </c>
      <c r="G31" s="13">
        <v>5082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14961</v>
      </c>
      <c r="D32" s="13">
        <v>9317</v>
      </c>
      <c r="E32" s="13">
        <v>8606</v>
      </c>
      <c r="F32" s="13">
        <v>711</v>
      </c>
      <c r="G32" s="13">
        <v>5644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13805</v>
      </c>
      <c r="D33" s="13">
        <v>5684</v>
      </c>
      <c r="E33" s="13">
        <v>5294</v>
      </c>
      <c r="F33" s="13">
        <v>390</v>
      </c>
      <c r="G33" s="13">
        <v>8121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12041</v>
      </c>
      <c r="D34" s="13">
        <v>2659</v>
      </c>
      <c r="E34" s="13">
        <v>2501</v>
      </c>
      <c r="F34" s="13">
        <v>158</v>
      </c>
      <c r="G34" s="13">
        <v>9382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9821</v>
      </c>
      <c r="D35" s="13">
        <v>1235</v>
      </c>
      <c r="E35" s="13">
        <v>1166</v>
      </c>
      <c r="F35" s="13">
        <v>69</v>
      </c>
      <c r="G35" s="13">
        <v>8586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7068</v>
      </c>
      <c r="D36" s="13">
        <v>592</v>
      </c>
      <c r="E36" s="13">
        <v>559</v>
      </c>
      <c r="F36" s="13">
        <v>33</v>
      </c>
      <c r="G36" s="13">
        <v>6476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8663</v>
      </c>
      <c r="D37" s="13">
        <v>528</v>
      </c>
      <c r="E37" s="13">
        <v>490</v>
      </c>
      <c r="F37" s="13">
        <v>38</v>
      </c>
      <c r="G37" s="13">
        <v>8135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219725</v>
      </c>
      <c r="D38" s="12">
        <v>159854</v>
      </c>
      <c r="E38" s="12">
        <v>147207</v>
      </c>
      <c r="F38" s="12">
        <v>12647</v>
      </c>
      <c r="G38" s="12">
        <v>59871</v>
      </c>
    </row>
    <row r="39" spans="1:12" ht="12" customHeight="1">
      <c r="A39" s="21" t="s">
        <v>12</v>
      </c>
      <c r="B39" s="2" t="s">
        <v>21</v>
      </c>
      <c r="C39" s="13">
        <v>4857</v>
      </c>
      <c r="D39" s="13">
        <v>279</v>
      </c>
      <c r="E39" s="13">
        <v>243</v>
      </c>
      <c r="F39" s="13">
        <v>36</v>
      </c>
      <c r="G39" s="13">
        <v>4578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24092</v>
      </c>
      <c r="D40" s="13">
        <v>7044</v>
      </c>
      <c r="E40" s="13">
        <v>5162</v>
      </c>
      <c r="F40" s="13">
        <v>1882</v>
      </c>
      <c r="G40" s="13">
        <v>17048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22657</v>
      </c>
      <c r="D41" s="13">
        <v>18364</v>
      </c>
      <c r="E41" s="13">
        <v>15204</v>
      </c>
      <c r="F41" s="13">
        <v>3160</v>
      </c>
      <c r="G41" s="13">
        <v>4293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22608</v>
      </c>
      <c r="D42" s="13">
        <v>20377</v>
      </c>
      <c r="E42" s="13">
        <v>18611</v>
      </c>
      <c r="F42" s="13">
        <v>1766</v>
      </c>
      <c r="G42" s="13">
        <v>2231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21709</v>
      </c>
      <c r="D43" s="13">
        <v>20011</v>
      </c>
      <c r="E43" s="13">
        <v>18886</v>
      </c>
      <c r="F43" s="13">
        <v>1125</v>
      </c>
      <c r="G43" s="13">
        <v>1698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20319</v>
      </c>
      <c r="D44" s="13">
        <v>18886</v>
      </c>
      <c r="E44" s="13">
        <v>17963</v>
      </c>
      <c r="F44" s="13">
        <v>923</v>
      </c>
      <c r="G44" s="13">
        <v>1433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20046</v>
      </c>
      <c r="D45" s="13">
        <v>18553</v>
      </c>
      <c r="E45" s="13">
        <v>17628</v>
      </c>
      <c r="F45" s="13">
        <v>925</v>
      </c>
      <c r="G45" s="13">
        <v>1493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17191</v>
      </c>
      <c r="D46" s="13">
        <v>15698</v>
      </c>
      <c r="E46" s="13">
        <v>14991</v>
      </c>
      <c r="F46" s="13">
        <v>707</v>
      </c>
      <c r="G46" s="13">
        <v>1493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15368</v>
      </c>
      <c r="D47" s="13">
        <v>13724</v>
      </c>
      <c r="E47" s="13">
        <v>13054</v>
      </c>
      <c r="F47" s="13">
        <v>670</v>
      </c>
      <c r="G47" s="13">
        <v>1644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13240</v>
      </c>
      <c r="D48" s="13">
        <v>11065</v>
      </c>
      <c r="E48" s="13">
        <v>10483</v>
      </c>
      <c r="F48" s="13">
        <v>582</v>
      </c>
      <c r="G48" s="13">
        <v>2175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11617</v>
      </c>
      <c r="D49" s="13">
        <v>8369</v>
      </c>
      <c r="E49" s="13">
        <v>7916</v>
      </c>
      <c r="F49" s="13">
        <v>453</v>
      </c>
      <c r="G49" s="13">
        <v>3248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9946</v>
      </c>
      <c r="D50" s="13">
        <v>4319</v>
      </c>
      <c r="E50" s="13">
        <v>4070</v>
      </c>
      <c r="F50" s="13">
        <v>249</v>
      </c>
      <c r="G50" s="13">
        <v>5627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7167</v>
      </c>
      <c r="D51" s="13">
        <v>1814</v>
      </c>
      <c r="E51" s="13">
        <v>1711</v>
      </c>
      <c r="F51" s="13">
        <v>103</v>
      </c>
      <c r="G51" s="13">
        <v>5353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4532</v>
      </c>
      <c r="D52" s="13">
        <v>783</v>
      </c>
      <c r="E52" s="13">
        <v>747</v>
      </c>
      <c r="F52" s="13">
        <v>36</v>
      </c>
      <c r="G52" s="13">
        <v>3749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4376</v>
      </c>
      <c r="D53" s="14">
        <v>568</v>
      </c>
      <c r="E53" s="14">
        <v>538</v>
      </c>
      <c r="F53" s="14">
        <v>30</v>
      </c>
      <c r="G53" s="14">
        <v>3808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3.8554687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45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25395</v>
      </c>
      <c r="D6" s="12">
        <v>16138</v>
      </c>
      <c r="E6" s="12">
        <v>15136</v>
      </c>
      <c r="F6" s="12">
        <v>1002</v>
      </c>
      <c r="G6" s="12">
        <v>9257</v>
      </c>
    </row>
    <row r="7" spans="1:12" ht="12" customHeight="1">
      <c r="A7" s="21" t="s">
        <v>12</v>
      </c>
      <c r="B7" s="2" t="s">
        <v>21</v>
      </c>
      <c r="C7" s="13">
        <v>489</v>
      </c>
      <c r="D7" s="13">
        <v>30</v>
      </c>
      <c r="E7" s="13">
        <v>19</v>
      </c>
      <c r="F7" s="13">
        <v>11</v>
      </c>
      <c r="G7" s="13">
        <v>459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2460</v>
      </c>
      <c r="D8" s="13">
        <v>726</v>
      </c>
      <c r="E8" s="13">
        <v>570</v>
      </c>
      <c r="F8" s="13">
        <v>156</v>
      </c>
      <c r="G8" s="13">
        <v>1734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2389</v>
      </c>
      <c r="D9" s="13">
        <v>1655</v>
      </c>
      <c r="E9" s="13">
        <v>1435</v>
      </c>
      <c r="F9" s="13">
        <v>220</v>
      </c>
      <c r="G9" s="13">
        <v>734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2304</v>
      </c>
      <c r="D10" s="13">
        <v>1867</v>
      </c>
      <c r="E10" s="13">
        <v>1714</v>
      </c>
      <c r="F10" s="13">
        <v>153</v>
      </c>
      <c r="G10" s="13">
        <v>437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2272</v>
      </c>
      <c r="D11" s="13">
        <v>1939</v>
      </c>
      <c r="E11" s="13">
        <v>1835</v>
      </c>
      <c r="F11" s="13">
        <v>104</v>
      </c>
      <c r="G11" s="13">
        <v>333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2123</v>
      </c>
      <c r="D12" s="13">
        <v>1854</v>
      </c>
      <c r="E12" s="13">
        <v>1765</v>
      </c>
      <c r="F12" s="13">
        <v>89</v>
      </c>
      <c r="G12" s="13">
        <v>269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2233</v>
      </c>
      <c r="D13" s="13">
        <v>1971</v>
      </c>
      <c r="E13" s="13">
        <v>1896</v>
      </c>
      <c r="F13" s="13">
        <v>75</v>
      </c>
      <c r="G13" s="13">
        <v>262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1995</v>
      </c>
      <c r="D14" s="13">
        <v>1711</v>
      </c>
      <c r="E14" s="13">
        <v>1659</v>
      </c>
      <c r="F14" s="13">
        <v>52</v>
      </c>
      <c r="G14" s="13">
        <v>284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1736</v>
      </c>
      <c r="D15" s="13">
        <v>1434</v>
      </c>
      <c r="E15" s="13">
        <v>1382</v>
      </c>
      <c r="F15" s="13">
        <v>52</v>
      </c>
      <c r="G15" s="13">
        <v>302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1636</v>
      </c>
      <c r="D16" s="13">
        <v>1184</v>
      </c>
      <c r="E16" s="13">
        <v>1141</v>
      </c>
      <c r="F16" s="13">
        <v>43</v>
      </c>
      <c r="G16" s="13">
        <v>452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1420</v>
      </c>
      <c r="D17" s="13">
        <v>825</v>
      </c>
      <c r="E17" s="13">
        <v>803</v>
      </c>
      <c r="F17" s="13">
        <v>22</v>
      </c>
      <c r="G17" s="13">
        <v>595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1321</v>
      </c>
      <c r="D18" s="13">
        <v>487</v>
      </c>
      <c r="E18" s="13">
        <v>476</v>
      </c>
      <c r="F18" s="13">
        <v>11</v>
      </c>
      <c r="G18" s="13">
        <v>834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1102</v>
      </c>
      <c r="D19" s="13">
        <v>223</v>
      </c>
      <c r="E19" s="13">
        <v>220</v>
      </c>
      <c r="F19" s="13">
        <v>3</v>
      </c>
      <c r="G19" s="13">
        <v>879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861</v>
      </c>
      <c r="D20" s="13">
        <v>133</v>
      </c>
      <c r="E20" s="13">
        <v>127</v>
      </c>
      <c r="F20" s="13">
        <v>6</v>
      </c>
      <c r="G20" s="13">
        <v>728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1054</v>
      </c>
      <c r="D21" s="13">
        <v>99</v>
      </c>
      <c r="E21" s="13">
        <v>94</v>
      </c>
      <c r="F21" s="13">
        <v>5</v>
      </c>
      <c r="G21" s="13">
        <v>955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13296</v>
      </c>
      <c r="D22" s="12">
        <v>7189</v>
      </c>
      <c r="E22" s="12">
        <v>6571</v>
      </c>
      <c r="F22" s="12">
        <v>618</v>
      </c>
      <c r="G22" s="12">
        <v>6107</v>
      </c>
    </row>
    <row r="23" spans="1:12" ht="12" customHeight="1">
      <c r="A23" s="21" t="s">
        <v>12</v>
      </c>
      <c r="B23" s="2" t="s">
        <v>21</v>
      </c>
      <c r="C23" s="13">
        <v>238</v>
      </c>
      <c r="D23" s="13">
        <v>16</v>
      </c>
      <c r="E23" s="13">
        <v>11</v>
      </c>
      <c r="F23" s="13">
        <v>5</v>
      </c>
      <c r="G23" s="13">
        <v>222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1226</v>
      </c>
      <c r="D24" s="13">
        <v>302</v>
      </c>
      <c r="E24" s="13">
        <v>209</v>
      </c>
      <c r="F24" s="13">
        <v>93</v>
      </c>
      <c r="G24" s="13">
        <v>924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1200</v>
      </c>
      <c r="D25" s="13">
        <v>706</v>
      </c>
      <c r="E25" s="13">
        <v>574</v>
      </c>
      <c r="F25" s="13">
        <v>132</v>
      </c>
      <c r="G25" s="13">
        <v>494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1172</v>
      </c>
      <c r="D26" s="13">
        <v>842</v>
      </c>
      <c r="E26" s="13">
        <v>748</v>
      </c>
      <c r="F26" s="13">
        <v>94</v>
      </c>
      <c r="G26" s="13">
        <v>330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1190</v>
      </c>
      <c r="D27" s="13">
        <v>913</v>
      </c>
      <c r="E27" s="13">
        <v>836</v>
      </c>
      <c r="F27" s="13">
        <v>77</v>
      </c>
      <c r="G27" s="13">
        <v>277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1084</v>
      </c>
      <c r="D28" s="13">
        <v>871</v>
      </c>
      <c r="E28" s="13">
        <v>808</v>
      </c>
      <c r="F28" s="13">
        <v>63</v>
      </c>
      <c r="G28" s="13">
        <v>213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1154</v>
      </c>
      <c r="D29" s="13">
        <v>931</v>
      </c>
      <c r="E29" s="13">
        <v>876</v>
      </c>
      <c r="F29" s="13">
        <v>55</v>
      </c>
      <c r="G29" s="13">
        <v>223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1033</v>
      </c>
      <c r="D30" s="13">
        <v>811</v>
      </c>
      <c r="E30" s="13">
        <v>783</v>
      </c>
      <c r="F30" s="13">
        <v>28</v>
      </c>
      <c r="G30" s="13">
        <v>222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894</v>
      </c>
      <c r="D31" s="13">
        <v>657</v>
      </c>
      <c r="E31" s="13">
        <v>626</v>
      </c>
      <c r="F31" s="13">
        <v>31</v>
      </c>
      <c r="G31" s="13">
        <v>237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869</v>
      </c>
      <c r="D32" s="13">
        <v>532</v>
      </c>
      <c r="E32" s="13">
        <v>511</v>
      </c>
      <c r="F32" s="13">
        <v>21</v>
      </c>
      <c r="G32" s="13">
        <v>337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756</v>
      </c>
      <c r="D33" s="13">
        <v>308</v>
      </c>
      <c r="E33" s="13">
        <v>300</v>
      </c>
      <c r="F33" s="13">
        <v>8</v>
      </c>
      <c r="G33" s="13">
        <v>448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689</v>
      </c>
      <c r="D34" s="13">
        <v>166</v>
      </c>
      <c r="E34" s="13">
        <v>159</v>
      </c>
      <c r="F34" s="13">
        <v>7</v>
      </c>
      <c r="G34" s="13">
        <v>523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623</v>
      </c>
      <c r="D35" s="13">
        <v>72</v>
      </c>
      <c r="E35" s="13">
        <v>71</v>
      </c>
      <c r="F35" s="13">
        <v>1</v>
      </c>
      <c r="G35" s="13">
        <v>551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496</v>
      </c>
      <c r="D36" s="13">
        <v>30</v>
      </c>
      <c r="E36" s="13">
        <v>27</v>
      </c>
      <c r="F36" s="13">
        <v>3</v>
      </c>
      <c r="G36" s="13">
        <v>466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672</v>
      </c>
      <c r="D37" s="13">
        <v>32</v>
      </c>
      <c r="E37" s="13">
        <v>32</v>
      </c>
      <c r="F37" s="13" t="s">
        <v>41</v>
      </c>
      <c r="G37" s="13">
        <v>640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12099</v>
      </c>
      <c r="D38" s="12">
        <v>8949</v>
      </c>
      <c r="E38" s="12">
        <v>8565</v>
      </c>
      <c r="F38" s="12">
        <v>384</v>
      </c>
      <c r="G38" s="12">
        <v>3150</v>
      </c>
    </row>
    <row r="39" spans="1:12" ht="12" customHeight="1">
      <c r="A39" s="21" t="s">
        <v>12</v>
      </c>
      <c r="B39" s="2" t="s">
        <v>21</v>
      </c>
      <c r="C39" s="13">
        <v>251</v>
      </c>
      <c r="D39" s="13">
        <v>14</v>
      </c>
      <c r="E39" s="13">
        <v>8</v>
      </c>
      <c r="F39" s="13">
        <v>6</v>
      </c>
      <c r="G39" s="13">
        <v>237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1234</v>
      </c>
      <c r="D40" s="13">
        <v>424</v>
      </c>
      <c r="E40" s="13">
        <v>361</v>
      </c>
      <c r="F40" s="13">
        <v>63</v>
      </c>
      <c r="G40" s="13">
        <v>810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1189</v>
      </c>
      <c r="D41" s="13">
        <v>949</v>
      </c>
      <c r="E41" s="13">
        <v>861</v>
      </c>
      <c r="F41" s="13">
        <v>88</v>
      </c>
      <c r="G41" s="13">
        <v>240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1132</v>
      </c>
      <c r="D42" s="13">
        <v>1025</v>
      </c>
      <c r="E42" s="13">
        <v>966</v>
      </c>
      <c r="F42" s="13">
        <v>59</v>
      </c>
      <c r="G42" s="13">
        <v>107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1082</v>
      </c>
      <c r="D43" s="13">
        <v>1026</v>
      </c>
      <c r="E43" s="13">
        <v>999</v>
      </c>
      <c r="F43" s="13">
        <v>27</v>
      </c>
      <c r="G43" s="13">
        <v>56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1039</v>
      </c>
      <c r="D44" s="13">
        <v>983</v>
      </c>
      <c r="E44" s="13">
        <v>957</v>
      </c>
      <c r="F44" s="13">
        <v>26</v>
      </c>
      <c r="G44" s="13">
        <v>56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1079</v>
      </c>
      <c r="D45" s="13">
        <v>1040</v>
      </c>
      <c r="E45" s="13">
        <v>1020</v>
      </c>
      <c r="F45" s="13">
        <v>20</v>
      </c>
      <c r="G45" s="13">
        <v>39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962</v>
      </c>
      <c r="D46" s="13">
        <v>900</v>
      </c>
      <c r="E46" s="13">
        <v>876</v>
      </c>
      <c r="F46" s="13">
        <v>24</v>
      </c>
      <c r="G46" s="13">
        <v>62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842</v>
      </c>
      <c r="D47" s="13">
        <v>777</v>
      </c>
      <c r="E47" s="13">
        <v>756</v>
      </c>
      <c r="F47" s="13">
        <v>21</v>
      </c>
      <c r="G47" s="13">
        <v>65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767</v>
      </c>
      <c r="D48" s="13">
        <v>652</v>
      </c>
      <c r="E48" s="13">
        <v>630</v>
      </c>
      <c r="F48" s="13">
        <v>22</v>
      </c>
      <c r="G48" s="13">
        <v>115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664</v>
      </c>
      <c r="D49" s="13">
        <v>517</v>
      </c>
      <c r="E49" s="13">
        <v>503</v>
      </c>
      <c r="F49" s="13">
        <v>14</v>
      </c>
      <c r="G49" s="13">
        <v>147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632</v>
      </c>
      <c r="D50" s="13">
        <v>321</v>
      </c>
      <c r="E50" s="13">
        <v>317</v>
      </c>
      <c r="F50" s="13">
        <v>4</v>
      </c>
      <c r="G50" s="13">
        <v>311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479</v>
      </c>
      <c r="D51" s="13">
        <v>151</v>
      </c>
      <c r="E51" s="13">
        <v>149</v>
      </c>
      <c r="F51" s="13">
        <v>2</v>
      </c>
      <c r="G51" s="13">
        <v>328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365</v>
      </c>
      <c r="D52" s="13">
        <v>103</v>
      </c>
      <c r="E52" s="13">
        <v>100</v>
      </c>
      <c r="F52" s="13">
        <v>3</v>
      </c>
      <c r="G52" s="13">
        <v>262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382</v>
      </c>
      <c r="D53" s="14">
        <v>67</v>
      </c>
      <c r="E53" s="14">
        <v>62</v>
      </c>
      <c r="F53" s="14">
        <v>5</v>
      </c>
      <c r="G53" s="14">
        <v>315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5.14062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46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300925</v>
      </c>
      <c r="D6" s="12">
        <v>195317</v>
      </c>
      <c r="E6" s="12">
        <v>175109</v>
      </c>
      <c r="F6" s="12">
        <v>20208</v>
      </c>
      <c r="G6" s="12">
        <v>105608</v>
      </c>
    </row>
    <row r="7" spans="1:12" ht="12" customHeight="1">
      <c r="A7" s="21" t="s">
        <v>12</v>
      </c>
      <c r="B7" s="2" t="s">
        <v>21</v>
      </c>
      <c r="C7" s="13">
        <v>5291</v>
      </c>
      <c r="D7" s="13">
        <v>239</v>
      </c>
      <c r="E7" s="13">
        <v>188</v>
      </c>
      <c r="F7" s="13">
        <v>51</v>
      </c>
      <c r="G7" s="13">
        <v>5052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27155</v>
      </c>
      <c r="D8" s="13">
        <v>7294</v>
      </c>
      <c r="E8" s="13">
        <v>4550</v>
      </c>
      <c r="F8" s="13">
        <v>2744</v>
      </c>
      <c r="G8" s="13">
        <v>19861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26334</v>
      </c>
      <c r="D9" s="13">
        <v>20454</v>
      </c>
      <c r="E9" s="13">
        <v>15837</v>
      </c>
      <c r="F9" s="13">
        <v>4617</v>
      </c>
      <c r="G9" s="13">
        <v>5880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26195</v>
      </c>
      <c r="D10" s="13">
        <v>22689</v>
      </c>
      <c r="E10" s="13">
        <v>20065</v>
      </c>
      <c r="F10" s="13">
        <v>2624</v>
      </c>
      <c r="G10" s="13">
        <v>3506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26650</v>
      </c>
      <c r="D11" s="13">
        <v>23353</v>
      </c>
      <c r="E11" s="13">
        <v>21317</v>
      </c>
      <c r="F11" s="13">
        <v>2036</v>
      </c>
      <c r="G11" s="13">
        <v>3297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25606</v>
      </c>
      <c r="D12" s="13">
        <v>22486</v>
      </c>
      <c r="E12" s="13">
        <v>20862</v>
      </c>
      <c r="F12" s="13">
        <v>1624</v>
      </c>
      <c r="G12" s="13">
        <v>3120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27326</v>
      </c>
      <c r="D13" s="13">
        <v>23755</v>
      </c>
      <c r="E13" s="13">
        <v>22102</v>
      </c>
      <c r="F13" s="13">
        <v>1653</v>
      </c>
      <c r="G13" s="13">
        <v>3571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24626</v>
      </c>
      <c r="D14" s="13">
        <v>21245</v>
      </c>
      <c r="E14" s="13">
        <v>19807</v>
      </c>
      <c r="F14" s="13">
        <v>1438</v>
      </c>
      <c r="G14" s="13">
        <v>3381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21562</v>
      </c>
      <c r="D15" s="13">
        <v>18035</v>
      </c>
      <c r="E15" s="13">
        <v>16893</v>
      </c>
      <c r="F15" s="13">
        <v>1142</v>
      </c>
      <c r="G15" s="13">
        <v>3527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19289</v>
      </c>
      <c r="D16" s="13">
        <v>14853</v>
      </c>
      <c r="E16" s="13">
        <v>13902</v>
      </c>
      <c r="F16" s="13">
        <v>951</v>
      </c>
      <c r="G16" s="13">
        <v>4436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18194</v>
      </c>
      <c r="D17" s="13">
        <v>10763</v>
      </c>
      <c r="E17" s="13">
        <v>10104</v>
      </c>
      <c r="F17" s="13">
        <v>659</v>
      </c>
      <c r="G17" s="13">
        <v>7431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16080</v>
      </c>
      <c r="D18" s="13">
        <v>5599</v>
      </c>
      <c r="E18" s="13">
        <v>5234</v>
      </c>
      <c r="F18" s="13">
        <v>365</v>
      </c>
      <c r="G18" s="13">
        <v>10481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13371</v>
      </c>
      <c r="D19" s="13">
        <v>2557</v>
      </c>
      <c r="E19" s="13">
        <v>2410</v>
      </c>
      <c r="F19" s="13">
        <v>147</v>
      </c>
      <c r="G19" s="13">
        <v>10814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10263</v>
      </c>
      <c r="D20" s="13">
        <v>1135</v>
      </c>
      <c r="E20" s="13">
        <v>1062</v>
      </c>
      <c r="F20" s="13">
        <v>73</v>
      </c>
      <c r="G20" s="13">
        <v>9128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12983</v>
      </c>
      <c r="D21" s="13">
        <v>860</v>
      </c>
      <c r="E21" s="13">
        <v>776</v>
      </c>
      <c r="F21" s="13">
        <v>84</v>
      </c>
      <c r="G21" s="13">
        <v>12123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160900</v>
      </c>
      <c r="D22" s="12">
        <v>93195</v>
      </c>
      <c r="E22" s="12">
        <v>81291</v>
      </c>
      <c r="F22" s="12">
        <v>11904</v>
      </c>
      <c r="G22" s="12">
        <v>67705</v>
      </c>
    </row>
    <row r="23" spans="1:12" ht="12" customHeight="1">
      <c r="A23" s="21" t="s">
        <v>12</v>
      </c>
      <c r="B23" s="2" t="s">
        <v>21</v>
      </c>
      <c r="C23" s="13">
        <v>2627</v>
      </c>
      <c r="D23" s="13">
        <v>117</v>
      </c>
      <c r="E23" s="13">
        <v>90</v>
      </c>
      <c r="F23" s="13">
        <v>27</v>
      </c>
      <c r="G23" s="13">
        <v>2510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13628</v>
      </c>
      <c r="D24" s="13">
        <v>3577</v>
      </c>
      <c r="E24" s="13">
        <v>2090</v>
      </c>
      <c r="F24" s="13">
        <v>1487</v>
      </c>
      <c r="G24" s="13">
        <v>10051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13366</v>
      </c>
      <c r="D25" s="13">
        <v>9935</v>
      </c>
      <c r="E25" s="13">
        <v>7375</v>
      </c>
      <c r="F25" s="13">
        <v>2560</v>
      </c>
      <c r="G25" s="13">
        <v>3431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13350</v>
      </c>
      <c r="D26" s="13">
        <v>10919</v>
      </c>
      <c r="E26" s="13">
        <v>9350</v>
      </c>
      <c r="F26" s="13">
        <v>1569</v>
      </c>
      <c r="G26" s="13">
        <v>2431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13606</v>
      </c>
      <c r="D27" s="13">
        <v>11230</v>
      </c>
      <c r="E27" s="13">
        <v>9927</v>
      </c>
      <c r="F27" s="13">
        <v>1303</v>
      </c>
      <c r="G27" s="13">
        <v>2376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13267</v>
      </c>
      <c r="D28" s="13">
        <v>10917</v>
      </c>
      <c r="E28" s="13">
        <v>9849</v>
      </c>
      <c r="F28" s="13">
        <v>1068</v>
      </c>
      <c r="G28" s="13">
        <v>2350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14294</v>
      </c>
      <c r="D29" s="13">
        <v>11669</v>
      </c>
      <c r="E29" s="13">
        <v>10576</v>
      </c>
      <c r="F29" s="13">
        <v>1093</v>
      </c>
      <c r="G29" s="13">
        <v>2625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12851</v>
      </c>
      <c r="D30" s="13">
        <v>10342</v>
      </c>
      <c r="E30" s="13">
        <v>9408</v>
      </c>
      <c r="F30" s="13">
        <v>934</v>
      </c>
      <c r="G30" s="13">
        <v>2509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11443</v>
      </c>
      <c r="D31" s="13">
        <v>8841</v>
      </c>
      <c r="E31" s="13">
        <v>8158</v>
      </c>
      <c r="F31" s="13">
        <v>683</v>
      </c>
      <c r="G31" s="13">
        <v>2602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10448</v>
      </c>
      <c r="D32" s="13">
        <v>7141</v>
      </c>
      <c r="E32" s="13">
        <v>6610</v>
      </c>
      <c r="F32" s="13">
        <v>531</v>
      </c>
      <c r="G32" s="13">
        <v>3307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9906</v>
      </c>
      <c r="D33" s="13">
        <v>4380</v>
      </c>
      <c r="E33" s="13">
        <v>4067</v>
      </c>
      <c r="F33" s="13">
        <v>313</v>
      </c>
      <c r="G33" s="13">
        <v>5526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9039</v>
      </c>
      <c r="D34" s="13">
        <v>2174</v>
      </c>
      <c r="E34" s="13">
        <v>2006</v>
      </c>
      <c r="F34" s="13">
        <v>168</v>
      </c>
      <c r="G34" s="13">
        <v>6865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7862</v>
      </c>
      <c r="D35" s="13">
        <v>1026</v>
      </c>
      <c r="E35" s="13">
        <v>957</v>
      </c>
      <c r="F35" s="13">
        <v>69</v>
      </c>
      <c r="G35" s="13">
        <v>6836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6263</v>
      </c>
      <c r="D36" s="13">
        <v>455</v>
      </c>
      <c r="E36" s="13">
        <v>416</v>
      </c>
      <c r="F36" s="13">
        <v>39</v>
      </c>
      <c r="G36" s="13">
        <v>5808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8950</v>
      </c>
      <c r="D37" s="13">
        <v>472</v>
      </c>
      <c r="E37" s="13">
        <v>412</v>
      </c>
      <c r="F37" s="13">
        <v>60</v>
      </c>
      <c r="G37" s="13">
        <v>8478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140025</v>
      </c>
      <c r="D38" s="12">
        <v>102122</v>
      </c>
      <c r="E38" s="12">
        <v>93818</v>
      </c>
      <c r="F38" s="12">
        <v>8304</v>
      </c>
      <c r="G38" s="12">
        <v>37903</v>
      </c>
    </row>
    <row r="39" spans="1:12" ht="12" customHeight="1">
      <c r="A39" s="21" t="s">
        <v>12</v>
      </c>
      <c r="B39" s="2" t="s">
        <v>21</v>
      </c>
      <c r="C39" s="13">
        <v>2664</v>
      </c>
      <c r="D39" s="13">
        <v>122</v>
      </c>
      <c r="E39" s="13">
        <v>98</v>
      </c>
      <c r="F39" s="13">
        <v>24</v>
      </c>
      <c r="G39" s="13">
        <v>2542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13527</v>
      </c>
      <c r="D40" s="13">
        <v>3717</v>
      </c>
      <c r="E40" s="13">
        <v>2460</v>
      </c>
      <c r="F40" s="13">
        <v>1257</v>
      </c>
      <c r="G40" s="13">
        <v>9810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12968</v>
      </c>
      <c r="D41" s="13">
        <v>10519</v>
      </c>
      <c r="E41" s="13">
        <v>8462</v>
      </c>
      <c r="F41" s="13">
        <v>2057</v>
      </c>
      <c r="G41" s="13">
        <v>2449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12845</v>
      </c>
      <c r="D42" s="13">
        <v>11770</v>
      </c>
      <c r="E42" s="13">
        <v>10715</v>
      </c>
      <c r="F42" s="13">
        <v>1055</v>
      </c>
      <c r="G42" s="13">
        <v>1075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13044</v>
      </c>
      <c r="D43" s="13">
        <v>12123</v>
      </c>
      <c r="E43" s="13">
        <v>11390</v>
      </c>
      <c r="F43" s="13">
        <v>733</v>
      </c>
      <c r="G43" s="13">
        <v>921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12339</v>
      </c>
      <c r="D44" s="13">
        <v>11569</v>
      </c>
      <c r="E44" s="13">
        <v>11013</v>
      </c>
      <c r="F44" s="13">
        <v>556</v>
      </c>
      <c r="G44" s="13">
        <v>770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13032</v>
      </c>
      <c r="D45" s="13">
        <v>12086</v>
      </c>
      <c r="E45" s="13">
        <v>11526</v>
      </c>
      <c r="F45" s="13">
        <v>560</v>
      </c>
      <c r="G45" s="13">
        <v>946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11775</v>
      </c>
      <c r="D46" s="13">
        <v>10903</v>
      </c>
      <c r="E46" s="13">
        <v>10399</v>
      </c>
      <c r="F46" s="13">
        <v>504</v>
      </c>
      <c r="G46" s="13">
        <v>872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10119</v>
      </c>
      <c r="D47" s="13">
        <v>9194</v>
      </c>
      <c r="E47" s="13">
        <v>8735</v>
      </c>
      <c r="F47" s="13">
        <v>459</v>
      </c>
      <c r="G47" s="13">
        <v>925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8841</v>
      </c>
      <c r="D48" s="13">
        <v>7712</v>
      </c>
      <c r="E48" s="13">
        <v>7292</v>
      </c>
      <c r="F48" s="13">
        <v>420</v>
      </c>
      <c r="G48" s="13">
        <v>1129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8288</v>
      </c>
      <c r="D49" s="13">
        <v>6383</v>
      </c>
      <c r="E49" s="13">
        <v>6037</v>
      </c>
      <c r="F49" s="13">
        <v>346</v>
      </c>
      <c r="G49" s="13">
        <v>1905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7041</v>
      </c>
      <c r="D50" s="13">
        <v>3425</v>
      </c>
      <c r="E50" s="13">
        <v>3228</v>
      </c>
      <c r="F50" s="13">
        <v>197</v>
      </c>
      <c r="G50" s="13">
        <v>3616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5509</v>
      </c>
      <c r="D51" s="13">
        <v>1531</v>
      </c>
      <c r="E51" s="13">
        <v>1453</v>
      </c>
      <c r="F51" s="13">
        <v>78</v>
      </c>
      <c r="G51" s="13">
        <v>3978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4000</v>
      </c>
      <c r="D52" s="13">
        <v>680</v>
      </c>
      <c r="E52" s="13">
        <v>646</v>
      </c>
      <c r="F52" s="13">
        <v>34</v>
      </c>
      <c r="G52" s="13">
        <v>3320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4033</v>
      </c>
      <c r="D53" s="14">
        <v>388</v>
      </c>
      <c r="E53" s="14">
        <v>364</v>
      </c>
      <c r="F53" s="14">
        <v>24</v>
      </c>
      <c r="G53" s="14">
        <v>3645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6.42578125" customWidth="1"/>
    <col min="3" max="3" width="15.85546875" customWidth="1"/>
    <col min="4" max="5" width="13.85546875" customWidth="1"/>
    <col min="6" max="6" width="14.85546875" customWidth="1"/>
    <col min="7" max="7" width="17.4257812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47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17254</v>
      </c>
      <c r="D6" s="12">
        <v>11149</v>
      </c>
      <c r="E6" s="12">
        <v>10466</v>
      </c>
      <c r="F6" s="12">
        <v>683</v>
      </c>
      <c r="G6" s="12">
        <v>6105</v>
      </c>
    </row>
    <row r="7" spans="1:12" ht="12" customHeight="1">
      <c r="A7" s="21" t="s">
        <v>12</v>
      </c>
      <c r="B7" s="2" t="s">
        <v>21</v>
      </c>
      <c r="C7" s="13">
        <v>391</v>
      </c>
      <c r="D7" s="13">
        <v>22</v>
      </c>
      <c r="E7" s="13">
        <v>14</v>
      </c>
      <c r="F7" s="13">
        <v>8</v>
      </c>
      <c r="G7" s="13">
        <v>369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1702</v>
      </c>
      <c r="D8" s="13">
        <v>510</v>
      </c>
      <c r="E8" s="13">
        <v>411</v>
      </c>
      <c r="F8" s="13">
        <v>99</v>
      </c>
      <c r="G8" s="13">
        <v>1192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1393</v>
      </c>
      <c r="D9" s="13">
        <v>1054</v>
      </c>
      <c r="E9" s="13">
        <v>895</v>
      </c>
      <c r="F9" s="13">
        <v>159</v>
      </c>
      <c r="G9" s="13">
        <v>339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1475</v>
      </c>
      <c r="D10" s="13">
        <v>1262</v>
      </c>
      <c r="E10" s="13">
        <v>1158</v>
      </c>
      <c r="F10" s="13">
        <v>104</v>
      </c>
      <c r="G10" s="13">
        <v>213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1591</v>
      </c>
      <c r="D11" s="13">
        <v>1376</v>
      </c>
      <c r="E11" s="13">
        <v>1298</v>
      </c>
      <c r="F11" s="13">
        <v>78</v>
      </c>
      <c r="G11" s="13">
        <v>215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1491</v>
      </c>
      <c r="D12" s="13">
        <v>1327</v>
      </c>
      <c r="E12" s="13">
        <v>1280</v>
      </c>
      <c r="F12" s="13">
        <v>47</v>
      </c>
      <c r="G12" s="13">
        <v>164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1494</v>
      </c>
      <c r="D13" s="13">
        <v>1334</v>
      </c>
      <c r="E13" s="13">
        <v>1283</v>
      </c>
      <c r="F13" s="13">
        <v>51</v>
      </c>
      <c r="G13" s="13">
        <v>160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1332</v>
      </c>
      <c r="D14" s="13">
        <v>1172</v>
      </c>
      <c r="E14" s="13">
        <v>1134</v>
      </c>
      <c r="F14" s="13">
        <v>38</v>
      </c>
      <c r="G14" s="13">
        <v>160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1135</v>
      </c>
      <c r="D15" s="13">
        <v>930</v>
      </c>
      <c r="E15" s="13">
        <v>895</v>
      </c>
      <c r="F15" s="13">
        <v>35</v>
      </c>
      <c r="G15" s="13">
        <v>205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1144</v>
      </c>
      <c r="D16" s="13">
        <v>873</v>
      </c>
      <c r="E16" s="13">
        <v>851</v>
      </c>
      <c r="F16" s="13">
        <v>22</v>
      </c>
      <c r="G16" s="13">
        <v>271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987</v>
      </c>
      <c r="D17" s="13">
        <v>572</v>
      </c>
      <c r="E17" s="13">
        <v>554</v>
      </c>
      <c r="F17" s="13">
        <v>18</v>
      </c>
      <c r="G17" s="13">
        <v>415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891</v>
      </c>
      <c r="D18" s="13">
        <v>326</v>
      </c>
      <c r="E18" s="13">
        <v>317</v>
      </c>
      <c r="F18" s="13">
        <v>9</v>
      </c>
      <c r="G18" s="13">
        <v>565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810</v>
      </c>
      <c r="D19" s="13">
        <v>203</v>
      </c>
      <c r="E19" s="13">
        <v>197</v>
      </c>
      <c r="F19" s="13">
        <v>6</v>
      </c>
      <c r="G19" s="13">
        <v>607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672</v>
      </c>
      <c r="D20" s="13">
        <v>114</v>
      </c>
      <c r="E20" s="13">
        <v>111</v>
      </c>
      <c r="F20" s="13">
        <v>3</v>
      </c>
      <c r="G20" s="13">
        <v>558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746</v>
      </c>
      <c r="D21" s="13">
        <v>74</v>
      </c>
      <c r="E21" s="13">
        <v>68</v>
      </c>
      <c r="F21" s="13">
        <v>6</v>
      </c>
      <c r="G21" s="13">
        <v>672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8872</v>
      </c>
      <c r="D22" s="12">
        <v>4893</v>
      </c>
      <c r="E22" s="12">
        <v>4465</v>
      </c>
      <c r="F22" s="12">
        <v>428</v>
      </c>
      <c r="G22" s="12">
        <v>3979</v>
      </c>
    </row>
    <row r="23" spans="1:12" ht="12" customHeight="1">
      <c r="A23" s="21" t="s">
        <v>12</v>
      </c>
      <c r="B23" s="2" t="s">
        <v>21</v>
      </c>
      <c r="C23" s="13">
        <v>195</v>
      </c>
      <c r="D23" s="13">
        <v>8</v>
      </c>
      <c r="E23" s="13">
        <v>5</v>
      </c>
      <c r="F23" s="13">
        <v>3</v>
      </c>
      <c r="G23" s="13">
        <v>187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822</v>
      </c>
      <c r="D24" s="13">
        <v>190</v>
      </c>
      <c r="E24" s="13">
        <v>134</v>
      </c>
      <c r="F24" s="13">
        <v>56</v>
      </c>
      <c r="G24" s="13">
        <v>632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679</v>
      </c>
      <c r="D25" s="13">
        <v>452</v>
      </c>
      <c r="E25" s="13">
        <v>358</v>
      </c>
      <c r="F25" s="13">
        <v>94</v>
      </c>
      <c r="G25" s="13">
        <v>227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739</v>
      </c>
      <c r="D26" s="13">
        <v>570</v>
      </c>
      <c r="E26" s="13">
        <v>505</v>
      </c>
      <c r="F26" s="13">
        <v>65</v>
      </c>
      <c r="G26" s="13">
        <v>169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827</v>
      </c>
      <c r="D27" s="13">
        <v>655</v>
      </c>
      <c r="E27" s="13">
        <v>596</v>
      </c>
      <c r="F27" s="13">
        <v>59</v>
      </c>
      <c r="G27" s="13">
        <v>172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741</v>
      </c>
      <c r="D28" s="13">
        <v>616</v>
      </c>
      <c r="E28" s="13">
        <v>582</v>
      </c>
      <c r="F28" s="13">
        <v>34</v>
      </c>
      <c r="G28" s="13">
        <v>125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757</v>
      </c>
      <c r="D29" s="13">
        <v>630</v>
      </c>
      <c r="E29" s="13">
        <v>597</v>
      </c>
      <c r="F29" s="13">
        <v>33</v>
      </c>
      <c r="G29" s="13">
        <v>127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668</v>
      </c>
      <c r="D30" s="13">
        <v>549</v>
      </c>
      <c r="E30" s="13">
        <v>524</v>
      </c>
      <c r="F30" s="13">
        <v>25</v>
      </c>
      <c r="G30" s="13">
        <v>119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586</v>
      </c>
      <c r="D31" s="13">
        <v>423</v>
      </c>
      <c r="E31" s="13">
        <v>397</v>
      </c>
      <c r="F31" s="13">
        <v>26</v>
      </c>
      <c r="G31" s="13">
        <v>163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581</v>
      </c>
      <c r="D32" s="13">
        <v>374</v>
      </c>
      <c r="E32" s="13">
        <v>360</v>
      </c>
      <c r="F32" s="13">
        <v>14</v>
      </c>
      <c r="G32" s="13">
        <v>207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517</v>
      </c>
      <c r="D33" s="13">
        <v>207</v>
      </c>
      <c r="E33" s="13">
        <v>199</v>
      </c>
      <c r="F33" s="13">
        <v>8</v>
      </c>
      <c r="G33" s="13">
        <v>310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474</v>
      </c>
      <c r="D34" s="13">
        <v>104</v>
      </c>
      <c r="E34" s="13">
        <v>101</v>
      </c>
      <c r="F34" s="13">
        <v>3</v>
      </c>
      <c r="G34" s="13">
        <v>370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425</v>
      </c>
      <c r="D35" s="13">
        <v>49</v>
      </c>
      <c r="E35" s="13">
        <v>46</v>
      </c>
      <c r="F35" s="13">
        <v>3</v>
      </c>
      <c r="G35" s="13">
        <v>376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385</v>
      </c>
      <c r="D36" s="13">
        <v>38</v>
      </c>
      <c r="E36" s="13">
        <v>37</v>
      </c>
      <c r="F36" s="13">
        <v>1</v>
      </c>
      <c r="G36" s="13">
        <v>347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476</v>
      </c>
      <c r="D37" s="13">
        <v>28</v>
      </c>
      <c r="E37" s="13">
        <v>24</v>
      </c>
      <c r="F37" s="13">
        <v>4</v>
      </c>
      <c r="G37" s="13">
        <v>448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8382</v>
      </c>
      <c r="D38" s="12">
        <v>6256</v>
      </c>
      <c r="E38" s="12">
        <v>6001</v>
      </c>
      <c r="F38" s="12">
        <v>255</v>
      </c>
      <c r="G38" s="12">
        <v>2126</v>
      </c>
    </row>
    <row r="39" spans="1:12" ht="12" customHeight="1">
      <c r="A39" s="21" t="s">
        <v>12</v>
      </c>
      <c r="B39" s="2" t="s">
        <v>21</v>
      </c>
      <c r="C39" s="13">
        <v>196</v>
      </c>
      <c r="D39" s="13">
        <v>14</v>
      </c>
      <c r="E39" s="13">
        <v>9</v>
      </c>
      <c r="F39" s="13">
        <v>5</v>
      </c>
      <c r="G39" s="13">
        <v>182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880</v>
      </c>
      <c r="D40" s="13">
        <v>320</v>
      </c>
      <c r="E40" s="13">
        <v>277</v>
      </c>
      <c r="F40" s="13">
        <v>43</v>
      </c>
      <c r="G40" s="13">
        <v>560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714</v>
      </c>
      <c r="D41" s="13">
        <v>602</v>
      </c>
      <c r="E41" s="13">
        <v>537</v>
      </c>
      <c r="F41" s="13">
        <v>65</v>
      </c>
      <c r="G41" s="13">
        <v>112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736</v>
      </c>
      <c r="D42" s="13">
        <v>692</v>
      </c>
      <c r="E42" s="13">
        <v>653</v>
      </c>
      <c r="F42" s="13">
        <v>39</v>
      </c>
      <c r="G42" s="13">
        <v>44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764</v>
      </c>
      <c r="D43" s="13">
        <v>721</v>
      </c>
      <c r="E43" s="13">
        <v>702</v>
      </c>
      <c r="F43" s="13">
        <v>19</v>
      </c>
      <c r="G43" s="13">
        <v>43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750</v>
      </c>
      <c r="D44" s="13">
        <v>711</v>
      </c>
      <c r="E44" s="13">
        <v>698</v>
      </c>
      <c r="F44" s="13">
        <v>13</v>
      </c>
      <c r="G44" s="13">
        <v>39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737</v>
      </c>
      <c r="D45" s="13">
        <v>704</v>
      </c>
      <c r="E45" s="13">
        <v>686</v>
      </c>
      <c r="F45" s="13">
        <v>18</v>
      </c>
      <c r="G45" s="13">
        <v>33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664</v>
      </c>
      <c r="D46" s="13">
        <v>623</v>
      </c>
      <c r="E46" s="13">
        <v>610</v>
      </c>
      <c r="F46" s="13">
        <v>13</v>
      </c>
      <c r="G46" s="13">
        <v>41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549</v>
      </c>
      <c r="D47" s="13">
        <v>507</v>
      </c>
      <c r="E47" s="13">
        <v>498</v>
      </c>
      <c r="F47" s="13">
        <v>9</v>
      </c>
      <c r="G47" s="13">
        <v>42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563</v>
      </c>
      <c r="D48" s="13">
        <v>499</v>
      </c>
      <c r="E48" s="13">
        <v>491</v>
      </c>
      <c r="F48" s="13">
        <v>8</v>
      </c>
      <c r="G48" s="13">
        <v>64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470</v>
      </c>
      <c r="D49" s="13">
        <v>365</v>
      </c>
      <c r="E49" s="13">
        <v>355</v>
      </c>
      <c r="F49" s="13">
        <v>10</v>
      </c>
      <c r="G49" s="13">
        <v>105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417</v>
      </c>
      <c r="D50" s="13">
        <v>222</v>
      </c>
      <c r="E50" s="13">
        <v>216</v>
      </c>
      <c r="F50" s="13">
        <v>6</v>
      </c>
      <c r="G50" s="13">
        <v>195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385</v>
      </c>
      <c r="D51" s="13">
        <v>154</v>
      </c>
      <c r="E51" s="13">
        <v>151</v>
      </c>
      <c r="F51" s="13">
        <v>3</v>
      </c>
      <c r="G51" s="13">
        <v>231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287</v>
      </c>
      <c r="D52" s="13">
        <v>76</v>
      </c>
      <c r="E52" s="13">
        <v>74</v>
      </c>
      <c r="F52" s="13">
        <v>2</v>
      </c>
      <c r="G52" s="13">
        <v>211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270</v>
      </c>
      <c r="D53" s="14">
        <v>46</v>
      </c>
      <c r="E53" s="14">
        <v>44</v>
      </c>
      <c r="F53" s="14">
        <v>2</v>
      </c>
      <c r="G53" s="14">
        <v>224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9.8554687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48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60342</v>
      </c>
      <c r="D6" s="12">
        <v>37521</v>
      </c>
      <c r="E6" s="12">
        <v>34520</v>
      </c>
      <c r="F6" s="12">
        <v>3001</v>
      </c>
      <c r="G6" s="12">
        <v>22821</v>
      </c>
    </row>
    <row r="7" spans="1:12" ht="12" customHeight="1">
      <c r="A7" s="21" t="s">
        <v>12</v>
      </c>
      <c r="B7" s="2" t="s">
        <v>21</v>
      </c>
      <c r="C7" s="13">
        <v>1148</v>
      </c>
      <c r="D7" s="13">
        <v>69</v>
      </c>
      <c r="E7" s="13">
        <v>58</v>
      </c>
      <c r="F7" s="13">
        <v>11</v>
      </c>
      <c r="G7" s="13">
        <v>1079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5739</v>
      </c>
      <c r="D8" s="13">
        <v>1427</v>
      </c>
      <c r="E8" s="13">
        <v>1080</v>
      </c>
      <c r="F8" s="13">
        <v>347</v>
      </c>
      <c r="G8" s="13">
        <v>4312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5017</v>
      </c>
      <c r="D9" s="13">
        <v>3534</v>
      </c>
      <c r="E9" s="13">
        <v>2942</v>
      </c>
      <c r="F9" s="13">
        <v>592</v>
      </c>
      <c r="G9" s="13">
        <v>1483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5227</v>
      </c>
      <c r="D10" s="13">
        <v>4349</v>
      </c>
      <c r="E10" s="13">
        <v>3828</v>
      </c>
      <c r="F10" s="13">
        <v>521</v>
      </c>
      <c r="G10" s="13">
        <v>878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5051</v>
      </c>
      <c r="D11" s="13">
        <v>4366</v>
      </c>
      <c r="E11" s="13">
        <v>4061</v>
      </c>
      <c r="F11" s="13">
        <v>305</v>
      </c>
      <c r="G11" s="13">
        <v>685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4828</v>
      </c>
      <c r="D12" s="13">
        <v>4264</v>
      </c>
      <c r="E12" s="13">
        <v>4026</v>
      </c>
      <c r="F12" s="13">
        <v>238</v>
      </c>
      <c r="G12" s="13">
        <v>564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5387</v>
      </c>
      <c r="D13" s="13">
        <v>4660</v>
      </c>
      <c r="E13" s="13">
        <v>4418</v>
      </c>
      <c r="F13" s="13">
        <v>242</v>
      </c>
      <c r="G13" s="13">
        <v>727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4946</v>
      </c>
      <c r="D14" s="13">
        <v>4234</v>
      </c>
      <c r="E14" s="13">
        <v>4032</v>
      </c>
      <c r="F14" s="13">
        <v>202</v>
      </c>
      <c r="G14" s="13">
        <v>712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4220</v>
      </c>
      <c r="D15" s="13">
        <v>3449</v>
      </c>
      <c r="E15" s="13">
        <v>3271</v>
      </c>
      <c r="F15" s="13">
        <v>178</v>
      </c>
      <c r="G15" s="13">
        <v>771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3931</v>
      </c>
      <c r="D16" s="13">
        <v>2880</v>
      </c>
      <c r="E16" s="13">
        <v>2743</v>
      </c>
      <c r="F16" s="13">
        <v>137</v>
      </c>
      <c r="G16" s="13">
        <v>1051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3493</v>
      </c>
      <c r="D17" s="13">
        <v>1905</v>
      </c>
      <c r="E17" s="13">
        <v>1812</v>
      </c>
      <c r="F17" s="13">
        <v>93</v>
      </c>
      <c r="G17" s="13">
        <v>1588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3282</v>
      </c>
      <c r="D18" s="13">
        <v>1087</v>
      </c>
      <c r="E18" s="13">
        <v>1033</v>
      </c>
      <c r="F18" s="13">
        <v>54</v>
      </c>
      <c r="G18" s="13">
        <v>2195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3007</v>
      </c>
      <c r="D19" s="13">
        <v>656</v>
      </c>
      <c r="E19" s="13">
        <v>619</v>
      </c>
      <c r="F19" s="13">
        <v>37</v>
      </c>
      <c r="G19" s="13">
        <v>2351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2393</v>
      </c>
      <c r="D20" s="13">
        <v>362</v>
      </c>
      <c r="E20" s="13">
        <v>345</v>
      </c>
      <c r="F20" s="13">
        <v>17</v>
      </c>
      <c r="G20" s="13">
        <v>2031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2673</v>
      </c>
      <c r="D21" s="13">
        <v>279</v>
      </c>
      <c r="E21" s="13">
        <v>252</v>
      </c>
      <c r="F21" s="13">
        <v>27</v>
      </c>
      <c r="G21" s="13">
        <v>2394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31547</v>
      </c>
      <c r="D22" s="12">
        <v>17158</v>
      </c>
      <c r="E22" s="12">
        <v>15285</v>
      </c>
      <c r="F22" s="12">
        <v>1873</v>
      </c>
      <c r="G22" s="12">
        <v>14389</v>
      </c>
    </row>
    <row r="23" spans="1:12" ht="12" customHeight="1">
      <c r="A23" s="21" t="s">
        <v>12</v>
      </c>
      <c r="B23" s="2" t="s">
        <v>21</v>
      </c>
      <c r="C23" s="13">
        <v>535</v>
      </c>
      <c r="D23" s="13">
        <v>18</v>
      </c>
      <c r="E23" s="13">
        <v>16</v>
      </c>
      <c r="F23" s="13">
        <v>2</v>
      </c>
      <c r="G23" s="13">
        <v>517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2724</v>
      </c>
      <c r="D24" s="13">
        <v>565</v>
      </c>
      <c r="E24" s="13">
        <v>372</v>
      </c>
      <c r="F24" s="13">
        <v>193</v>
      </c>
      <c r="G24" s="13">
        <v>2159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2515</v>
      </c>
      <c r="D25" s="13">
        <v>1561</v>
      </c>
      <c r="E25" s="13">
        <v>1223</v>
      </c>
      <c r="F25" s="13">
        <v>338</v>
      </c>
      <c r="G25" s="13">
        <v>954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2655</v>
      </c>
      <c r="D26" s="13">
        <v>2047</v>
      </c>
      <c r="E26" s="13">
        <v>1710</v>
      </c>
      <c r="F26" s="13">
        <v>337</v>
      </c>
      <c r="G26" s="13">
        <v>608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2621</v>
      </c>
      <c r="D27" s="13">
        <v>2128</v>
      </c>
      <c r="E27" s="13">
        <v>1904</v>
      </c>
      <c r="F27" s="13">
        <v>224</v>
      </c>
      <c r="G27" s="13">
        <v>493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2504</v>
      </c>
      <c r="D28" s="13">
        <v>2071</v>
      </c>
      <c r="E28" s="13">
        <v>1905</v>
      </c>
      <c r="F28" s="13">
        <v>166</v>
      </c>
      <c r="G28" s="13">
        <v>433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2813</v>
      </c>
      <c r="D29" s="13">
        <v>2311</v>
      </c>
      <c r="E29" s="13">
        <v>2137</v>
      </c>
      <c r="F29" s="13">
        <v>174</v>
      </c>
      <c r="G29" s="13">
        <v>502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2531</v>
      </c>
      <c r="D30" s="13">
        <v>1985</v>
      </c>
      <c r="E30" s="13">
        <v>1850</v>
      </c>
      <c r="F30" s="13">
        <v>135</v>
      </c>
      <c r="G30" s="13">
        <v>546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2169</v>
      </c>
      <c r="D31" s="13">
        <v>1603</v>
      </c>
      <c r="E31" s="13">
        <v>1485</v>
      </c>
      <c r="F31" s="13">
        <v>118</v>
      </c>
      <c r="G31" s="13">
        <v>566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2039</v>
      </c>
      <c r="D32" s="13">
        <v>1307</v>
      </c>
      <c r="E32" s="13">
        <v>1224</v>
      </c>
      <c r="F32" s="13">
        <v>83</v>
      </c>
      <c r="G32" s="13">
        <v>732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1851</v>
      </c>
      <c r="D33" s="13">
        <v>721</v>
      </c>
      <c r="E33" s="13">
        <v>680</v>
      </c>
      <c r="F33" s="13">
        <v>41</v>
      </c>
      <c r="G33" s="13">
        <v>1130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1774</v>
      </c>
      <c r="D34" s="13">
        <v>365</v>
      </c>
      <c r="E34" s="13">
        <v>348</v>
      </c>
      <c r="F34" s="13">
        <v>17</v>
      </c>
      <c r="G34" s="13">
        <v>1409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1690</v>
      </c>
      <c r="D35" s="13">
        <v>224</v>
      </c>
      <c r="E35" s="13">
        <v>209</v>
      </c>
      <c r="F35" s="13">
        <v>15</v>
      </c>
      <c r="G35" s="13">
        <v>1466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1419</v>
      </c>
      <c r="D36" s="13">
        <v>125</v>
      </c>
      <c r="E36" s="13">
        <v>114</v>
      </c>
      <c r="F36" s="13">
        <v>11</v>
      </c>
      <c r="G36" s="13">
        <v>1294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1707</v>
      </c>
      <c r="D37" s="13">
        <v>127</v>
      </c>
      <c r="E37" s="13">
        <v>108</v>
      </c>
      <c r="F37" s="13">
        <v>19</v>
      </c>
      <c r="G37" s="13">
        <v>1580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28795</v>
      </c>
      <c r="D38" s="12">
        <v>20363</v>
      </c>
      <c r="E38" s="12">
        <v>19235</v>
      </c>
      <c r="F38" s="12">
        <v>1128</v>
      </c>
      <c r="G38" s="12">
        <v>8432</v>
      </c>
    </row>
    <row r="39" spans="1:12" ht="12" customHeight="1">
      <c r="A39" s="21" t="s">
        <v>12</v>
      </c>
      <c r="B39" s="2" t="s">
        <v>21</v>
      </c>
      <c r="C39" s="13">
        <v>613</v>
      </c>
      <c r="D39" s="13">
        <v>51</v>
      </c>
      <c r="E39" s="13">
        <v>42</v>
      </c>
      <c r="F39" s="13">
        <v>9</v>
      </c>
      <c r="G39" s="13">
        <v>562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3015</v>
      </c>
      <c r="D40" s="13">
        <v>862</v>
      </c>
      <c r="E40" s="13">
        <v>708</v>
      </c>
      <c r="F40" s="13">
        <v>154</v>
      </c>
      <c r="G40" s="13">
        <v>2153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2502</v>
      </c>
      <c r="D41" s="13">
        <v>1973</v>
      </c>
      <c r="E41" s="13">
        <v>1719</v>
      </c>
      <c r="F41" s="13">
        <v>254</v>
      </c>
      <c r="G41" s="13">
        <v>529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2572</v>
      </c>
      <c r="D42" s="13">
        <v>2302</v>
      </c>
      <c r="E42" s="13">
        <v>2118</v>
      </c>
      <c r="F42" s="13">
        <v>184</v>
      </c>
      <c r="G42" s="13">
        <v>270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2430</v>
      </c>
      <c r="D43" s="13">
        <v>2238</v>
      </c>
      <c r="E43" s="13">
        <v>2157</v>
      </c>
      <c r="F43" s="13">
        <v>81</v>
      </c>
      <c r="G43" s="13">
        <v>192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2324</v>
      </c>
      <c r="D44" s="13">
        <v>2193</v>
      </c>
      <c r="E44" s="13">
        <v>2121</v>
      </c>
      <c r="F44" s="13">
        <v>72</v>
      </c>
      <c r="G44" s="13">
        <v>131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2574</v>
      </c>
      <c r="D45" s="13">
        <v>2349</v>
      </c>
      <c r="E45" s="13">
        <v>2281</v>
      </c>
      <c r="F45" s="13">
        <v>68</v>
      </c>
      <c r="G45" s="13">
        <v>225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2415</v>
      </c>
      <c r="D46" s="13">
        <v>2249</v>
      </c>
      <c r="E46" s="13">
        <v>2182</v>
      </c>
      <c r="F46" s="13">
        <v>67</v>
      </c>
      <c r="G46" s="13">
        <v>166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2051</v>
      </c>
      <c r="D47" s="13">
        <v>1846</v>
      </c>
      <c r="E47" s="13">
        <v>1786</v>
      </c>
      <c r="F47" s="13">
        <v>60</v>
      </c>
      <c r="G47" s="13">
        <v>205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1892</v>
      </c>
      <c r="D48" s="13">
        <v>1573</v>
      </c>
      <c r="E48" s="13">
        <v>1519</v>
      </c>
      <c r="F48" s="13">
        <v>54</v>
      </c>
      <c r="G48" s="13">
        <v>319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1642</v>
      </c>
      <c r="D49" s="13">
        <v>1184</v>
      </c>
      <c r="E49" s="13">
        <v>1132</v>
      </c>
      <c r="F49" s="13">
        <v>52</v>
      </c>
      <c r="G49" s="13">
        <v>458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1508</v>
      </c>
      <c r="D50" s="13">
        <v>722</v>
      </c>
      <c r="E50" s="13">
        <v>685</v>
      </c>
      <c r="F50" s="13">
        <v>37</v>
      </c>
      <c r="G50" s="13">
        <v>786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1317</v>
      </c>
      <c r="D51" s="13">
        <v>432</v>
      </c>
      <c r="E51" s="13">
        <v>410</v>
      </c>
      <c r="F51" s="13">
        <v>22</v>
      </c>
      <c r="G51" s="13">
        <v>885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974</v>
      </c>
      <c r="D52" s="13">
        <v>237</v>
      </c>
      <c r="E52" s="13">
        <v>231</v>
      </c>
      <c r="F52" s="13">
        <v>6</v>
      </c>
      <c r="G52" s="13">
        <v>737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966</v>
      </c>
      <c r="D53" s="14">
        <v>152</v>
      </c>
      <c r="E53" s="14">
        <v>144</v>
      </c>
      <c r="F53" s="14">
        <v>8</v>
      </c>
      <c r="G53" s="14">
        <v>814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2" width="29.4257812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49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273191</v>
      </c>
      <c r="D6" s="12">
        <v>172377</v>
      </c>
      <c r="E6" s="12">
        <v>157184</v>
      </c>
      <c r="F6" s="12">
        <v>15193</v>
      </c>
      <c r="G6" s="12">
        <v>100814</v>
      </c>
    </row>
    <row r="7" spans="1:12" ht="12" customHeight="1">
      <c r="A7" s="21" t="s">
        <v>12</v>
      </c>
      <c r="B7" s="2" t="s">
        <v>21</v>
      </c>
      <c r="C7" s="13">
        <v>4535</v>
      </c>
      <c r="D7" s="13">
        <v>242</v>
      </c>
      <c r="E7" s="13">
        <v>191</v>
      </c>
      <c r="F7" s="13">
        <v>51</v>
      </c>
      <c r="G7" s="13">
        <v>4293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24779</v>
      </c>
      <c r="D8" s="13">
        <v>5602</v>
      </c>
      <c r="E8" s="13">
        <v>3992</v>
      </c>
      <c r="F8" s="13">
        <v>1610</v>
      </c>
      <c r="G8" s="13">
        <v>19177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25895</v>
      </c>
      <c r="D9" s="13">
        <v>16605</v>
      </c>
      <c r="E9" s="13">
        <v>13053</v>
      </c>
      <c r="F9" s="13">
        <v>3552</v>
      </c>
      <c r="G9" s="13">
        <v>9290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24298</v>
      </c>
      <c r="D10" s="13">
        <v>20392</v>
      </c>
      <c r="E10" s="13">
        <v>18099</v>
      </c>
      <c r="F10" s="13">
        <v>2293</v>
      </c>
      <c r="G10" s="13">
        <v>3906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25363</v>
      </c>
      <c r="D11" s="13">
        <v>22253</v>
      </c>
      <c r="E11" s="13">
        <v>20545</v>
      </c>
      <c r="F11" s="13">
        <v>1708</v>
      </c>
      <c r="G11" s="13">
        <v>3110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24824</v>
      </c>
      <c r="D12" s="13">
        <v>21894</v>
      </c>
      <c r="E12" s="13">
        <v>20508</v>
      </c>
      <c r="F12" s="13">
        <v>1386</v>
      </c>
      <c r="G12" s="13">
        <v>2930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24637</v>
      </c>
      <c r="D13" s="13">
        <v>21548</v>
      </c>
      <c r="E13" s="13">
        <v>20309</v>
      </c>
      <c r="F13" s="13">
        <v>1239</v>
      </c>
      <c r="G13" s="13">
        <v>3089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21308</v>
      </c>
      <c r="D14" s="13">
        <v>18390</v>
      </c>
      <c r="E14" s="13">
        <v>17429</v>
      </c>
      <c r="F14" s="13">
        <v>961</v>
      </c>
      <c r="G14" s="13">
        <v>2918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18164</v>
      </c>
      <c r="D15" s="13">
        <v>15007</v>
      </c>
      <c r="E15" s="13">
        <v>14282</v>
      </c>
      <c r="F15" s="13">
        <v>725</v>
      </c>
      <c r="G15" s="13">
        <v>3157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16919</v>
      </c>
      <c r="D16" s="13">
        <v>12561</v>
      </c>
      <c r="E16" s="13">
        <v>11895</v>
      </c>
      <c r="F16" s="13">
        <v>666</v>
      </c>
      <c r="G16" s="13">
        <v>4358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15795</v>
      </c>
      <c r="D17" s="13">
        <v>8813</v>
      </c>
      <c r="E17" s="13">
        <v>8357</v>
      </c>
      <c r="F17" s="13">
        <v>456</v>
      </c>
      <c r="G17" s="13">
        <v>6982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13926</v>
      </c>
      <c r="D18" s="13">
        <v>4583</v>
      </c>
      <c r="E18" s="13">
        <v>4318</v>
      </c>
      <c r="F18" s="13">
        <v>265</v>
      </c>
      <c r="G18" s="13">
        <v>9343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11972</v>
      </c>
      <c r="D19" s="13">
        <v>2366</v>
      </c>
      <c r="E19" s="13">
        <v>2243</v>
      </c>
      <c r="F19" s="13">
        <v>123</v>
      </c>
      <c r="G19" s="13">
        <v>9606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9319</v>
      </c>
      <c r="D20" s="13">
        <v>1207</v>
      </c>
      <c r="E20" s="13">
        <v>1131</v>
      </c>
      <c r="F20" s="13">
        <v>76</v>
      </c>
      <c r="G20" s="13">
        <v>8112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11457</v>
      </c>
      <c r="D21" s="13">
        <v>914</v>
      </c>
      <c r="E21" s="13">
        <v>832</v>
      </c>
      <c r="F21" s="13">
        <v>82</v>
      </c>
      <c r="G21" s="13">
        <v>10543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143994</v>
      </c>
      <c r="D22" s="12">
        <v>80431</v>
      </c>
      <c r="E22" s="12">
        <v>71348</v>
      </c>
      <c r="F22" s="12">
        <v>9083</v>
      </c>
      <c r="G22" s="12">
        <v>63563</v>
      </c>
    </row>
    <row r="23" spans="1:12" ht="12" customHeight="1">
      <c r="A23" s="21" t="s">
        <v>12</v>
      </c>
      <c r="B23" s="2" t="s">
        <v>21</v>
      </c>
      <c r="C23" s="13">
        <v>2219</v>
      </c>
      <c r="D23" s="13">
        <v>110</v>
      </c>
      <c r="E23" s="13">
        <v>85</v>
      </c>
      <c r="F23" s="13">
        <v>25</v>
      </c>
      <c r="G23" s="13">
        <v>2109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12320</v>
      </c>
      <c r="D24" s="13">
        <v>2475</v>
      </c>
      <c r="E24" s="13">
        <v>1657</v>
      </c>
      <c r="F24" s="13">
        <v>818</v>
      </c>
      <c r="G24" s="13">
        <v>9845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13108</v>
      </c>
      <c r="D25" s="13">
        <v>7859</v>
      </c>
      <c r="E25" s="13">
        <v>5819</v>
      </c>
      <c r="F25" s="13">
        <v>2040</v>
      </c>
      <c r="G25" s="13">
        <v>5249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12360</v>
      </c>
      <c r="D26" s="13">
        <v>9754</v>
      </c>
      <c r="E26" s="13">
        <v>8386</v>
      </c>
      <c r="F26" s="13">
        <v>1368</v>
      </c>
      <c r="G26" s="13">
        <v>2606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13060</v>
      </c>
      <c r="D27" s="13">
        <v>10698</v>
      </c>
      <c r="E27" s="13">
        <v>9600</v>
      </c>
      <c r="F27" s="13">
        <v>1098</v>
      </c>
      <c r="G27" s="13">
        <v>2362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12788</v>
      </c>
      <c r="D28" s="13">
        <v>10444</v>
      </c>
      <c r="E28" s="13">
        <v>9506</v>
      </c>
      <c r="F28" s="13">
        <v>938</v>
      </c>
      <c r="G28" s="13">
        <v>2344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12711</v>
      </c>
      <c r="D29" s="13">
        <v>10313</v>
      </c>
      <c r="E29" s="13">
        <v>9456</v>
      </c>
      <c r="F29" s="13">
        <v>857</v>
      </c>
      <c r="G29" s="13">
        <v>2398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11022</v>
      </c>
      <c r="D30" s="13">
        <v>8770</v>
      </c>
      <c r="E30" s="13">
        <v>8119</v>
      </c>
      <c r="F30" s="13">
        <v>651</v>
      </c>
      <c r="G30" s="13">
        <v>2252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9428</v>
      </c>
      <c r="D31" s="13">
        <v>7037</v>
      </c>
      <c r="E31" s="13">
        <v>6601</v>
      </c>
      <c r="F31" s="13">
        <v>436</v>
      </c>
      <c r="G31" s="13">
        <v>2391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8996</v>
      </c>
      <c r="D32" s="13">
        <v>5885</v>
      </c>
      <c r="E32" s="13">
        <v>5514</v>
      </c>
      <c r="F32" s="13">
        <v>371</v>
      </c>
      <c r="G32" s="13">
        <v>3111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8422</v>
      </c>
      <c r="D33" s="13">
        <v>3504</v>
      </c>
      <c r="E33" s="13">
        <v>3311</v>
      </c>
      <c r="F33" s="13">
        <v>193</v>
      </c>
      <c r="G33" s="13">
        <v>4918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7796</v>
      </c>
      <c r="D34" s="13">
        <v>1798</v>
      </c>
      <c r="E34" s="13">
        <v>1664</v>
      </c>
      <c r="F34" s="13">
        <v>134</v>
      </c>
      <c r="G34" s="13">
        <v>5998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6844</v>
      </c>
      <c r="D35" s="13">
        <v>866</v>
      </c>
      <c r="E35" s="13">
        <v>801</v>
      </c>
      <c r="F35" s="13">
        <v>65</v>
      </c>
      <c r="G35" s="13">
        <v>5978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5504</v>
      </c>
      <c r="D36" s="13">
        <v>454</v>
      </c>
      <c r="E36" s="13">
        <v>414</v>
      </c>
      <c r="F36" s="13">
        <v>40</v>
      </c>
      <c r="G36" s="13">
        <v>5050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7416</v>
      </c>
      <c r="D37" s="13">
        <v>464</v>
      </c>
      <c r="E37" s="13">
        <v>415</v>
      </c>
      <c r="F37" s="13">
        <v>49</v>
      </c>
      <c r="G37" s="13">
        <v>6952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129197</v>
      </c>
      <c r="D38" s="12">
        <v>91946</v>
      </c>
      <c r="E38" s="12">
        <v>85836</v>
      </c>
      <c r="F38" s="12">
        <v>6110</v>
      </c>
      <c r="G38" s="12">
        <v>37251</v>
      </c>
    </row>
    <row r="39" spans="1:12" ht="12" customHeight="1">
      <c r="A39" s="21" t="s">
        <v>12</v>
      </c>
      <c r="B39" s="2" t="s">
        <v>21</v>
      </c>
      <c r="C39" s="13">
        <v>2316</v>
      </c>
      <c r="D39" s="13">
        <v>132</v>
      </c>
      <c r="E39" s="13">
        <v>106</v>
      </c>
      <c r="F39" s="13">
        <v>26</v>
      </c>
      <c r="G39" s="13">
        <v>2184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12459</v>
      </c>
      <c r="D40" s="13">
        <v>3127</v>
      </c>
      <c r="E40" s="13">
        <v>2335</v>
      </c>
      <c r="F40" s="13">
        <v>792</v>
      </c>
      <c r="G40" s="13">
        <v>9332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12787</v>
      </c>
      <c r="D41" s="13">
        <v>8746</v>
      </c>
      <c r="E41" s="13">
        <v>7234</v>
      </c>
      <c r="F41" s="13">
        <v>1512</v>
      </c>
      <c r="G41" s="13">
        <v>4041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11938</v>
      </c>
      <c r="D42" s="13">
        <v>10638</v>
      </c>
      <c r="E42" s="13">
        <v>9713</v>
      </c>
      <c r="F42" s="13">
        <v>925</v>
      </c>
      <c r="G42" s="13">
        <v>1300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12303</v>
      </c>
      <c r="D43" s="13">
        <v>11555</v>
      </c>
      <c r="E43" s="13">
        <v>10945</v>
      </c>
      <c r="F43" s="13">
        <v>610</v>
      </c>
      <c r="G43" s="13">
        <v>748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12036</v>
      </c>
      <c r="D44" s="13">
        <v>11450</v>
      </c>
      <c r="E44" s="13">
        <v>11002</v>
      </c>
      <c r="F44" s="13">
        <v>448</v>
      </c>
      <c r="G44" s="13">
        <v>586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11926</v>
      </c>
      <c r="D45" s="13">
        <v>11235</v>
      </c>
      <c r="E45" s="13">
        <v>10853</v>
      </c>
      <c r="F45" s="13">
        <v>382</v>
      </c>
      <c r="G45" s="13">
        <v>691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10286</v>
      </c>
      <c r="D46" s="13">
        <v>9620</v>
      </c>
      <c r="E46" s="13">
        <v>9310</v>
      </c>
      <c r="F46" s="13">
        <v>310</v>
      </c>
      <c r="G46" s="13">
        <v>666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8736</v>
      </c>
      <c r="D47" s="13">
        <v>7970</v>
      </c>
      <c r="E47" s="13">
        <v>7681</v>
      </c>
      <c r="F47" s="13">
        <v>289</v>
      </c>
      <c r="G47" s="13">
        <v>766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7923</v>
      </c>
      <c r="D48" s="13">
        <v>6676</v>
      </c>
      <c r="E48" s="13">
        <v>6381</v>
      </c>
      <c r="F48" s="13">
        <v>295</v>
      </c>
      <c r="G48" s="13">
        <v>1247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7373</v>
      </c>
      <c r="D49" s="13">
        <v>5309</v>
      </c>
      <c r="E49" s="13">
        <v>5046</v>
      </c>
      <c r="F49" s="13">
        <v>263</v>
      </c>
      <c r="G49" s="13">
        <v>2064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6130</v>
      </c>
      <c r="D50" s="13">
        <v>2785</v>
      </c>
      <c r="E50" s="13">
        <v>2654</v>
      </c>
      <c r="F50" s="13">
        <v>131</v>
      </c>
      <c r="G50" s="13">
        <v>3345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5128</v>
      </c>
      <c r="D51" s="13">
        <v>1500</v>
      </c>
      <c r="E51" s="13">
        <v>1442</v>
      </c>
      <c r="F51" s="13">
        <v>58</v>
      </c>
      <c r="G51" s="13">
        <v>3628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3815</v>
      </c>
      <c r="D52" s="13">
        <v>753</v>
      </c>
      <c r="E52" s="13">
        <v>717</v>
      </c>
      <c r="F52" s="13">
        <v>36</v>
      </c>
      <c r="G52" s="13">
        <v>3062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4041</v>
      </c>
      <c r="D53" s="14">
        <v>450</v>
      </c>
      <c r="E53" s="14">
        <v>417</v>
      </c>
      <c r="F53" s="14">
        <v>33</v>
      </c>
      <c r="G53" s="14">
        <v>3591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4.2851562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50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39121</v>
      </c>
      <c r="D6" s="12">
        <v>24542</v>
      </c>
      <c r="E6" s="12">
        <v>22736</v>
      </c>
      <c r="F6" s="12">
        <v>1806</v>
      </c>
      <c r="G6" s="12">
        <v>14579</v>
      </c>
    </row>
    <row r="7" spans="1:12" ht="12" customHeight="1">
      <c r="A7" s="21" t="s">
        <v>12</v>
      </c>
      <c r="B7" s="2" t="s">
        <v>21</v>
      </c>
      <c r="C7" s="13">
        <v>747</v>
      </c>
      <c r="D7" s="13">
        <v>41</v>
      </c>
      <c r="E7" s="13">
        <v>37</v>
      </c>
      <c r="F7" s="13">
        <v>4</v>
      </c>
      <c r="G7" s="13">
        <v>706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3516</v>
      </c>
      <c r="D8" s="13">
        <v>878</v>
      </c>
      <c r="E8" s="13">
        <v>652</v>
      </c>
      <c r="F8" s="13">
        <v>226</v>
      </c>
      <c r="G8" s="13">
        <v>2638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3197</v>
      </c>
      <c r="D9" s="13">
        <v>2192</v>
      </c>
      <c r="E9" s="13">
        <v>1788</v>
      </c>
      <c r="F9" s="13">
        <v>404</v>
      </c>
      <c r="G9" s="13">
        <v>1005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3162</v>
      </c>
      <c r="D10" s="13">
        <v>2622</v>
      </c>
      <c r="E10" s="13">
        <v>2391</v>
      </c>
      <c r="F10" s="13">
        <v>231</v>
      </c>
      <c r="G10" s="13">
        <v>540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3346</v>
      </c>
      <c r="D11" s="13">
        <v>2854</v>
      </c>
      <c r="E11" s="13">
        <v>2675</v>
      </c>
      <c r="F11" s="13">
        <v>179</v>
      </c>
      <c r="G11" s="13">
        <v>492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3306</v>
      </c>
      <c r="D12" s="13">
        <v>2887</v>
      </c>
      <c r="E12" s="13">
        <v>2714</v>
      </c>
      <c r="F12" s="13">
        <v>173</v>
      </c>
      <c r="G12" s="13">
        <v>419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3452</v>
      </c>
      <c r="D13" s="13">
        <v>2982</v>
      </c>
      <c r="E13" s="13">
        <v>2818</v>
      </c>
      <c r="F13" s="13">
        <v>164</v>
      </c>
      <c r="G13" s="13">
        <v>470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3206</v>
      </c>
      <c r="D14" s="13">
        <v>2750</v>
      </c>
      <c r="E14" s="13">
        <v>2604</v>
      </c>
      <c r="F14" s="13">
        <v>146</v>
      </c>
      <c r="G14" s="13">
        <v>456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2697</v>
      </c>
      <c r="D15" s="13">
        <v>2264</v>
      </c>
      <c r="E15" s="13">
        <v>2195</v>
      </c>
      <c r="F15" s="13">
        <v>69</v>
      </c>
      <c r="G15" s="13">
        <v>433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2696</v>
      </c>
      <c r="D16" s="13">
        <v>2008</v>
      </c>
      <c r="E16" s="13">
        <v>1908</v>
      </c>
      <c r="F16" s="13">
        <v>100</v>
      </c>
      <c r="G16" s="13">
        <v>688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2378</v>
      </c>
      <c r="D17" s="13">
        <v>1384</v>
      </c>
      <c r="E17" s="13">
        <v>1334</v>
      </c>
      <c r="F17" s="13">
        <v>50</v>
      </c>
      <c r="G17" s="13">
        <v>994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2226</v>
      </c>
      <c r="D18" s="13">
        <v>866</v>
      </c>
      <c r="E18" s="13">
        <v>847</v>
      </c>
      <c r="F18" s="13">
        <v>19</v>
      </c>
      <c r="G18" s="13">
        <v>1360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1948</v>
      </c>
      <c r="D19" s="13">
        <v>460</v>
      </c>
      <c r="E19" s="13">
        <v>439</v>
      </c>
      <c r="F19" s="13">
        <v>21</v>
      </c>
      <c r="G19" s="13">
        <v>1488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1441</v>
      </c>
      <c r="D20" s="13">
        <v>216</v>
      </c>
      <c r="E20" s="13">
        <v>206</v>
      </c>
      <c r="F20" s="13">
        <v>10</v>
      </c>
      <c r="G20" s="13">
        <v>1225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1803</v>
      </c>
      <c r="D21" s="13">
        <v>138</v>
      </c>
      <c r="E21" s="13">
        <v>128</v>
      </c>
      <c r="F21" s="13">
        <v>10</v>
      </c>
      <c r="G21" s="13">
        <v>1665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20319</v>
      </c>
      <c r="D22" s="12">
        <v>10796</v>
      </c>
      <c r="E22" s="12">
        <v>9665</v>
      </c>
      <c r="F22" s="12">
        <v>1131</v>
      </c>
      <c r="G22" s="12">
        <v>9523</v>
      </c>
    </row>
    <row r="23" spans="1:12" ht="12" customHeight="1">
      <c r="A23" s="21" t="s">
        <v>12</v>
      </c>
      <c r="B23" s="2" t="s">
        <v>21</v>
      </c>
      <c r="C23" s="13">
        <v>386</v>
      </c>
      <c r="D23" s="13">
        <v>15</v>
      </c>
      <c r="E23" s="13">
        <v>12</v>
      </c>
      <c r="F23" s="13">
        <v>3</v>
      </c>
      <c r="G23" s="13">
        <v>371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1665</v>
      </c>
      <c r="D24" s="13">
        <v>312</v>
      </c>
      <c r="E24" s="13">
        <v>209</v>
      </c>
      <c r="F24" s="13">
        <v>103</v>
      </c>
      <c r="G24" s="13">
        <v>1353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1573</v>
      </c>
      <c r="D25" s="13">
        <v>965</v>
      </c>
      <c r="E25" s="13">
        <v>718</v>
      </c>
      <c r="F25" s="13">
        <v>247</v>
      </c>
      <c r="G25" s="13">
        <v>608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1597</v>
      </c>
      <c r="D26" s="13">
        <v>1180</v>
      </c>
      <c r="E26" s="13">
        <v>1025</v>
      </c>
      <c r="F26" s="13">
        <v>155</v>
      </c>
      <c r="G26" s="13">
        <v>417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1695</v>
      </c>
      <c r="D27" s="13">
        <v>1290</v>
      </c>
      <c r="E27" s="13">
        <v>1177</v>
      </c>
      <c r="F27" s="13">
        <v>113</v>
      </c>
      <c r="G27" s="13">
        <v>405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1735</v>
      </c>
      <c r="D28" s="13">
        <v>1383</v>
      </c>
      <c r="E28" s="13">
        <v>1254</v>
      </c>
      <c r="F28" s="13">
        <v>129</v>
      </c>
      <c r="G28" s="13">
        <v>352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1788</v>
      </c>
      <c r="D29" s="13">
        <v>1408</v>
      </c>
      <c r="E29" s="13">
        <v>1282</v>
      </c>
      <c r="F29" s="13">
        <v>126</v>
      </c>
      <c r="G29" s="13">
        <v>380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1643</v>
      </c>
      <c r="D30" s="13">
        <v>1283</v>
      </c>
      <c r="E30" s="13">
        <v>1181</v>
      </c>
      <c r="F30" s="13">
        <v>102</v>
      </c>
      <c r="G30" s="13">
        <v>360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1370</v>
      </c>
      <c r="D31" s="13">
        <v>1029</v>
      </c>
      <c r="E31" s="13">
        <v>991</v>
      </c>
      <c r="F31" s="13">
        <v>38</v>
      </c>
      <c r="G31" s="13">
        <v>341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1400</v>
      </c>
      <c r="D32" s="13">
        <v>888</v>
      </c>
      <c r="E32" s="13">
        <v>830</v>
      </c>
      <c r="F32" s="13">
        <v>58</v>
      </c>
      <c r="G32" s="13">
        <v>512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1219</v>
      </c>
      <c r="D33" s="13">
        <v>481</v>
      </c>
      <c r="E33" s="13">
        <v>457</v>
      </c>
      <c r="F33" s="13">
        <v>24</v>
      </c>
      <c r="G33" s="13">
        <v>738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1182</v>
      </c>
      <c r="D34" s="13">
        <v>290</v>
      </c>
      <c r="E34" s="13">
        <v>280</v>
      </c>
      <c r="F34" s="13">
        <v>10</v>
      </c>
      <c r="G34" s="13">
        <v>892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1047</v>
      </c>
      <c r="D35" s="13">
        <v>140</v>
      </c>
      <c r="E35" s="13">
        <v>130</v>
      </c>
      <c r="F35" s="13">
        <v>10</v>
      </c>
      <c r="G35" s="13">
        <v>907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862</v>
      </c>
      <c r="D36" s="13">
        <v>75</v>
      </c>
      <c r="E36" s="13">
        <v>67</v>
      </c>
      <c r="F36" s="13">
        <v>8</v>
      </c>
      <c r="G36" s="13">
        <v>787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1157</v>
      </c>
      <c r="D37" s="13">
        <v>57</v>
      </c>
      <c r="E37" s="13">
        <v>52</v>
      </c>
      <c r="F37" s="13">
        <v>5</v>
      </c>
      <c r="G37" s="13">
        <v>1100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18802</v>
      </c>
      <c r="D38" s="12">
        <v>13746</v>
      </c>
      <c r="E38" s="12">
        <v>13071</v>
      </c>
      <c r="F38" s="12">
        <v>675</v>
      </c>
      <c r="G38" s="12">
        <v>5056</v>
      </c>
    </row>
    <row r="39" spans="1:12" ht="12" customHeight="1">
      <c r="A39" s="21" t="s">
        <v>12</v>
      </c>
      <c r="B39" s="2" t="s">
        <v>21</v>
      </c>
      <c r="C39" s="13">
        <v>361</v>
      </c>
      <c r="D39" s="13">
        <v>26</v>
      </c>
      <c r="E39" s="13">
        <v>25</v>
      </c>
      <c r="F39" s="13">
        <v>1</v>
      </c>
      <c r="G39" s="13">
        <v>335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1851</v>
      </c>
      <c r="D40" s="13">
        <v>566</v>
      </c>
      <c r="E40" s="13">
        <v>443</v>
      </c>
      <c r="F40" s="13">
        <v>123</v>
      </c>
      <c r="G40" s="13">
        <v>1285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1624</v>
      </c>
      <c r="D41" s="13">
        <v>1227</v>
      </c>
      <c r="E41" s="13">
        <v>1070</v>
      </c>
      <c r="F41" s="13">
        <v>157</v>
      </c>
      <c r="G41" s="13">
        <v>397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1565</v>
      </c>
      <c r="D42" s="13">
        <v>1442</v>
      </c>
      <c r="E42" s="13">
        <v>1366</v>
      </c>
      <c r="F42" s="13">
        <v>76</v>
      </c>
      <c r="G42" s="13">
        <v>123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1651</v>
      </c>
      <c r="D43" s="13">
        <v>1564</v>
      </c>
      <c r="E43" s="13">
        <v>1498</v>
      </c>
      <c r="F43" s="13">
        <v>66</v>
      </c>
      <c r="G43" s="13">
        <v>87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1571</v>
      </c>
      <c r="D44" s="13">
        <v>1504</v>
      </c>
      <c r="E44" s="13">
        <v>1460</v>
      </c>
      <c r="F44" s="13">
        <v>44</v>
      </c>
      <c r="G44" s="13">
        <v>67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1664</v>
      </c>
      <c r="D45" s="13">
        <v>1574</v>
      </c>
      <c r="E45" s="13">
        <v>1536</v>
      </c>
      <c r="F45" s="13">
        <v>38</v>
      </c>
      <c r="G45" s="13">
        <v>90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1563</v>
      </c>
      <c r="D46" s="13">
        <v>1467</v>
      </c>
      <c r="E46" s="13">
        <v>1423</v>
      </c>
      <c r="F46" s="13">
        <v>44</v>
      </c>
      <c r="G46" s="13">
        <v>96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1327</v>
      </c>
      <c r="D47" s="13">
        <v>1235</v>
      </c>
      <c r="E47" s="13">
        <v>1204</v>
      </c>
      <c r="F47" s="13">
        <v>31</v>
      </c>
      <c r="G47" s="13">
        <v>92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1296</v>
      </c>
      <c r="D48" s="13">
        <v>1120</v>
      </c>
      <c r="E48" s="13">
        <v>1078</v>
      </c>
      <c r="F48" s="13">
        <v>42</v>
      </c>
      <c r="G48" s="13">
        <v>176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1159</v>
      </c>
      <c r="D49" s="13">
        <v>903</v>
      </c>
      <c r="E49" s="13">
        <v>877</v>
      </c>
      <c r="F49" s="13">
        <v>26</v>
      </c>
      <c r="G49" s="13">
        <v>256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1044</v>
      </c>
      <c r="D50" s="13">
        <v>576</v>
      </c>
      <c r="E50" s="13">
        <v>567</v>
      </c>
      <c r="F50" s="13">
        <v>9</v>
      </c>
      <c r="G50" s="13">
        <v>468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901</v>
      </c>
      <c r="D51" s="13">
        <v>320</v>
      </c>
      <c r="E51" s="13">
        <v>309</v>
      </c>
      <c r="F51" s="13">
        <v>11</v>
      </c>
      <c r="G51" s="13">
        <v>581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579</v>
      </c>
      <c r="D52" s="13">
        <v>141</v>
      </c>
      <c r="E52" s="13">
        <v>139</v>
      </c>
      <c r="F52" s="13">
        <v>2</v>
      </c>
      <c r="G52" s="13">
        <v>438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646</v>
      </c>
      <c r="D53" s="14">
        <v>81</v>
      </c>
      <c r="E53" s="14">
        <v>76</v>
      </c>
      <c r="F53" s="14">
        <v>5</v>
      </c>
      <c r="G53" s="14">
        <v>565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4.8554687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51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30996</v>
      </c>
      <c r="D6" s="12">
        <v>19536</v>
      </c>
      <c r="E6" s="12">
        <v>17811</v>
      </c>
      <c r="F6" s="12">
        <v>1725</v>
      </c>
      <c r="G6" s="12">
        <v>11460</v>
      </c>
    </row>
    <row r="7" spans="1:12" ht="12" customHeight="1">
      <c r="A7" s="21" t="s">
        <v>12</v>
      </c>
      <c r="B7" s="2" t="s">
        <v>21</v>
      </c>
      <c r="C7" s="13">
        <v>642</v>
      </c>
      <c r="D7" s="13">
        <v>65</v>
      </c>
      <c r="E7" s="13">
        <v>56</v>
      </c>
      <c r="F7" s="13">
        <v>9</v>
      </c>
      <c r="G7" s="13">
        <v>577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3151</v>
      </c>
      <c r="D8" s="13">
        <v>925</v>
      </c>
      <c r="E8" s="13">
        <v>688</v>
      </c>
      <c r="F8" s="13">
        <v>237</v>
      </c>
      <c r="G8" s="13">
        <v>2226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3024</v>
      </c>
      <c r="D9" s="13">
        <v>2226</v>
      </c>
      <c r="E9" s="13">
        <v>1814</v>
      </c>
      <c r="F9" s="13">
        <v>412</v>
      </c>
      <c r="G9" s="13">
        <v>798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2734</v>
      </c>
      <c r="D10" s="13">
        <v>2212</v>
      </c>
      <c r="E10" s="13">
        <v>1968</v>
      </c>
      <c r="F10" s="13">
        <v>244</v>
      </c>
      <c r="G10" s="13">
        <v>522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2774</v>
      </c>
      <c r="D11" s="13">
        <v>2365</v>
      </c>
      <c r="E11" s="13">
        <v>2160</v>
      </c>
      <c r="F11" s="13">
        <v>205</v>
      </c>
      <c r="G11" s="13">
        <v>409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2636</v>
      </c>
      <c r="D12" s="13">
        <v>2210</v>
      </c>
      <c r="E12" s="13">
        <v>2079</v>
      </c>
      <c r="F12" s="13">
        <v>131</v>
      </c>
      <c r="G12" s="13">
        <v>426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2902</v>
      </c>
      <c r="D13" s="13">
        <v>2409</v>
      </c>
      <c r="E13" s="13">
        <v>2296</v>
      </c>
      <c r="F13" s="13">
        <v>113</v>
      </c>
      <c r="G13" s="13">
        <v>493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2529</v>
      </c>
      <c r="D14" s="13">
        <v>2101</v>
      </c>
      <c r="E14" s="13">
        <v>1981</v>
      </c>
      <c r="F14" s="13">
        <v>120</v>
      </c>
      <c r="G14" s="13">
        <v>428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2125</v>
      </c>
      <c r="D15" s="13">
        <v>1703</v>
      </c>
      <c r="E15" s="13">
        <v>1625</v>
      </c>
      <c r="F15" s="13">
        <v>78</v>
      </c>
      <c r="G15" s="13">
        <v>422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1857</v>
      </c>
      <c r="D16" s="13">
        <v>1316</v>
      </c>
      <c r="E16" s="13">
        <v>1250</v>
      </c>
      <c r="F16" s="13">
        <v>66</v>
      </c>
      <c r="G16" s="13">
        <v>541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1690</v>
      </c>
      <c r="D17" s="13">
        <v>950</v>
      </c>
      <c r="E17" s="13">
        <v>907</v>
      </c>
      <c r="F17" s="13">
        <v>43</v>
      </c>
      <c r="G17" s="13">
        <v>740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1570</v>
      </c>
      <c r="D18" s="13">
        <v>501</v>
      </c>
      <c r="E18" s="13">
        <v>474</v>
      </c>
      <c r="F18" s="13">
        <v>27</v>
      </c>
      <c r="G18" s="13">
        <v>1069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1310</v>
      </c>
      <c r="D19" s="13">
        <v>276</v>
      </c>
      <c r="E19" s="13">
        <v>258</v>
      </c>
      <c r="F19" s="13">
        <v>18</v>
      </c>
      <c r="G19" s="13">
        <v>1034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921</v>
      </c>
      <c r="D20" s="13">
        <v>153</v>
      </c>
      <c r="E20" s="13">
        <v>143</v>
      </c>
      <c r="F20" s="13">
        <v>10</v>
      </c>
      <c r="G20" s="13">
        <v>768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1131</v>
      </c>
      <c r="D21" s="13">
        <v>124</v>
      </c>
      <c r="E21" s="13">
        <v>112</v>
      </c>
      <c r="F21" s="13">
        <v>12</v>
      </c>
      <c r="G21" s="13">
        <v>1007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16057</v>
      </c>
      <c r="D22" s="12">
        <v>8663</v>
      </c>
      <c r="E22" s="12">
        <v>7629</v>
      </c>
      <c r="F22" s="12">
        <v>1034</v>
      </c>
      <c r="G22" s="12">
        <v>7394</v>
      </c>
    </row>
    <row r="23" spans="1:12" ht="12" customHeight="1">
      <c r="A23" s="21" t="s">
        <v>12</v>
      </c>
      <c r="B23" s="2" t="s">
        <v>21</v>
      </c>
      <c r="C23" s="13">
        <v>325</v>
      </c>
      <c r="D23" s="13">
        <v>26</v>
      </c>
      <c r="E23" s="13">
        <v>25</v>
      </c>
      <c r="F23" s="13">
        <v>1</v>
      </c>
      <c r="G23" s="13">
        <v>299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1581</v>
      </c>
      <c r="D24" s="13">
        <v>387</v>
      </c>
      <c r="E24" s="13">
        <v>264</v>
      </c>
      <c r="F24" s="13">
        <v>123</v>
      </c>
      <c r="G24" s="13">
        <v>1194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1491</v>
      </c>
      <c r="D25" s="13">
        <v>954</v>
      </c>
      <c r="E25" s="13">
        <v>731</v>
      </c>
      <c r="F25" s="13">
        <v>223</v>
      </c>
      <c r="G25" s="13">
        <v>537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1365</v>
      </c>
      <c r="D26" s="13">
        <v>981</v>
      </c>
      <c r="E26" s="13">
        <v>820</v>
      </c>
      <c r="F26" s="13">
        <v>161</v>
      </c>
      <c r="G26" s="13">
        <v>384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1386</v>
      </c>
      <c r="D27" s="13">
        <v>1051</v>
      </c>
      <c r="E27" s="13">
        <v>920</v>
      </c>
      <c r="F27" s="13">
        <v>131</v>
      </c>
      <c r="G27" s="13">
        <v>335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1341</v>
      </c>
      <c r="D28" s="13">
        <v>1007</v>
      </c>
      <c r="E28" s="13">
        <v>909</v>
      </c>
      <c r="F28" s="13">
        <v>98</v>
      </c>
      <c r="G28" s="13">
        <v>334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1473</v>
      </c>
      <c r="D29" s="13">
        <v>1097</v>
      </c>
      <c r="E29" s="13">
        <v>1021</v>
      </c>
      <c r="F29" s="13">
        <v>76</v>
      </c>
      <c r="G29" s="13">
        <v>376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1340</v>
      </c>
      <c r="D30" s="13">
        <v>996</v>
      </c>
      <c r="E30" s="13">
        <v>908</v>
      </c>
      <c r="F30" s="13">
        <v>88</v>
      </c>
      <c r="G30" s="13">
        <v>344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1123</v>
      </c>
      <c r="D31" s="13">
        <v>797</v>
      </c>
      <c r="E31" s="13">
        <v>749</v>
      </c>
      <c r="F31" s="13">
        <v>48</v>
      </c>
      <c r="G31" s="13">
        <v>326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952</v>
      </c>
      <c r="D32" s="13">
        <v>574</v>
      </c>
      <c r="E32" s="13">
        <v>547</v>
      </c>
      <c r="F32" s="13">
        <v>27</v>
      </c>
      <c r="G32" s="13">
        <v>378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845</v>
      </c>
      <c r="D33" s="13">
        <v>350</v>
      </c>
      <c r="E33" s="13">
        <v>331</v>
      </c>
      <c r="F33" s="13">
        <v>19</v>
      </c>
      <c r="G33" s="13">
        <v>495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833</v>
      </c>
      <c r="D34" s="13">
        <v>181</v>
      </c>
      <c r="E34" s="13">
        <v>167</v>
      </c>
      <c r="F34" s="13">
        <v>14</v>
      </c>
      <c r="G34" s="13">
        <v>652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747</v>
      </c>
      <c r="D35" s="13">
        <v>127</v>
      </c>
      <c r="E35" s="13">
        <v>112</v>
      </c>
      <c r="F35" s="13">
        <v>15</v>
      </c>
      <c r="G35" s="13">
        <v>620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522</v>
      </c>
      <c r="D36" s="13">
        <v>70</v>
      </c>
      <c r="E36" s="13">
        <v>64</v>
      </c>
      <c r="F36" s="13">
        <v>6</v>
      </c>
      <c r="G36" s="13">
        <v>452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733</v>
      </c>
      <c r="D37" s="13">
        <v>65</v>
      </c>
      <c r="E37" s="13">
        <v>61</v>
      </c>
      <c r="F37" s="13">
        <v>4</v>
      </c>
      <c r="G37" s="13">
        <v>668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14939</v>
      </c>
      <c r="D38" s="12">
        <v>10873</v>
      </c>
      <c r="E38" s="12">
        <v>10182</v>
      </c>
      <c r="F38" s="12">
        <v>691</v>
      </c>
      <c r="G38" s="12">
        <v>4066</v>
      </c>
    </row>
    <row r="39" spans="1:12" ht="12" customHeight="1">
      <c r="A39" s="21" t="s">
        <v>12</v>
      </c>
      <c r="B39" s="2" t="s">
        <v>21</v>
      </c>
      <c r="C39" s="13">
        <v>317</v>
      </c>
      <c r="D39" s="13">
        <v>39</v>
      </c>
      <c r="E39" s="13">
        <v>31</v>
      </c>
      <c r="F39" s="13">
        <v>8</v>
      </c>
      <c r="G39" s="13">
        <v>278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1570</v>
      </c>
      <c r="D40" s="13">
        <v>538</v>
      </c>
      <c r="E40" s="13">
        <v>424</v>
      </c>
      <c r="F40" s="13">
        <v>114</v>
      </c>
      <c r="G40" s="13">
        <v>1032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1533</v>
      </c>
      <c r="D41" s="13">
        <v>1272</v>
      </c>
      <c r="E41" s="13">
        <v>1083</v>
      </c>
      <c r="F41" s="13">
        <v>189</v>
      </c>
      <c r="G41" s="13">
        <v>261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1369</v>
      </c>
      <c r="D42" s="13">
        <v>1231</v>
      </c>
      <c r="E42" s="13">
        <v>1148</v>
      </c>
      <c r="F42" s="13">
        <v>83</v>
      </c>
      <c r="G42" s="13">
        <v>138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1388</v>
      </c>
      <c r="D43" s="13">
        <v>1314</v>
      </c>
      <c r="E43" s="13">
        <v>1240</v>
      </c>
      <c r="F43" s="13">
        <v>74</v>
      </c>
      <c r="G43" s="13">
        <v>74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1295</v>
      </c>
      <c r="D44" s="13">
        <v>1203</v>
      </c>
      <c r="E44" s="13">
        <v>1170</v>
      </c>
      <c r="F44" s="13">
        <v>33</v>
      </c>
      <c r="G44" s="13">
        <v>92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1429</v>
      </c>
      <c r="D45" s="13">
        <v>1312</v>
      </c>
      <c r="E45" s="13">
        <v>1275</v>
      </c>
      <c r="F45" s="13">
        <v>37</v>
      </c>
      <c r="G45" s="13">
        <v>117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1189</v>
      </c>
      <c r="D46" s="13">
        <v>1105</v>
      </c>
      <c r="E46" s="13">
        <v>1073</v>
      </c>
      <c r="F46" s="13">
        <v>32</v>
      </c>
      <c r="G46" s="13">
        <v>84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1002</v>
      </c>
      <c r="D47" s="13">
        <v>906</v>
      </c>
      <c r="E47" s="13">
        <v>876</v>
      </c>
      <c r="F47" s="13">
        <v>30</v>
      </c>
      <c r="G47" s="13">
        <v>96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905</v>
      </c>
      <c r="D48" s="13">
        <v>742</v>
      </c>
      <c r="E48" s="13">
        <v>703</v>
      </c>
      <c r="F48" s="13">
        <v>39</v>
      </c>
      <c r="G48" s="13">
        <v>163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845</v>
      </c>
      <c r="D49" s="13">
        <v>600</v>
      </c>
      <c r="E49" s="13">
        <v>576</v>
      </c>
      <c r="F49" s="13">
        <v>24</v>
      </c>
      <c r="G49" s="13">
        <v>245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737</v>
      </c>
      <c r="D50" s="13">
        <v>320</v>
      </c>
      <c r="E50" s="13">
        <v>307</v>
      </c>
      <c r="F50" s="13">
        <v>13</v>
      </c>
      <c r="G50" s="13">
        <v>417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563</v>
      </c>
      <c r="D51" s="13">
        <v>149</v>
      </c>
      <c r="E51" s="13">
        <v>146</v>
      </c>
      <c r="F51" s="13">
        <v>3</v>
      </c>
      <c r="G51" s="13">
        <v>414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399</v>
      </c>
      <c r="D52" s="13">
        <v>83</v>
      </c>
      <c r="E52" s="13">
        <v>79</v>
      </c>
      <c r="F52" s="13">
        <v>4</v>
      </c>
      <c r="G52" s="13">
        <v>316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398</v>
      </c>
      <c r="D53" s="14">
        <v>59</v>
      </c>
      <c r="E53" s="14">
        <v>51</v>
      </c>
      <c r="F53" s="14">
        <v>8</v>
      </c>
      <c r="G53" s="14">
        <v>339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9.4257812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52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16985</v>
      </c>
      <c r="D6" s="12">
        <v>10530</v>
      </c>
      <c r="E6" s="12">
        <v>9789</v>
      </c>
      <c r="F6" s="12">
        <v>741</v>
      </c>
      <c r="G6" s="12">
        <v>6455</v>
      </c>
    </row>
    <row r="7" spans="1:12" ht="12" customHeight="1">
      <c r="A7" s="21" t="s">
        <v>12</v>
      </c>
      <c r="B7" s="2" t="s">
        <v>21</v>
      </c>
      <c r="C7" s="13">
        <v>353</v>
      </c>
      <c r="D7" s="13">
        <v>26</v>
      </c>
      <c r="E7" s="13">
        <v>24</v>
      </c>
      <c r="F7" s="13">
        <v>2</v>
      </c>
      <c r="G7" s="13">
        <v>327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1672</v>
      </c>
      <c r="D8" s="13">
        <v>486</v>
      </c>
      <c r="E8" s="13">
        <v>372</v>
      </c>
      <c r="F8" s="13">
        <v>114</v>
      </c>
      <c r="G8" s="13">
        <v>1186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1352</v>
      </c>
      <c r="D9" s="13">
        <v>968</v>
      </c>
      <c r="E9" s="13">
        <v>817</v>
      </c>
      <c r="F9" s="13">
        <v>151</v>
      </c>
      <c r="G9" s="13">
        <v>384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1285</v>
      </c>
      <c r="D10" s="13">
        <v>1049</v>
      </c>
      <c r="E10" s="13">
        <v>942</v>
      </c>
      <c r="F10" s="13">
        <v>107</v>
      </c>
      <c r="G10" s="13">
        <v>236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1390</v>
      </c>
      <c r="D11" s="13">
        <v>1194</v>
      </c>
      <c r="E11" s="13">
        <v>1123</v>
      </c>
      <c r="F11" s="13">
        <v>71</v>
      </c>
      <c r="G11" s="13">
        <v>196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1333</v>
      </c>
      <c r="D12" s="13">
        <v>1151</v>
      </c>
      <c r="E12" s="13">
        <v>1093</v>
      </c>
      <c r="F12" s="13">
        <v>58</v>
      </c>
      <c r="G12" s="13">
        <v>182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1452</v>
      </c>
      <c r="D13" s="13">
        <v>1264</v>
      </c>
      <c r="E13" s="13">
        <v>1212</v>
      </c>
      <c r="F13" s="13">
        <v>52</v>
      </c>
      <c r="G13" s="13">
        <v>188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1305</v>
      </c>
      <c r="D14" s="13">
        <v>1123</v>
      </c>
      <c r="E14" s="13">
        <v>1081</v>
      </c>
      <c r="F14" s="13">
        <v>42</v>
      </c>
      <c r="G14" s="13">
        <v>182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1260</v>
      </c>
      <c r="D15" s="13">
        <v>1066</v>
      </c>
      <c r="E15" s="13">
        <v>1027</v>
      </c>
      <c r="F15" s="13">
        <v>39</v>
      </c>
      <c r="G15" s="13">
        <v>194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1204</v>
      </c>
      <c r="D16" s="13">
        <v>877</v>
      </c>
      <c r="E16" s="13">
        <v>839</v>
      </c>
      <c r="F16" s="13">
        <v>38</v>
      </c>
      <c r="G16" s="13">
        <v>327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1019</v>
      </c>
      <c r="D17" s="13">
        <v>554</v>
      </c>
      <c r="E17" s="13">
        <v>522</v>
      </c>
      <c r="F17" s="13">
        <v>32</v>
      </c>
      <c r="G17" s="13">
        <v>465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962</v>
      </c>
      <c r="D18" s="13">
        <v>348</v>
      </c>
      <c r="E18" s="13">
        <v>337</v>
      </c>
      <c r="F18" s="13">
        <v>11</v>
      </c>
      <c r="G18" s="13">
        <v>614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865</v>
      </c>
      <c r="D19" s="13">
        <v>211</v>
      </c>
      <c r="E19" s="13">
        <v>196</v>
      </c>
      <c r="F19" s="13">
        <v>15</v>
      </c>
      <c r="G19" s="13">
        <v>654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710</v>
      </c>
      <c r="D20" s="13">
        <v>111</v>
      </c>
      <c r="E20" s="13">
        <v>110</v>
      </c>
      <c r="F20" s="13">
        <v>1</v>
      </c>
      <c r="G20" s="13">
        <v>599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823</v>
      </c>
      <c r="D21" s="13">
        <v>102</v>
      </c>
      <c r="E21" s="13">
        <v>94</v>
      </c>
      <c r="F21" s="13">
        <v>8</v>
      </c>
      <c r="G21" s="13">
        <v>721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8783</v>
      </c>
      <c r="D22" s="12">
        <v>4716</v>
      </c>
      <c r="E22" s="12">
        <v>4266</v>
      </c>
      <c r="F22" s="12">
        <v>450</v>
      </c>
      <c r="G22" s="12">
        <v>4067</v>
      </c>
    </row>
    <row r="23" spans="1:12" ht="12" customHeight="1">
      <c r="A23" s="21" t="s">
        <v>12</v>
      </c>
      <c r="B23" s="2" t="s">
        <v>21</v>
      </c>
      <c r="C23" s="13">
        <v>168</v>
      </c>
      <c r="D23" s="13">
        <v>15</v>
      </c>
      <c r="E23" s="13">
        <v>14</v>
      </c>
      <c r="F23" s="13">
        <v>1</v>
      </c>
      <c r="G23" s="13">
        <v>153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808</v>
      </c>
      <c r="D24" s="13">
        <v>194</v>
      </c>
      <c r="E24" s="13">
        <v>133</v>
      </c>
      <c r="F24" s="13">
        <v>61</v>
      </c>
      <c r="G24" s="13">
        <v>614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659</v>
      </c>
      <c r="D25" s="13">
        <v>417</v>
      </c>
      <c r="E25" s="13">
        <v>329</v>
      </c>
      <c r="F25" s="13">
        <v>88</v>
      </c>
      <c r="G25" s="13">
        <v>242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659</v>
      </c>
      <c r="D26" s="13">
        <v>487</v>
      </c>
      <c r="E26" s="13">
        <v>414</v>
      </c>
      <c r="F26" s="13">
        <v>73</v>
      </c>
      <c r="G26" s="13">
        <v>172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720</v>
      </c>
      <c r="D27" s="13">
        <v>568</v>
      </c>
      <c r="E27" s="13">
        <v>522</v>
      </c>
      <c r="F27" s="13">
        <v>46</v>
      </c>
      <c r="G27" s="13">
        <v>152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667</v>
      </c>
      <c r="D28" s="13">
        <v>539</v>
      </c>
      <c r="E28" s="13">
        <v>497</v>
      </c>
      <c r="F28" s="13">
        <v>42</v>
      </c>
      <c r="G28" s="13">
        <v>128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729</v>
      </c>
      <c r="D29" s="13">
        <v>585</v>
      </c>
      <c r="E29" s="13">
        <v>551</v>
      </c>
      <c r="F29" s="13">
        <v>34</v>
      </c>
      <c r="G29" s="13">
        <v>144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725</v>
      </c>
      <c r="D30" s="13">
        <v>586</v>
      </c>
      <c r="E30" s="13">
        <v>555</v>
      </c>
      <c r="F30" s="13">
        <v>31</v>
      </c>
      <c r="G30" s="13">
        <v>139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630</v>
      </c>
      <c r="D31" s="13">
        <v>493</v>
      </c>
      <c r="E31" s="13">
        <v>474</v>
      </c>
      <c r="F31" s="13">
        <v>19</v>
      </c>
      <c r="G31" s="13">
        <v>137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601</v>
      </c>
      <c r="D32" s="13">
        <v>360</v>
      </c>
      <c r="E32" s="13">
        <v>340</v>
      </c>
      <c r="F32" s="13">
        <v>20</v>
      </c>
      <c r="G32" s="13">
        <v>241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546</v>
      </c>
      <c r="D33" s="13">
        <v>197</v>
      </c>
      <c r="E33" s="13">
        <v>178</v>
      </c>
      <c r="F33" s="13">
        <v>19</v>
      </c>
      <c r="G33" s="13">
        <v>349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524</v>
      </c>
      <c r="D34" s="13">
        <v>126</v>
      </c>
      <c r="E34" s="13">
        <v>119</v>
      </c>
      <c r="F34" s="13">
        <v>7</v>
      </c>
      <c r="G34" s="13">
        <v>398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466</v>
      </c>
      <c r="D35" s="13">
        <v>70</v>
      </c>
      <c r="E35" s="13">
        <v>65</v>
      </c>
      <c r="F35" s="13">
        <v>5</v>
      </c>
      <c r="G35" s="13">
        <v>396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400</v>
      </c>
      <c r="D36" s="13">
        <v>43</v>
      </c>
      <c r="E36" s="13">
        <v>42</v>
      </c>
      <c r="F36" s="13">
        <v>1</v>
      </c>
      <c r="G36" s="13">
        <v>357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481</v>
      </c>
      <c r="D37" s="13">
        <v>36</v>
      </c>
      <c r="E37" s="13">
        <v>33</v>
      </c>
      <c r="F37" s="13">
        <v>3</v>
      </c>
      <c r="G37" s="13">
        <v>445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8202</v>
      </c>
      <c r="D38" s="12">
        <v>5814</v>
      </c>
      <c r="E38" s="12">
        <v>5523</v>
      </c>
      <c r="F38" s="12">
        <v>291</v>
      </c>
      <c r="G38" s="12">
        <v>2388</v>
      </c>
    </row>
    <row r="39" spans="1:12" ht="12" customHeight="1">
      <c r="A39" s="21" t="s">
        <v>12</v>
      </c>
      <c r="B39" s="2" t="s">
        <v>21</v>
      </c>
      <c r="C39" s="13">
        <v>185</v>
      </c>
      <c r="D39" s="13">
        <v>11</v>
      </c>
      <c r="E39" s="13">
        <v>10</v>
      </c>
      <c r="F39" s="13">
        <v>1</v>
      </c>
      <c r="G39" s="13">
        <v>174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864</v>
      </c>
      <c r="D40" s="13">
        <v>292</v>
      </c>
      <c r="E40" s="13">
        <v>239</v>
      </c>
      <c r="F40" s="13">
        <v>53</v>
      </c>
      <c r="G40" s="13">
        <v>572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693</v>
      </c>
      <c r="D41" s="13">
        <v>551</v>
      </c>
      <c r="E41" s="13">
        <v>488</v>
      </c>
      <c r="F41" s="13">
        <v>63</v>
      </c>
      <c r="G41" s="13">
        <v>142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626</v>
      </c>
      <c r="D42" s="13">
        <v>562</v>
      </c>
      <c r="E42" s="13">
        <v>528</v>
      </c>
      <c r="F42" s="13">
        <v>34</v>
      </c>
      <c r="G42" s="13">
        <v>64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670</v>
      </c>
      <c r="D43" s="13">
        <v>626</v>
      </c>
      <c r="E43" s="13">
        <v>601</v>
      </c>
      <c r="F43" s="13">
        <v>25</v>
      </c>
      <c r="G43" s="13">
        <v>44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666</v>
      </c>
      <c r="D44" s="13">
        <v>612</v>
      </c>
      <c r="E44" s="13">
        <v>596</v>
      </c>
      <c r="F44" s="13">
        <v>16</v>
      </c>
      <c r="G44" s="13">
        <v>54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723</v>
      </c>
      <c r="D45" s="13">
        <v>679</v>
      </c>
      <c r="E45" s="13">
        <v>661</v>
      </c>
      <c r="F45" s="13">
        <v>18</v>
      </c>
      <c r="G45" s="13">
        <v>44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580</v>
      </c>
      <c r="D46" s="13">
        <v>537</v>
      </c>
      <c r="E46" s="13">
        <v>526</v>
      </c>
      <c r="F46" s="13">
        <v>11</v>
      </c>
      <c r="G46" s="13">
        <v>43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630</v>
      </c>
      <c r="D47" s="13">
        <v>573</v>
      </c>
      <c r="E47" s="13">
        <v>553</v>
      </c>
      <c r="F47" s="13">
        <v>20</v>
      </c>
      <c r="G47" s="13">
        <v>57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603</v>
      </c>
      <c r="D48" s="13">
        <v>517</v>
      </c>
      <c r="E48" s="13">
        <v>499</v>
      </c>
      <c r="F48" s="13">
        <v>18</v>
      </c>
      <c r="G48" s="13">
        <v>86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473</v>
      </c>
      <c r="D49" s="13">
        <v>357</v>
      </c>
      <c r="E49" s="13">
        <v>344</v>
      </c>
      <c r="F49" s="13">
        <v>13</v>
      </c>
      <c r="G49" s="13">
        <v>116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438</v>
      </c>
      <c r="D50" s="13">
        <v>222</v>
      </c>
      <c r="E50" s="13">
        <v>218</v>
      </c>
      <c r="F50" s="13">
        <v>4</v>
      </c>
      <c r="G50" s="13">
        <v>216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399</v>
      </c>
      <c r="D51" s="13">
        <v>141</v>
      </c>
      <c r="E51" s="13">
        <v>131</v>
      </c>
      <c r="F51" s="13">
        <v>10</v>
      </c>
      <c r="G51" s="13">
        <v>258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310</v>
      </c>
      <c r="D52" s="13">
        <v>68</v>
      </c>
      <c r="E52" s="13">
        <v>68</v>
      </c>
      <c r="F52" s="13" t="s">
        <v>41</v>
      </c>
      <c r="G52" s="13">
        <v>242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342</v>
      </c>
      <c r="D53" s="14">
        <v>66</v>
      </c>
      <c r="E53" s="14">
        <v>61</v>
      </c>
      <c r="F53" s="14">
        <v>5</v>
      </c>
      <c r="G53" s="14">
        <v>276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0.85546875" customWidth="1"/>
    <col min="2" max="2" width="28.4257812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53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285111</v>
      </c>
      <c r="D6" s="12">
        <v>181924</v>
      </c>
      <c r="E6" s="12">
        <v>162531</v>
      </c>
      <c r="F6" s="12">
        <v>19393</v>
      </c>
      <c r="G6" s="12">
        <v>103187</v>
      </c>
    </row>
    <row r="7" spans="1:12" ht="12" customHeight="1">
      <c r="A7" s="21" t="s">
        <v>12</v>
      </c>
      <c r="B7" s="2" t="s">
        <v>21</v>
      </c>
      <c r="C7" s="13">
        <v>5871</v>
      </c>
      <c r="D7" s="13">
        <v>256</v>
      </c>
      <c r="E7" s="13">
        <v>211</v>
      </c>
      <c r="F7" s="13">
        <v>45</v>
      </c>
      <c r="G7" s="13">
        <v>5615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29303</v>
      </c>
      <c r="D8" s="13">
        <v>7305</v>
      </c>
      <c r="E8" s="13">
        <v>4970</v>
      </c>
      <c r="F8" s="13">
        <v>2335</v>
      </c>
      <c r="G8" s="13">
        <v>21998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27898</v>
      </c>
      <c r="D9" s="13">
        <v>20427</v>
      </c>
      <c r="E9" s="13">
        <v>15862</v>
      </c>
      <c r="F9" s="13">
        <v>4565</v>
      </c>
      <c r="G9" s="13">
        <v>7471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26718</v>
      </c>
      <c r="D10" s="13">
        <v>22084</v>
      </c>
      <c r="E10" s="13">
        <v>19178</v>
      </c>
      <c r="F10" s="13">
        <v>2906</v>
      </c>
      <c r="G10" s="13">
        <v>4634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26587</v>
      </c>
      <c r="D11" s="13">
        <v>22432</v>
      </c>
      <c r="E11" s="13">
        <v>20386</v>
      </c>
      <c r="F11" s="13">
        <v>2046</v>
      </c>
      <c r="G11" s="13">
        <v>4155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24692</v>
      </c>
      <c r="D12" s="13">
        <v>20847</v>
      </c>
      <c r="E12" s="13">
        <v>19221</v>
      </c>
      <c r="F12" s="13">
        <v>1626</v>
      </c>
      <c r="G12" s="13">
        <v>3845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26876</v>
      </c>
      <c r="D13" s="13">
        <v>22734</v>
      </c>
      <c r="E13" s="13">
        <v>21185</v>
      </c>
      <c r="F13" s="13">
        <v>1549</v>
      </c>
      <c r="G13" s="13">
        <v>4142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23689</v>
      </c>
      <c r="D14" s="13">
        <v>19934</v>
      </c>
      <c r="E14" s="13">
        <v>18673</v>
      </c>
      <c r="F14" s="13">
        <v>1261</v>
      </c>
      <c r="G14" s="13">
        <v>3755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20942</v>
      </c>
      <c r="D15" s="13">
        <v>16870</v>
      </c>
      <c r="E15" s="13">
        <v>15783</v>
      </c>
      <c r="F15" s="13">
        <v>1087</v>
      </c>
      <c r="G15" s="13">
        <v>4072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17778</v>
      </c>
      <c r="D16" s="13">
        <v>13050</v>
      </c>
      <c r="E16" s="13">
        <v>12143</v>
      </c>
      <c r="F16" s="13">
        <v>907</v>
      </c>
      <c r="G16" s="13">
        <v>4728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15192</v>
      </c>
      <c r="D17" s="13">
        <v>8538</v>
      </c>
      <c r="E17" s="13">
        <v>7991</v>
      </c>
      <c r="F17" s="13">
        <v>547</v>
      </c>
      <c r="G17" s="13">
        <v>6654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13155</v>
      </c>
      <c r="D18" s="13">
        <v>4066</v>
      </c>
      <c r="E18" s="13">
        <v>3783</v>
      </c>
      <c r="F18" s="13">
        <v>283</v>
      </c>
      <c r="G18" s="13">
        <v>9089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10752</v>
      </c>
      <c r="D19" s="13">
        <v>1904</v>
      </c>
      <c r="E19" s="13">
        <v>1760</v>
      </c>
      <c r="F19" s="13">
        <v>144</v>
      </c>
      <c r="G19" s="13">
        <v>8848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7741</v>
      </c>
      <c r="D20" s="13">
        <v>853</v>
      </c>
      <c r="E20" s="13">
        <v>803</v>
      </c>
      <c r="F20" s="13">
        <v>50</v>
      </c>
      <c r="G20" s="13">
        <v>6888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7917</v>
      </c>
      <c r="D21" s="13">
        <v>624</v>
      </c>
      <c r="E21" s="13">
        <v>582</v>
      </c>
      <c r="F21" s="13">
        <v>42</v>
      </c>
      <c r="G21" s="13">
        <v>7293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149240</v>
      </c>
      <c r="D22" s="12">
        <v>83326</v>
      </c>
      <c r="E22" s="12">
        <v>71766</v>
      </c>
      <c r="F22" s="12">
        <v>11560</v>
      </c>
      <c r="G22" s="12">
        <v>65914</v>
      </c>
    </row>
    <row r="23" spans="1:12" ht="12" customHeight="1">
      <c r="A23" s="21" t="s">
        <v>12</v>
      </c>
      <c r="B23" s="2" t="s">
        <v>21</v>
      </c>
      <c r="C23" s="13">
        <v>2877</v>
      </c>
      <c r="D23" s="13">
        <v>113</v>
      </c>
      <c r="E23" s="13">
        <v>94</v>
      </c>
      <c r="F23" s="13">
        <v>19</v>
      </c>
      <c r="G23" s="13">
        <v>2764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14481</v>
      </c>
      <c r="D24" s="13">
        <v>3316</v>
      </c>
      <c r="E24" s="13">
        <v>2033</v>
      </c>
      <c r="F24" s="13">
        <v>1283</v>
      </c>
      <c r="G24" s="13">
        <v>11165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14004</v>
      </c>
      <c r="D25" s="13">
        <v>9384</v>
      </c>
      <c r="E25" s="13">
        <v>6829</v>
      </c>
      <c r="F25" s="13">
        <v>2555</v>
      </c>
      <c r="G25" s="13">
        <v>4620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13623</v>
      </c>
      <c r="D26" s="13">
        <v>10096</v>
      </c>
      <c r="E26" s="13">
        <v>8388</v>
      </c>
      <c r="F26" s="13">
        <v>1708</v>
      </c>
      <c r="G26" s="13">
        <v>3527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13663</v>
      </c>
      <c r="D27" s="13">
        <v>10373</v>
      </c>
      <c r="E27" s="13">
        <v>9050</v>
      </c>
      <c r="F27" s="13">
        <v>1323</v>
      </c>
      <c r="G27" s="13">
        <v>3290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12839</v>
      </c>
      <c r="D28" s="13">
        <v>9834</v>
      </c>
      <c r="E28" s="13">
        <v>8728</v>
      </c>
      <c r="F28" s="13">
        <v>1106</v>
      </c>
      <c r="G28" s="13">
        <v>3005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13913</v>
      </c>
      <c r="D29" s="13">
        <v>10686</v>
      </c>
      <c r="E29" s="13">
        <v>9622</v>
      </c>
      <c r="F29" s="13">
        <v>1064</v>
      </c>
      <c r="G29" s="13">
        <v>3227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12360</v>
      </c>
      <c r="D30" s="13">
        <v>9424</v>
      </c>
      <c r="E30" s="13">
        <v>8579</v>
      </c>
      <c r="F30" s="13">
        <v>845</v>
      </c>
      <c r="G30" s="13">
        <v>2936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10930</v>
      </c>
      <c r="D31" s="13">
        <v>7814</v>
      </c>
      <c r="E31" s="13">
        <v>7171</v>
      </c>
      <c r="F31" s="13">
        <v>643</v>
      </c>
      <c r="G31" s="13">
        <v>3116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9448</v>
      </c>
      <c r="D32" s="13">
        <v>6043</v>
      </c>
      <c r="E32" s="13">
        <v>5531</v>
      </c>
      <c r="F32" s="13">
        <v>512</v>
      </c>
      <c r="G32" s="13">
        <v>3405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7930</v>
      </c>
      <c r="D33" s="13">
        <v>3249</v>
      </c>
      <c r="E33" s="13">
        <v>2989</v>
      </c>
      <c r="F33" s="13">
        <v>260</v>
      </c>
      <c r="G33" s="13">
        <v>4681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7306</v>
      </c>
      <c r="D34" s="13">
        <v>1560</v>
      </c>
      <c r="E34" s="13">
        <v>1422</v>
      </c>
      <c r="F34" s="13">
        <v>138</v>
      </c>
      <c r="G34" s="13">
        <v>5746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6090</v>
      </c>
      <c r="D35" s="13">
        <v>764</v>
      </c>
      <c r="E35" s="13">
        <v>705</v>
      </c>
      <c r="F35" s="13">
        <v>59</v>
      </c>
      <c r="G35" s="13">
        <v>5326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4571</v>
      </c>
      <c r="D36" s="13">
        <v>360</v>
      </c>
      <c r="E36" s="13">
        <v>340</v>
      </c>
      <c r="F36" s="13">
        <v>20</v>
      </c>
      <c r="G36" s="13">
        <v>4211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5205</v>
      </c>
      <c r="D37" s="13">
        <v>310</v>
      </c>
      <c r="E37" s="13">
        <v>285</v>
      </c>
      <c r="F37" s="13">
        <v>25</v>
      </c>
      <c r="G37" s="13">
        <v>4895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135871</v>
      </c>
      <c r="D38" s="12">
        <v>98598</v>
      </c>
      <c r="E38" s="12">
        <v>90765</v>
      </c>
      <c r="F38" s="12">
        <v>7833</v>
      </c>
      <c r="G38" s="12">
        <v>37273</v>
      </c>
    </row>
    <row r="39" spans="1:12" ht="12" customHeight="1">
      <c r="A39" s="21" t="s">
        <v>12</v>
      </c>
      <c r="B39" s="2" t="s">
        <v>21</v>
      </c>
      <c r="C39" s="13">
        <v>2994</v>
      </c>
      <c r="D39" s="13">
        <v>143</v>
      </c>
      <c r="E39" s="13">
        <v>117</v>
      </c>
      <c r="F39" s="13">
        <v>26</v>
      </c>
      <c r="G39" s="13">
        <v>2851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14822</v>
      </c>
      <c r="D40" s="13">
        <v>3989</v>
      </c>
      <c r="E40" s="13">
        <v>2937</v>
      </c>
      <c r="F40" s="13">
        <v>1052</v>
      </c>
      <c r="G40" s="13">
        <v>10833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13894</v>
      </c>
      <c r="D41" s="13">
        <v>11043</v>
      </c>
      <c r="E41" s="13">
        <v>9033</v>
      </c>
      <c r="F41" s="13">
        <v>2010</v>
      </c>
      <c r="G41" s="13">
        <v>2851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13095</v>
      </c>
      <c r="D42" s="13">
        <v>11988</v>
      </c>
      <c r="E42" s="13">
        <v>10790</v>
      </c>
      <c r="F42" s="13">
        <v>1198</v>
      </c>
      <c r="G42" s="13">
        <v>1107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12924</v>
      </c>
      <c r="D43" s="13">
        <v>12059</v>
      </c>
      <c r="E43" s="13">
        <v>11336</v>
      </c>
      <c r="F43" s="13">
        <v>723</v>
      </c>
      <c r="G43" s="13">
        <v>865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11853</v>
      </c>
      <c r="D44" s="13">
        <v>11013</v>
      </c>
      <c r="E44" s="13">
        <v>10493</v>
      </c>
      <c r="F44" s="13">
        <v>520</v>
      </c>
      <c r="G44" s="13">
        <v>840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12963</v>
      </c>
      <c r="D45" s="13">
        <v>12048</v>
      </c>
      <c r="E45" s="13">
        <v>11563</v>
      </c>
      <c r="F45" s="13">
        <v>485</v>
      </c>
      <c r="G45" s="13">
        <v>915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11329</v>
      </c>
      <c r="D46" s="13">
        <v>10510</v>
      </c>
      <c r="E46" s="13">
        <v>10094</v>
      </c>
      <c r="F46" s="13">
        <v>416</v>
      </c>
      <c r="G46" s="13">
        <v>819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10012</v>
      </c>
      <c r="D47" s="13">
        <v>9056</v>
      </c>
      <c r="E47" s="13">
        <v>8612</v>
      </c>
      <c r="F47" s="13">
        <v>444</v>
      </c>
      <c r="G47" s="13">
        <v>956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8330</v>
      </c>
      <c r="D48" s="13">
        <v>7007</v>
      </c>
      <c r="E48" s="13">
        <v>6612</v>
      </c>
      <c r="F48" s="13">
        <v>395</v>
      </c>
      <c r="G48" s="13">
        <v>1323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7262</v>
      </c>
      <c r="D49" s="13">
        <v>5289</v>
      </c>
      <c r="E49" s="13">
        <v>5002</v>
      </c>
      <c r="F49" s="13">
        <v>287</v>
      </c>
      <c r="G49" s="13">
        <v>1973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5849</v>
      </c>
      <c r="D50" s="13">
        <v>2506</v>
      </c>
      <c r="E50" s="13">
        <v>2361</v>
      </c>
      <c r="F50" s="13">
        <v>145</v>
      </c>
      <c r="G50" s="13">
        <v>3343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4662</v>
      </c>
      <c r="D51" s="13">
        <v>1140</v>
      </c>
      <c r="E51" s="13">
        <v>1055</v>
      </c>
      <c r="F51" s="13">
        <v>85</v>
      </c>
      <c r="G51" s="13">
        <v>3522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3170</v>
      </c>
      <c r="D52" s="13">
        <v>493</v>
      </c>
      <c r="E52" s="13">
        <v>463</v>
      </c>
      <c r="F52" s="13">
        <v>30</v>
      </c>
      <c r="G52" s="13">
        <v>2677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2712</v>
      </c>
      <c r="D53" s="14">
        <v>314</v>
      </c>
      <c r="E53" s="14">
        <v>297</v>
      </c>
      <c r="F53" s="14">
        <v>17</v>
      </c>
      <c r="G53" s="14">
        <v>2398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28.28515625" customWidth="1"/>
    <col min="2" max="2" width="27.14062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54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79578</v>
      </c>
      <c r="D6" s="12">
        <v>51305</v>
      </c>
      <c r="E6" s="12">
        <v>46103</v>
      </c>
      <c r="F6" s="12">
        <v>5202</v>
      </c>
      <c r="G6" s="12">
        <v>28273</v>
      </c>
    </row>
    <row r="7" spans="1:12" ht="12" customHeight="1">
      <c r="A7" s="21" t="s">
        <v>12</v>
      </c>
      <c r="B7" s="2" t="s">
        <v>21</v>
      </c>
      <c r="C7" s="13">
        <v>1567</v>
      </c>
      <c r="D7" s="13">
        <v>72</v>
      </c>
      <c r="E7" s="13">
        <v>65</v>
      </c>
      <c r="F7" s="13">
        <v>7</v>
      </c>
      <c r="G7" s="13">
        <v>1495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8161</v>
      </c>
      <c r="D8" s="13">
        <v>2019</v>
      </c>
      <c r="E8" s="13">
        <v>1409</v>
      </c>
      <c r="F8" s="13">
        <v>610</v>
      </c>
      <c r="G8" s="13">
        <v>6142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7800</v>
      </c>
      <c r="D9" s="13">
        <v>5537</v>
      </c>
      <c r="E9" s="13">
        <v>4292</v>
      </c>
      <c r="F9" s="13">
        <v>1245</v>
      </c>
      <c r="G9" s="13">
        <v>2263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7569</v>
      </c>
      <c r="D10" s="13">
        <v>6396</v>
      </c>
      <c r="E10" s="13">
        <v>5608</v>
      </c>
      <c r="F10" s="13">
        <v>788</v>
      </c>
      <c r="G10" s="13">
        <v>1173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7363</v>
      </c>
      <c r="D11" s="13">
        <v>6427</v>
      </c>
      <c r="E11" s="13">
        <v>5847</v>
      </c>
      <c r="F11" s="13">
        <v>580</v>
      </c>
      <c r="G11" s="13">
        <v>936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7111</v>
      </c>
      <c r="D12" s="13">
        <v>6265</v>
      </c>
      <c r="E12" s="13">
        <v>5784</v>
      </c>
      <c r="F12" s="13">
        <v>481</v>
      </c>
      <c r="G12" s="13">
        <v>846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7365</v>
      </c>
      <c r="D13" s="13">
        <v>6504</v>
      </c>
      <c r="E13" s="13">
        <v>6091</v>
      </c>
      <c r="F13" s="13">
        <v>413</v>
      </c>
      <c r="G13" s="13">
        <v>861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6533</v>
      </c>
      <c r="D14" s="13">
        <v>5686</v>
      </c>
      <c r="E14" s="13">
        <v>5357</v>
      </c>
      <c r="F14" s="13">
        <v>329</v>
      </c>
      <c r="G14" s="13">
        <v>847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5650</v>
      </c>
      <c r="D15" s="13">
        <v>4611</v>
      </c>
      <c r="E15" s="13">
        <v>4375</v>
      </c>
      <c r="F15" s="13">
        <v>236</v>
      </c>
      <c r="G15" s="13">
        <v>1039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4822</v>
      </c>
      <c r="D16" s="13">
        <v>3548</v>
      </c>
      <c r="E16" s="13">
        <v>3314</v>
      </c>
      <c r="F16" s="13">
        <v>234</v>
      </c>
      <c r="G16" s="13">
        <v>1274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4326</v>
      </c>
      <c r="D17" s="13">
        <v>2287</v>
      </c>
      <c r="E17" s="13">
        <v>2156</v>
      </c>
      <c r="F17" s="13">
        <v>131</v>
      </c>
      <c r="G17" s="13">
        <v>2039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3583</v>
      </c>
      <c r="D18" s="13">
        <v>1102</v>
      </c>
      <c r="E18" s="13">
        <v>1025</v>
      </c>
      <c r="F18" s="13">
        <v>77</v>
      </c>
      <c r="G18" s="13">
        <v>2481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3075</v>
      </c>
      <c r="D19" s="13">
        <v>471</v>
      </c>
      <c r="E19" s="13">
        <v>437</v>
      </c>
      <c r="F19" s="13">
        <v>34</v>
      </c>
      <c r="G19" s="13">
        <v>2604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2167</v>
      </c>
      <c r="D20" s="13">
        <v>212</v>
      </c>
      <c r="E20" s="13">
        <v>194</v>
      </c>
      <c r="F20" s="13">
        <v>18</v>
      </c>
      <c r="G20" s="13">
        <v>1955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2486</v>
      </c>
      <c r="D21" s="13">
        <v>168</v>
      </c>
      <c r="E21" s="13">
        <v>149</v>
      </c>
      <c r="F21" s="13">
        <v>19</v>
      </c>
      <c r="G21" s="13">
        <v>2318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41847</v>
      </c>
      <c r="D22" s="12">
        <v>24459</v>
      </c>
      <c r="E22" s="12">
        <v>21374</v>
      </c>
      <c r="F22" s="12">
        <v>3085</v>
      </c>
      <c r="G22" s="12">
        <v>17388</v>
      </c>
    </row>
    <row r="23" spans="1:12" ht="12" customHeight="1">
      <c r="A23" s="21" t="s">
        <v>12</v>
      </c>
      <c r="B23" s="2" t="s">
        <v>21</v>
      </c>
      <c r="C23" s="13">
        <v>793</v>
      </c>
      <c r="D23" s="13">
        <v>30</v>
      </c>
      <c r="E23" s="13">
        <v>28</v>
      </c>
      <c r="F23" s="13">
        <v>2</v>
      </c>
      <c r="G23" s="13">
        <v>763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3944</v>
      </c>
      <c r="D24" s="13">
        <v>892</v>
      </c>
      <c r="E24" s="13">
        <v>607</v>
      </c>
      <c r="F24" s="13">
        <v>285</v>
      </c>
      <c r="G24" s="13">
        <v>3052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3985</v>
      </c>
      <c r="D25" s="13">
        <v>2641</v>
      </c>
      <c r="E25" s="13">
        <v>1927</v>
      </c>
      <c r="F25" s="13">
        <v>714</v>
      </c>
      <c r="G25" s="13">
        <v>1344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3832</v>
      </c>
      <c r="D26" s="13">
        <v>3049</v>
      </c>
      <c r="E26" s="13">
        <v>2567</v>
      </c>
      <c r="F26" s="13">
        <v>482</v>
      </c>
      <c r="G26" s="13">
        <v>783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3794</v>
      </c>
      <c r="D27" s="13">
        <v>3091</v>
      </c>
      <c r="E27" s="13">
        <v>2705</v>
      </c>
      <c r="F27" s="13">
        <v>386</v>
      </c>
      <c r="G27" s="13">
        <v>703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3762</v>
      </c>
      <c r="D28" s="13">
        <v>3127</v>
      </c>
      <c r="E28" s="13">
        <v>2784</v>
      </c>
      <c r="F28" s="13">
        <v>343</v>
      </c>
      <c r="G28" s="13">
        <v>635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3856</v>
      </c>
      <c r="D29" s="13">
        <v>3195</v>
      </c>
      <c r="E29" s="13">
        <v>2907</v>
      </c>
      <c r="F29" s="13">
        <v>288</v>
      </c>
      <c r="G29" s="13">
        <v>661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3354</v>
      </c>
      <c r="D30" s="13">
        <v>2729</v>
      </c>
      <c r="E30" s="13">
        <v>2536</v>
      </c>
      <c r="F30" s="13">
        <v>193</v>
      </c>
      <c r="G30" s="13">
        <v>625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2991</v>
      </c>
      <c r="D31" s="13">
        <v>2223</v>
      </c>
      <c r="E31" s="13">
        <v>2073</v>
      </c>
      <c r="F31" s="13">
        <v>150</v>
      </c>
      <c r="G31" s="13">
        <v>768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2537</v>
      </c>
      <c r="D32" s="13">
        <v>1687</v>
      </c>
      <c r="E32" s="13">
        <v>1566</v>
      </c>
      <c r="F32" s="13">
        <v>121</v>
      </c>
      <c r="G32" s="13">
        <v>850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2333</v>
      </c>
      <c r="D33" s="13">
        <v>978</v>
      </c>
      <c r="E33" s="13">
        <v>928</v>
      </c>
      <c r="F33" s="13">
        <v>50</v>
      </c>
      <c r="G33" s="13">
        <v>1355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1949</v>
      </c>
      <c r="D34" s="13">
        <v>433</v>
      </c>
      <c r="E34" s="13">
        <v>402</v>
      </c>
      <c r="F34" s="13">
        <v>31</v>
      </c>
      <c r="G34" s="13">
        <v>1516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1754</v>
      </c>
      <c r="D35" s="13">
        <v>184</v>
      </c>
      <c r="E35" s="13">
        <v>169</v>
      </c>
      <c r="F35" s="13">
        <v>15</v>
      </c>
      <c r="G35" s="13">
        <v>1570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1313</v>
      </c>
      <c r="D36" s="13">
        <v>99</v>
      </c>
      <c r="E36" s="13">
        <v>89</v>
      </c>
      <c r="F36" s="13">
        <v>10</v>
      </c>
      <c r="G36" s="13">
        <v>1214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1650</v>
      </c>
      <c r="D37" s="13">
        <v>101</v>
      </c>
      <c r="E37" s="13">
        <v>86</v>
      </c>
      <c r="F37" s="13">
        <v>15</v>
      </c>
      <c r="G37" s="13">
        <v>1549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37731</v>
      </c>
      <c r="D38" s="12">
        <v>26846</v>
      </c>
      <c r="E38" s="12">
        <v>24729</v>
      </c>
      <c r="F38" s="12">
        <v>2117</v>
      </c>
      <c r="G38" s="12">
        <v>10885</v>
      </c>
    </row>
    <row r="39" spans="1:12" ht="12" customHeight="1">
      <c r="A39" s="21" t="s">
        <v>12</v>
      </c>
      <c r="B39" s="2" t="s">
        <v>21</v>
      </c>
      <c r="C39" s="13">
        <v>774</v>
      </c>
      <c r="D39" s="13">
        <v>42</v>
      </c>
      <c r="E39" s="13">
        <v>37</v>
      </c>
      <c r="F39" s="13">
        <v>5</v>
      </c>
      <c r="G39" s="13">
        <v>732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4217</v>
      </c>
      <c r="D40" s="13">
        <v>1127</v>
      </c>
      <c r="E40" s="13">
        <v>802</v>
      </c>
      <c r="F40" s="13">
        <v>325</v>
      </c>
      <c r="G40" s="13">
        <v>3090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3815</v>
      </c>
      <c r="D41" s="13">
        <v>2896</v>
      </c>
      <c r="E41" s="13">
        <v>2365</v>
      </c>
      <c r="F41" s="13">
        <v>531</v>
      </c>
      <c r="G41" s="13">
        <v>919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3737</v>
      </c>
      <c r="D42" s="13">
        <v>3347</v>
      </c>
      <c r="E42" s="13">
        <v>3041</v>
      </c>
      <c r="F42" s="13">
        <v>306</v>
      </c>
      <c r="G42" s="13">
        <v>390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3569</v>
      </c>
      <c r="D43" s="13">
        <v>3336</v>
      </c>
      <c r="E43" s="13">
        <v>3142</v>
      </c>
      <c r="F43" s="13">
        <v>194</v>
      </c>
      <c r="G43" s="13">
        <v>233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3349</v>
      </c>
      <c r="D44" s="13">
        <v>3138</v>
      </c>
      <c r="E44" s="13">
        <v>3000</v>
      </c>
      <c r="F44" s="13">
        <v>138</v>
      </c>
      <c r="G44" s="13">
        <v>211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3509</v>
      </c>
      <c r="D45" s="13">
        <v>3309</v>
      </c>
      <c r="E45" s="13">
        <v>3184</v>
      </c>
      <c r="F45" s="13">
        <v>125</v>
      </c>
      <c r="G45" s="13">
        <v>200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3179</v>
      </c>
      <c r="D46" s="13">
        <v>2957</v>
      </c>
      <c r="E46" s="13">
        <v>2821</v>
      </c>
      <c r="F46" s="13">
        <v>136</v>
      </c>
      <c r="G46" s="13">
        <v>222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2659</v>
      </c>
      <c r="D47" s="13">
        <v>2388</v>
      </c>
      <c r="E47" s="13">
        <v>2302</v>
      </c>
      <c r="F47" s="13">
        <v>86</v>
      </c>
      <c r="G47" s="13">
        <v>271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2285</v>
      </c>
      <c r="D48" s="13">
        <v>1861</v>
      </c>
      <c r="E48" s="13">
        <v>1748</v>
      </c>
      <c r="F48" s="13">
        <v>113</v>
      </c>
      <c r="G48" s="13">
        <v>424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1993</v>
      </c>
      <c r="D49" s="13">
        <v>1309</v>
      </c>
      <c r="E49" s="13">
        <v>1228</v>
      </c>
      <c r="F49" s="13">
        <v>81</v>
      </c>
      <c r="G49" s="13">
        <v>684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1634</v>
      </c>
      <c r="D50" s="13">
        <v>669</v>
      </c>
      <c r="E50" s="13">
        <v>623</v>
      </c>
      <c r="F50" s="13">
        <v>46</v>
      </c>
      <c r="G50" s="13">
        <v>965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1321</v>
      </c>
      <c r="D51" s="13">
        <v>287</v>
      </c>
      <c r="E51" s="13">
        <v>268</v>
      </c>
      <c r="F51" s="13">
        <v>19</v>
      </c>
      <c r="G51" s="13">
        <v>1034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854</v>
      </c>
      <c r="D52" s="13">
        <v>113</v>
      </c>
      <c r="E52" s="13">
        <v>105</v>
      </c>
      <c r="F52" s="13">
        <v>8</v>
      </c>
      <c r="G52" s="13">
        <v>741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836</v>
      </c>
      <c r="D53" s="14">
        <v>67</v>
      </c>
      <c r="E53" s="14">
        <v>63</v>
      </c>
      <c r="F53" s="14">
        <v>4</v>
      </c>
      <c r="G53" s="14">
        <v>769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3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55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29941</v>
      </c>
      <c r="D6" s="12">
        <v>18936</v>
      </c>
      <c r="E6" s="12">
        <v>17844</v>
      </c>
      <c r="F6" s="12">
        <v>1092</v>
      </c>
      <c r="G6" s="12">
        <v>11005</v>
      </c>
    </row>
    <row r="7" spans="1:12" ht="12" customHeight="1">
      <c r="A7" s="21" t="s">
        <v>12</v>
      </c>
      <c r="B7" s="2" t="s">
        <v>21</v>
      </c>
      <c r="C7" s="13">
        <v>554</v>
      </c>
      <c r="D7" s="13">
        <v>40</v>
      </c>
      <c r="E7" s="13">
        <v>31</v>
      </c>
      <c r="F7" s="13">
        <v>9</v>
      </c>
      <c r="G7" s="13">
        <v>514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2560</v>
      </c>
      <c r="D8" s="13">
        <v>816</v>
      </c>
      <c r="E8" s="13">
        <v>654</v>
      </c>
      <c r="F8" s="13">
        <v>162</v>
      </c>
      <c r="G8" s="13">
        <v>1744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2224</v>
      </c>
      <c r="D9" s="13">
        <v>1671</v>
      </c>
      <c r="E9" s="13">
        <v>1458</v>
      </c>
      <c r="F9" s="13">
        <v>213</v>
      </c>
      <c r="G9" s="13">
        <v>553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2483</v>
      </c>
      <c r="D10" s="13">
        <v>2063</v>
      </c>
      <c r="E10" s="13">
        <v>1906</v>
      </c>
      <c r="F10" s="13">
        <v>157</v>
      </c>
      <c r="G10" s="13">
        <v>420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2526</v>
      </c>
      <c r="D11" s="13">
        <v>2231</v>
      </c>
      <c r="E11" s="13">
        <v>2100</v>
      </c>
      <c r="F11" s="13">
        <v>131</v>
      </c>
      <c r="G11" s="13">
        <v>295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2492</v>
      </c>
      <c r="D12" s="13">
        <v>2152</v>
      </c>
      <c r="E12" s="13">
        <v>2065</v>
      </c>
      <c r="F12" s="13">
        <v>87</v>
      </c>
      <c r="G12" s="13">
        <v>340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2521</v>
      </c>
      <c r="D13" s="13">
        <v>2254</v>
      </c>
      <c r="E13" s="13">
        <v>2181</v>
      </c>
      <c r="F13" s="13">
        <v>73</v>
      </c>
      <c r="G13" s="13">
        <v>267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2387</v>
      </c>
      <c r="D14" s="13">
        <v>2074</v>
      </c>
      <c r="E14" s="13">
        <v>2017</v>
      </c>
      <c r="F14" s="13">
        <v>57</v>
      </c>
      <c r="G14" s="13">
        <v>313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1957</v>
      </c>
      <c r="D15" s="13">
        <v>1610</v>
      </c>
      <c r="E15" s="13">
        <v>1556</v>
      </c>
      <c r="F15" s="13">
        <v>54</v>
      </c>
      <c r="G15" s="13">
        <v>347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1979</v>
      </c>
      <c r="D16" s="13">
        <v>1449</v>
      </c>
      <c r="E16" s="13">
        <v>1411</v>
      </c>
      <c r="F16" s="13">
        <v>38</v>
      </c>
      <c r="G16" s="13">
        <v>530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1911</v>
      </c>
      <c r="D17" s="13">
        <v>1114</v>
      </c>
      <c r="E17" s="13">
        <v>1065</v>
      </c>
      <c r="F17" s="13">
        <v>49</v>
      </c>
      <c r="G17" s="13">
        <v>797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1649</v>
      </c>
      <c r="D18" s="13">
        <v>626</v>
      </c>
      <c r="E18" s="13">
        <v>604</v>
      </c>
      <c r="F18" s="13">
        <v>22</v>
      </c>
      <c r="G18" s="13">
        <v>1023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1669</v>
      </c>
      <c r="D19" s="13">
        <v>444</v>
      </c>
      <c r="E19" s="13">
        <v>430</v>
      </c>
      <c r="F19" s="13">
        <v>14</v>
      </c>
      <c r="G19" s="13">
        <v>1225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1366</v>
      </c>
      <c r="D20" s="13">
        <v>251</v>
      </c>
      <c r="E20" s="13">
        <v>240</v>
      </c>
      <c r="F20" s="13">
        <v>11</v>
      </c>
      <c r="G20" s="13">
        <v>1115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1663</v>
      </c>
      <c r="D21" s="13">
        <v>141</v>
      </c>
      <c r="E21" s="13">
        <v>126</v>
      </c>
      <c r="F21" s="13">
        <v>15</v>
      </c>
      <c r="G21" s="13">
        <v>1522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15733</v>
      </c>
      <c r="D22" s="12">
        <v>8447</v>
      </c>
      <c r="E22" s="12">
        <v>7714</v>
      </c>
      <c r="F22" s="12">
        <v>733</v>
      </c>
      <c r="G22" s="12">
        <v>7286</v>
      </c>
    </row>
    <row r="23" spans="1:12" ht="12" customHeight="1">
      <c r="A23" s="21" t="s">
        <v>12</v>
      </c>
      <c r="B23" s="2" t="s">
        <v>21</v>
      </c>
      <c r="C23" s="13">
        <v>300</v>
      </c>
      <c r="D23" s="13">
        <v>18</v>
      </c>
      <c r="E23" s="13">
        <v>11</v>
      </c>
      <c r="F23" s="13">
        <v>7</v>
      </c>
      <c r="G23" s="13">
        <v>282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1269</v>
      </c>
      <c r="D24" s="13">
        <v>337</v>
      </c>
      <c r="E24" s="13">
        <v>245</v>
      </c>
      <c r="F24" s="13">
        <v>92</v>
      </c>
      <c r="G24" s="13">
        <v>932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1076</v>
      </c>
      <c r="D25" s="13">
        <v>735</v>
      </c>
      <c r="E25" s="13">
        <v>591</v>
      </c>
      <c r="F25" s="13">
        <v>144</v>
      </c>
      <c r="G25" s="13">
        <v>341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1274</v>
      </c>
      <c r="D26" s="13">
        <v>956</v>
      </c>
      <c r="E26" s="13">
        <v>848</v>
      </c>
      <c r="F26" s="13">
        <v>108</v>
      </c>
      <c r="G26" s="13">
        <v>318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1305</v>
      </c>
      <c r="D27" s="13">
        <v>1079</v>
      </c>
      <c r="E27" s="13">
        <v>979</v>
      </c>
      <c r="F27" s="13">
        <v>100</v>
      </c>
      <c r="G27" s="13">
        <v>226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1302</v>
      </c>
      <c r="D28" s="13">
        <v>1019</v>
      </c>
      <c r="E28" s="13">
        <v>956</v>
      </c>
      <c r="F28" s="13">
        <v>63</v>
      </c>
      <c r="G28" s="13">
        <v>283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1280</v>
      </c>
      <c r="D29" s="13">
        <v>1068</v>
      </c>
      <c r="E29" s="13">
        <v>1015</v>
      </c>
      <c r="F29" s="13">
        <v>53</v>
      </c>
      <c r="G29" s="13">
        <v>212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1216</v>
      </c>
      <c r="D30" s="13">
        <v>967</v>
      </c>
      <c r="E30" s="13">
        <v>929</v>
      </c>
      <c r="F30" s="13">
        <v>38</v>
      </c>
      <c r="G30" s="13">
        <v>249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995</v>
      </c>
      <c r="D31" s="13">
        <v>727</v>
      </c>
      <c r="E31" s="13">
        <v>687</v>
      </c>
      <c r="F31" s="13">
        <v>40</v>
      </c>
      <c r="G31" s="13">
        <v>268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1022</v>
      </c>
      <c r="D32" s="13">
        <v>620</v>
      </c>
      <c r="E32" s="13">
        <v>588</v>
      </c>
      <c r="F32" s="13">
        <v>32</v>
      </c>
      <c r="G32" s="13">
        <v>402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1003</v>
      </c>
      <c r="D33" s="13">
        <v>420</v>
      </c>
      <c r="E33" s="13">
        <v>394</v>
      </c>
      <c r="F33" s="13">
        <v>26</v>
      </c>
      <c r="G33" s="13">
        <v>583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920</v>
      </c>
      <c r="D34" s="13">
        <v>218</v>
      </c>
      <c r="E34" s="13">
        <v>208</v>
      </c>
      <c r="F34" s="13">
        <v>10</v>
      </c>
      <c r="G34" s="13">
        <v>702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927</v>
      </c>
      <c r="D35" s="13">
        <v>157</v>
      </c>
      <c r="E35" s="13">
        <v>150</v>
      </c>
      <c r="F35" s="13">
        <v>7</v>
      </c>
      <c r="G35" s="13">
        <v>770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752</v>
      </c>
      <c r="D36" s="13">
        <v>63</v>
      </c>
      <c r="E36" s="13">
        <v>58</v>
      </c>
      <c r="F36" s="13">
        <v>5</v>
      </c>
      <c r="G36" s="13">
        <v>689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1092</v>
      </c>
      <c r="D37" s="13">
        <v>63</v>
      </c>
      <c r="E37" s="13">
        <v>55</v>
      </c>
      <c r="F37" s="13">
        <v>8</v>
      </c>
      <c r="G37" s="13">
        <v>1029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14208</v>
      </c>
      <c r="D38" s="12">
        <v>10489</v>
      </c>
      <c r="E38" s="12">
        <v>10130</v>
      </c>
      <c r="F38" s="12">
        <v>359</v>
      </c>
      <c r="G38" s="12">
        <v>3719</v>
      </c>
    </row>
    <row r="39" spans="1:12" ht="12" customHeight="1">
      <c r="A39" s="21" t="s">
        <v>12</v>
      </c>
      <c r="B39" s="2" t="s">
        <v>21</v>
      </c>
      <c r="C39" s="13">
        <v>254</v>
      </c>
      <c r="D39" s="13">
        <v>22</v>
      </c>
      <c r="E39" s="13">
        <v>20</v>
      </c>
      <c r="F39" s="13">
        <v>2</v>
      </c>
      <c r="G39" s="13">
        <v>232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1291</v>
      </c>
      <c r="D40" s="13">
        <v>479</v>
      </c>
      <c r="E40" s="13">
        <v>409</v>
      </c>
      <c r="F40" s="13">
        <v>70</v>
      </c>
      <c r="G40" s="13">
        <v>812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1148</v>
      </c>
      <c r="D41" s="13">
        <v>936</v>
      </c>
      <c r="E41" s="13">
        <v>867</v>
      </c>
      <c r="F41" s="13">
        <v>69</v>
      </c>
      <c r="G41" s="13">
        <v>212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1209</v>
      </c>
      <c r="D42" s="13">
        <v>1107</v>
      </c>
      <c r="E42" s="13">
        <v>1058</v>
      </c>
      <c r="F42" s="13">
        <v>49</v>
      </c>
      <c r="G42" s="13">
        <v>102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1221</v>
      </c>
      <c r="D43" s="13">
        <v>1152</v>
      </c>
      <c r="E43" s="13">
        <v>1121</v>
      </c>
      <c r="F43" s="13">
        <v>31</v>
      </c>
      <c r="G43" s="13">
        <v>69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1190</v>
      </c>
      <c r="D44" s="13">
        <v>1133</v>
      </c>
      <c r="E44" s="13">
        <v>1109</v>
      </c>
      <c r="F44" s="13">
        <v>24</v>
      </c>
      <c r="G44" s="13">
        <v>57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1241</v>
      </c>
      <c r="D45" s="13">
        <v>1186</v>
      </c>
      <c r="E45" s="13">
        <v>1166</v>
      </c>
      <c r="F45" s="13">
        <v>20</v>
      </c>
      <c r="G45" s="13">
        <v>55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1171</v>
      </c>
      <c r="D46" s="13">
        <v>1107</v>
      </c>
      <c r="E46" s="13">
        <v>1088</v>
      </c>
      <c r="F46" s="13">
        <v>19</v>
      </c>
      <c r="G46" s="13">
        <v>64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962</v>
      </c>
      <c r="D47" s="13">
        <v>883</v>
      </c>
      <c r="E47" s="13">
        <v>869</v>
      </c>
      <c r="F47" s="13">
        <v>14</v>
      </c>
      <c r="G47" s="13">
        <v>79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957</v>
      </c>
      <c r="D48" s="13">
        <v>829</v>
      </c>
      <c r="E48" s="13">
        <v>823</v>
      </c>
      <c r="F48" s="13">
        <v>6</v>
      </c>
      <c r="G48" s="13">
        <v>128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908</v>
      </c>
      <c r="D49" s="13">
        <v>694</v>
      </c>
      <c r="E49" s="13">
        <v>671</v>
      </c>
      <c r="F49" s="13">
        <v>23</v>
      </c>
      <c r="G49" s="13">
        <v>214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729</v>
      </c>
      <c r="D50" s="13">
        <v>408</v>
      </c>
      <c r="E50" s="13">
        <v>396</v>
      </c>
      <c r="F50" s="13">
        <v>12</v>
      </c>
      <c r="G50" s="13">
        <v>321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742</v>
      </c>
      <c r="D51" s="13">
        <v>287</v>
      </c>
      <c r="E51" s="13">
        <v>280</v>
      </c>
      <c r="F51" s="13">
        <v>7</v>
      </c>
      <c r="G51" s="13">
        <v>455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614</v>
      </c>
      <c r="D52" s="13">
        <v>188</v>
      </c>
      <c r="E52" s="13">
        <v>182</v>
      </c>
      <c r="F52" s="13">
        <v>6</v>
      </c>
      <c r="G52" s="13">
        <v>426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571</v>
      </c>
      <c r="D53" s="14">
        <v>78</v>
      </c>
      <c r="E53" s="14">
        <v>71</v>
      </c>
      <c r="F53" s="14">
        <v>7</v>
      </c>
      <c r="G53" s="14">
        <v>493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4.4257812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56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37381</v>
      </c>
      <c r="D6" s="12">
        <v>23226</v>
      </c>
      <c r="E6" s="12">
        <v>21690</v>
      </c>
      <c r="F6" s="12">
        <v>1536</v>
      </c>
      <c r="G6" s="12">
        <v>14155</v>
      </c>
    </row>
    <row r="7" spans="1:12" ht="12" customHeight="1">
      <c r="A7" s="21" t="s">
        <v>12</v>
      </c>
      <c r="B7" s="2" t="s">
        <v>21</v>
      </c>
      <c r="C7" s="13">
        <v>704</v>
      </c>
      <c r="D7" s="13">
        <v>58</v>
      </c>
      <c r="E7" s="13">
        <v>52</v>
      </c>
      <c r="F7" s="13">
        <v>6</v>
      </c>
      <c r="G7" s="13">
        <v>646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3431</v>
      </c>
      <c r="D8" s="13">
        <v>924</v>
      </c>
      <c r="E8" s="13">
        <v>720</v>
      </c>
      <c r="F8" s="13">
        <v>204</v>
      </c>
      <c r="G8" s="13">
        <v>2507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2941</v>
      </c>
      <c r="D9" s="13">
        <v>2128</v>
      </c>
      <c r="E9" s="13">
        <v>1813</v>
      </c>
      <c r="F9" s="13">
        <v>315</v>
      </c>
      <c r="G9" s="13">
        <v>813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2880</v>
      </c>
      <c r="D10" s="13">
        <v>2427</v>
      </c>
      <c r="E10" s="13">
        <v>2210</v>
      </c>
      <c r="F10" s="13">
        <v>217</v>
      </c>
      <c r="G10" s="13">
        <v>453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3007</v>
      </c>
      <c r="D11" s="13">
        <v>2585</v>
      </c>
      <c r="E11" s="13">
        <v>2425</v>
      </c>
      <c r="F11" s="13">
        <v>160</v>
      </c>
      <c r="G11" s="13">
        <v>422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3003</v>
      </c>
      <c r="D12" s="13">
        <v>2613</v>
      </c>
      <c r="E12" s="13">
        <v>2485</v>
      </c>
      <c r="F12" s="13">
        <v>128</v>
      </c>
      <c r="G12" s="13">
        <v>390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3464</v>
      </c>
      <c r="D13" s="13">
        <v>3000</v>
      </c>
      <c r="E13" s="13">
        <v>2853</v>
      </c>
      <c r="F13" s="13">
        <v>147</v>
      </c>
      <c r="G13" s="13">
        <v>464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2807</v>
      </c>
      <c r="D14" s="13">
        <v>2411</v>
      </c>
      <c r="E14" s="13">
        <v>2296</v>
      </c>
      <c r="F14" s="13">
        <v>115</v>
      </c>
      <c r="G14" s="13">
        <v>396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2569</v>
      </c>
      <c r="D15" s="13">
        <v>2098</v>
      </c>
      <c r="E15" s="13">
        <v>2024</v>
      </c>
      <c r="F15" s="13">
        <v>74</v>
      </c>
      <c r="G15" s="13">
        <v>471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2555</v>
      </c>
      <c r="D16" s="13">
        <v>1843</v>
      </c>
      <c r="E16" s="13">
        <v>1764</v>
      </c>
      <c r="F16" s="13">
        <v>79</v>
      </c>
      <c r="G16" s="13">
        <v>712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2451</v>
      </c>
      <c r="D17" s="13">
        <v>1401</v>
      </c>
      <c r="E17" s="13">
        <v>1352</v>
      </c>
      <c r="F17" s="13">
        <v>49</v>
      </c>
      <c r="G17" s="13">
        <v>1050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2271</v>
      </c>
      <c r="D18" s="13">
        <v>792</v>
      </c>
      <c r="E18" s="13">
        <v>776</v>
      </c>
      <c r="F18" s="13">
        <v>16</v>
      </c>
      <c r="G18" s="13">
        <v>1479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1931</v>
      </c>
      <c r="D19" s="13">
        <v>483</v>
      </c>
      <c r="E19" s="13">
        <v>476</v>
      </c>
      <c r="F19" s="13">
        <v>7</v>
      </c>
      <c r="G19" s="13">
        <v>1448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1499</v>
      </c>
      <c r="D20" s="13">
        <v>270</v>
      </c>
      <c r="E20" s="13">
        <v>261</v>
      </c>
      <c r="F20" s="13">
        <v>9</v>
      </c>
      <c r="G20" s="13">
        <v>1229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1868</v>
      </c>
      <c r="D21" s="13">
        <v>193</v>
      </c>
      <c r="E21" s="13">
        <v>183</v>
      </c>
      <c r="F21" s="13">
        <v>10</v>
      </c>
      <c r="G21" s="13">
        <v>1675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19563</v>
      </c>
      <c r="D22" s="12">
        <v>10603</v>
      </c>
      <c r="E22" s="12">
        <v>9648</v>
      </c>
      <c r="F22" s="12">
        <v>955</v>
      </c>
      <c r="G22" s="12">
        <v>8960</v>
      </c>
    </row>
    <row r="23" spans="1:12" ht="12" customHeight="1">
      <c r="A23" s="21" t="s">
        <v>12</v>
      </c>
      <c r="B23" s="2" t="s">
        <v>21</v>
      </c>
      <c r="C23" s="13">
        <v>375</v>
      </c>
      <c r="D23" s="13">
        <v>23</v>
      </c>
      <c r="E23" s="13">
        <v>21</v>
      </c>
      <c r="F23" s="13">
        <v>2</v>
      </c>
      <c r="G23" s="13">
        <v>352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1743</v>
      </c>
      <c r="D24" s="13">
        <v>409</v>
      </c>
      <c r="E24" s="13">
        <v>280</v>
      </c>
      <c r="F24" s="13">
        <v>129</v>
      </c>
      <c r="G24" s="13">
        <v>1334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1456</v>
      </c>
      <c r="D25" s="13">
        <v>920</v>
      </c>
      <c r="E25" s="13">
        <v>736</v>
      </c>
      <c r="F25" s="13">
        <v>184</v>
      </c>
      <c r="G25" s="13">
        <v>536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1401</v>
      </c>
      <c r="D26" s="13">
        <v>1082</v>
      </c>
      <c r="E26" s="13">
        <v>952</v>
      </c>
      <c r="F26" s="13">
        <v>130</v>
      </c>
      <c r="G26" s="13">
        <v>319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1556</v>
      </c>
      <c r="D27" s="13">
        <v>1239</v>
      </c>
      <c r="E27" s="13">
        <v>1126</v>
      </c>
      <c r="F27" s="13">
        <v>113</v>
      </c>
      <c r="G27" s="13">
        <v>317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1539</v>
      </c>
      <c r="D28" s="13">
        <v>1234</v>
      </c>
      <c r="E28" s="13">
        <v>1141</v>
      </c>
      <c r="F28" s="13">
        <v>93</v>
      </c>
      <c r="G28" s="13">
        <v>305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1734</v>
      </c>
      <c r="D29" s="13">
        <v>1392</v>
      </c>
      <c r="E29" s="13">
        <v>1303</v>
      </c>
      <c r="F29" s="13">
        <v>89</v>
      </c>
      <c r="G29" s="13">
        <v>342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1510</v>
      </c>
      <c r="D30" s="13">
        <v>1215</v>
      </c>
      <c r="E30" s="13">
        <v>1125</v>
      </c>
      <c r="F30" s="13">
        <v>90</v>
      </c>
      <c r="G30" s="13">
        <v>295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1339</v>
      </c>
      <c r="D31" s="13">
        <v>1007</v>
      </c>
      <c r="E31" s="13">
        <v>965</v>
      </c>
      <c r="F31" s="13">
        <v>42</v>
      </c>
      <c r="G31" s="13">
        <v>332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1344</v>
      </c>
      <c r="D32" s="13">
        <v>860</v>
      </c>
      <c r="E32" s="13">
        <v>816</v>
      </c>
      <c r="F32" s="13">
        <v>44</v>
      </c>
      <c r="G32" s="13">
        <v>484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1300</v>
      </c>
      <c r="D33" s="13">
        <v>565</v>
      </c>
      <c r="E33" s="13">
        <v>549</v>
      </c>
      <c r="F33" s="13">
        <v>16</v>
      </c>
      <c r="G33" s="13">
        <v>735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1181</v>
      </c>
      <c r="D34" s="13">
        <v>306</v>
      </c>
      <c r="E34" s="13">
        <v>300</v>
      </c>
      <c r="F34" s="13">
        <v>6</v>
      </c>
      <c r="G34" s="13">
        <v>875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1049</v>
      </c>
      <c r="D35" s="13">
        <v>179</v>
      </c>
      <c r="E35" s="13">
        <v>173</v>
      </c>
      <c r="F35" s="13">
        <v>6</v>
      </c>
      <c r="G35" s="13">
        <v>870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822</v>
      </c>
      <c r="D36" s="13">
        <v>91</v>
      </c>
      <c r="E36" s="13">
        <v>83</v>
      </c>
      <c r="F36" s="13">
        <v>8</v>
      </c>
      <c r="G36" s="13">
        <v>731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1214</v>
      </c>
      <c r="D37" s="13">
        <v>81</v>
      </c>
      <c r="E37" s="13">
        <v>78</v>
      </c>
      <c r="F37" s="13">
        <v>3</v>
      </c>
      <c r="G37" s="13">
        <v>1133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17818</v>
      </c>
      <c r="D38" s="12">
        <v>12623</v>
      </c>
      <c r="E38" s="12">
        <v>12042</v>
      </c>
      <c r="F38" s="12">
        <v>581</v>
      </c>
      <c r="G38" s="12">
        <v>5195</v>
      </c>
    </row>
    <row r="39" spans="1:12" ht="12" customHeight="1">
      <c r="A39" s="21" t="s">
        <v>12</v>
      </c>
      <c r="B39" s="2" t="s">
        <v>21</v>
      </c>
      <c r="C39" s="13">
        <v>329</v>
      </c>
      <c r="D39" s="13">
        <v>35</v>
      </c>
      <c r="E39" s="13">
        <v>31</v>
      </c>
      <c r="F39" s="13">
        <v>4</v>
      </c>
      <c r="G39" s="13">
        <v>294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1688</v>
      </c>
      <c r="D40" s="13">
        <v>515</v>
      </c>
      <c r="E40" s="13">
        <v>440</v>
      </c>
      <c r="F40" s="13">
        <v>75</v>
      </c>
      <c r="G40" s="13">
        <v>1173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1485</v>
      </c>
      <c r="D41" s="13">
        <v>1208</v>
      </c>
      <c r="E41" s="13">
        <v>1077</v>
      </c>
      <c r="F41" s="13">
        <v>131</v>
      </c>
      <c r="G41" s="13">
        <v>277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1479</v>
      </c>
      <c r="D42" s="13">
        <v>1345</v>
      </c>
      <c r="E42" s="13">
        <v>1258</v>
      </c>
      <c r="F42" s="13">
        <v>87</v>
      </c>
      <c r="G42" s="13">
        <v>134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1451</v>
      </c>
      <c r="D43" s="13">
        <v>1346</v>
      </c>
      <c r="E43" s="13">
        <v>1299</v>
      </c>
      <c r="F43" s="13">
        <v>47</v>
      </c>
      <c r="G43" s="13">
        <v>105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1464</v>
      </c>
      <c r="D44" s="13">
        <v>1379</v>
      </c>
      <c r="E44" s="13">
        <v>1344</v>
      </c>
      <c r="F44" s="13">
        <v>35</v>
      </c>
      <c r="G44" s="13">
        <v>85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1730</v>
      </c>
      <c r="D45" s="13">
        <v>1608</v>
      </c>
      <c r="E45" s="13">
        <v>1550</v>
      </c>
      <c r="F45" s="13">
        <v>58</v>
      </c>
      <c r="G45" s="13">
        <v>122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1297</v>
      </c>
      <c r="D46" s="13">
        <v>1196</v>
      </c>
      <c r="E46" s="13">
        <v>1171</v>
      </c>
      <c r="F46" s="13">
        <v>25</v>
      </c>
      <c r="G46" s="13">
        <v>101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1230</v>
      </c>
      <c r="D47" s="13">
        <v>1091</v>
      </c>
      <c r="E47" s="13">
        <v>1059</v>
      </c>
      <c r="F47" s="13">
        <v>32</v>
      </c>
      <c r="G47" s="13">
        <v>139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1211</v>
      </c>
      <c r="D48" s="13">
        <v>983</v>
      </c>
      <c r="E48" s="13">
        <v>948</v>
      </c>
      <c r="F48" s="13">
        <v>35</v>
      </c>
      <c r="G48" s="13">
        <v>228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1151</v>
      </c>
      <c r="D49" s="13">
        <v>836</v>
      </c>
      <c r="E49" s="13">
        <v>803</v>
      </c>
      <c r="F49" s="13">
        <v>33</v>
      </c>
      <c r="G49" s="13">
        <v>315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1090</v>
      </c>
      <c r="D50" s="13">
        <v>486</v>
      </c>
      <c r="E50" s="13">
        <v>476</v>
      </c>
      <c r="F50" s="13">
        <v>10</v>
      </c>
      <c r="G50" s="13">
        <v>604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882</v>
      </c>
      <c r="D51" s="13">
        <v>304</v>
      </c>
      <c r="E51" s="13">
        <v>303</v>
      </c>
      <c r="F51" s="13">
        <v>1</v>
      </c>
      <c r="G51" s="13">
        <v>578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677</v>
      </c>
      <c r="D52" s="13">
        <v>179</v>
      </c>
      <c r="E52" s="13">
        <v>178</v>
      </c>
      <c r="F52" s="13">
        <v>1</v>
      </c>
      <c r="G52" s="13">
        <v>498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654</v>
      </c>
      <c r="D53" s="14">
        <v>112</v>
      </c>
      <c r="E53" s="14">
        <v>105</v>
      </c>
      <c r="F53" s="14">
        <v>7</v>
      </c>
      <c r="G53" s="14">
        <v>542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5.14062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57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25189</v>
      </c>
      <c r="D6" s="12">
        <v>16403</v>
      </c>
      <c r="E6" s="12">
        <v>15215</v>
      </c>
      <c r="F6" s="12">
        <v>1188</v>
      </c>
      <c r="G6" s="12">
        <v>8786</v>
      </c>
    </row>
    <row r="7" spans="1:12" ht="12" customHeight="1">
      <c r="A7" s="21" t="s">
        <v>12</v>
      </c>
      <c r="B7" s="2" t="s">
        <v>21</v>
      </c>
      <c r="C7" s="13">
        <v>552</v>
      </c>
      <c r="D7" s="13">
        <v>44</v>
      </c>
      <c r="E7" s="13">
        <v>34</v>
      </c>
      <c r="F7" s="13">
        <v>10</v>
      </c>
      <c r="G7" s="13">
        <v>508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2903</v>
      </c>
      <c r="D8" s="13">
        <v>885</v>
      </c>
      <c r="E8" s="13">
        <v>673</v>
      </c>
      <c r="F8" s="13">
        <v>212</v>
      </c>
      <c r="G8" s="13">
        <v>2018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2383</v>
      </c>
      <c r="D9" s="13">
        <v>1723</v>
      </c>
      <c r="E9" s="13">
        <v>1455</v>
      </c>
      <c r="F9" s="13">
        <v>268</v>
      </c>
      <c r="G9" s="13">
        <v>660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2196</v>
      </c>
      <c r="D10" s="13">
        <v>1847</v>
      </c>
      <c r="E10" s="13">
        <v>1704</v>
      </c>
      <c r="F10" s="13">
        <v>143</v>
      </c>
      <c r="G10" s="13">
        <v>349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2233</v>
      </c>
      <c r="D11" s="13">
        <v>1932</v>
      </c>
      <c r="E11" s="13">
        <v>1802</v>
      </c>
      <c r="F11" s="13">
        <v>130</v>
      </c>
      <c r="G11" s="13">
        <v>301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2286</v>
      </c>
      <c r="D12" s="13">
        <v>1985</v>
      </c>
      <c r="E12" s="13">
        <v>1883</v>
      </c>
      <c r="F12" s="13">
        <v>102</v>
      </c>
      <c r="G12" s="13">
        <v>301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2311</v>
      </c>
      <c r="D13" s="13">
        <v>2001</v>
      </c>
      <c r="E13" s="13">
        <v>1927</v>
      </c>
      <c r="F13" s="13">
        <v>74</v>
      </c>
      <c r="G13" s="13">
        <v>310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2220</v>
      </c>
      <c r="D14" s="13">
        <v>1951</v>
      </c>
      <c r="E14" s="13">
        <v>1877</v>
      </c>
      <c r="F14" s="13">
        <v>74</v>
      </c>
      <c r="G14" s="13">
        <v>269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1798</v>
      </c>
      <c r="D15" s="13">
        <v>1488</v>
      </c>
      <c r="E15" s="13">
        <v>1419</v>
      </c>
      <c r="F15" s="13">
        <v>69</v>
      </c>
      <c r="G15" s="13">
        <v>310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1412</v>
      </c>
      <c r="D16" s="13">
        <v>1038</v>
      </c>
      <c r="E16" s="13">
        <v>988</v>
      </c>
      <c r="F16" s="13">
        <v>50</v>
      </c>
      <c r="G16" s="13">
        <v>374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1263</v>
      </c>
      <c r="D17" s="13">
        <v>692</v>
      </c>
      <c r="E17" s="13">
        <v>668</v>
      </c>
      <c r="F17" s="13">
        <v>24</v>
      </c>
      <c r="G17" s="13">
        <v>571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1190</v>
      </c>
      <c r="D18" s="13">
        <v>412</v>
      </c>
      <c r="E18" s="13">
        <v>399</v>
      </c>
      <c r="F18" s="13">
        <v>13</v>
      </c>
      <c r="G18" s="13">
        <v>778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962</v>
      </c>
      <c r="D19" s="13">
        <v>231</v>
      </c>
      <c r="E19" s="13">
        <v>222</v>
      </c>
      <c r="F19" s="13">
        <v>9</v>
      </c>
      <c r="G19" s="13">
        <v>731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714</v>
      </c>
      <c r="D20" s="13">
        <v>114</v>
      </c>
      <c r="E20" s="13">
        <v>109</v>
      </c>
      <c r="F20" s="13">
        <v>5</v>
      </c>
      <c r="G20" s="13">
        <v>600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766</v>
      </c>
      <c r="D21" s="13">
        <v>60</v>
      </c>
      <c r="E21" s="13">
        <v>55</v>
      </c>
      <c r="F21" s="13">
        <v>5</v>
      </c>
      <c r="G21" s="13">
        <v>706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12961</v>
      </c>
      <c r="D22" s="12">
        <v>7382</v>
      </c>
      <c r="E22" s="12">
        <v>6634</v>
      </c>
      <c r="F22" s="12">
        <v>748</v>
      </c>
      <c r="G22" s="12">
        <v>5579</v>
      </c>
    </row>
    <row r="23" spans="1:12" ht="12" customHeight="1">
      <c r="A23" s="21" t="s">
        <v>12</v>
      </c>
      <c r="B23" s="2" t="s">
        <v>21</v>
      </c>
      <c r="C23" s="13">
        <v>265</v>
      </c>
      <c r="D23" s="13">
        <v>20</v>
      </c>
      <c r="E23" s="13">
        <v>12</v>
      </c>
      <c r="F23" s="13">
        <v>8</v>
      </c>
      <c r="G23" s="13">
        <v>245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1426</v>
      </c>
      <c r="D24" s="13">
        <v>399</v>
      </c>
      <c r="E24" s="13">
        <v>280</v>
      </c>
      <c r="F24" s="13">
        <v>119</v>
      </c>
      <c r="G24" s="13">
        <v>1027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1198</v>
      </c>
      <c r="D25" s="13">
        <v>735</v>
      </c>
      <c r="E25" s="13">
        <v>577</v>
      </c>
      <c r="F25" s="13">
        <v>158</v>
      </c>
      <c r="G25" s="13">
        <v>463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1106</v>
      </c>
      <c r="D26" s="13">
        <v>844</v>
      </c>
      <c r="E26" s="13">
        <v>737</v>
      </c>
      <c r="F26" s="13">
        <v>107</v>
      </c>
      <c r="G26" s="13">
        <v>262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1143</v>
      </c>
      <c r="D27" s="13">
        <v>906</v>
      </c>
      <c r="E27" s="13">
        <v>815</v>
      </c>
      <c r="F27" s="13">
        <v>91</v>
      </c>
      <c r="G27" s="13">
        <v>237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1210</v>
      </c>
      <c r="D28" s="13">
        <v>972</v>
      </c>
      <c r="E28" s="13">
        <v>894</v>
      </c>
      <c r="F28" s="13">
        <v>78</v>
      </c>
      <c r="G28" s="13">
        <v>238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1182</v>
      </c>
      <c r="D29" s="13">
        <v>938</v>
      </c>
      <c r="E29" s="13">
        <v>881</v>
      </c>
      <c r="F29" s="13">
        <v>57</v>
      </c>
      <c r="G29" s="13">
        <v>244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1107</v>
      </c>
      <c r="D30" s="13">
        <v>925</v>
      </c>
      <c r="E30" s="13">
        <v>877</v>
      </c>
      <c r="F30" s="13">
        <v>48</v>
      </c>
      <c r="G30" s="13">
        <v>182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910</v>
      </c>
      <c r="D31" s="13">
        <v>667</v>
      </c>
      <c r="E31" s="13">
        <v>626</v>
      </c>
      <c r="F31" s="13">
        <v>41</v>
      </c>
      <c r="G31" s="13">
        <v>243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714</v>
      </c>
      <c r="D32" s="13">
        <v>447</v>
      </c>
      <c r="E32" s="13">
        <v>427</v>
      </c>
      <c r="F32" s="13">
        <v>20</v>
      </c>
      <c r="G32" s="13">
        <v>267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647</v>
      </c>
      <c r="D33" s="13">
        <v>251</v>
      </c>
      <c r="E33" s="13">
        <v>242</v>
      </c>
      <c r="F33" s="13">
        <v>9</v>
      </c>
      <c r="G33" s="13">
        <v>396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632</v>
      </c>
      <c r="D34" s="13">
        <v>146</v>
      </c>
      <c r="E34" s="13">
        <v>139</v>
      </c>
      <c r="F34" s="13">
        <v>7</v>
      </c>
      <c r="G34" s="13">
        <v>486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531</v>
      </c>
      <c r="D35" s="13">
        <v>73</v>
      </c>
      <c r="E35" s="13">
        <v>71</v>
      </c>
      <c r="F35" s="13">
        <v>2</v>
      </c>
      <c r="G35" s="13">
        <v>458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373</v>
      </c>
      <c r="D36" s="13">
        <v>28</v>
      </c>
      <c r="E36" s="13">
        <v>26</v>
      </c>
      <c r="F36" s="13">
        <v>2</v>
      </c>
      <c r="G36" s="13">
        <v>345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517</v>
      </c>
      <c r="D37" s="13">
        <v>31</v>
      </c>
      <c r="E37" s="13">
        <v>30</v>
      </c>
      <c r="F37" s="13">
        <v>1</v>
      </c>
      <c r="G37" s="13">
        <v>486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12228</v>
      </c>
      <c r="D38" s="12">
        <v>9021</v>
      </c>
      <c r="E38" s="12">
        <v>8581</v>
      </c>
      <c r="F38" s="12">
        <v>440</v>
      </c>
      <c r="G38" s="12">
        <v>3207</v>
      </c>
    </row>
    <row r="39" spans="1:12" ht="12" customHeight="1">
      <c r="A39" s="21" t="s">
        <v>12</v>
      </c>
      <c r="B39" s="2" t="s">
        <v>21</v>
      </c>
      <c r="C39" s="13">
        <v>287</v>
      </c>
      <c r="D39" s="13">
        <v>24</v>
      </c>
      <c r="E39" s="13">
        <v>22</v>
      </c>
      <c r="F39" s="13">
        <v>2</v>
      </c>
      <c r="G39" s="13">
        <v>263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1477</v>
      </c>
      <c r="D40" s="13">
        <v>486</v>
      </c>
      <c r="E40" s="13">
        <v>393</v>
      </c>
      <c r="F40" s="13">
        <v>93</v>
      </c>
      <c r="G40" s="13">
        <v>991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1185</v>
      </c>
      <c r="D41" s="13">
        <v>988</v>
      </c>
      <c r="E41" s="13">
        <v>878</v>
      </c>
      <c r="F41" s="13">
        <v>110</v>
      </c>
      <c r="G41" s="13">
        <v>197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1090</v>
      </c>
      <c r="D42" s="13">
        <v>1003</v>
      </c>
      <c r="E42" s="13">
        <v>967</v>
      </c>
      <c r="F42" s="13">
        <v>36</v>
      </c>
      <c r="G42" s="13">
        <v>87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1090</v>
      </c>
      <c r="D43" s="13">
        <v>1026</v>
      </c>
      <c r="E43" s="13">
        <v>987</v>
      </c>
      <c r="F43" s="13">
        <v>39</v>
      </c>
      <c r="G43" s="13">
        <v>64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1076</v>
      </c>
      <c r="D44" s="13">
        <v>1013</v>
      </c>
      <c r="E44" s="13">
        <v>989</v>
      </c>
      <c r="F44" s="13">
        <v>24</v>
      </c>
      <c r="G44" s="13">
        <v>63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1129</v>
      </c>
      <c r="D45" s="13">
        <v>1063</v>
      </c>
      <c r="E45" s="13">
        <v>1046</v>
      </c>
      <c r="F45" s="13">
        <v>17</v>
      </c>
      <c r="G45" s="13">
        <v>66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1113</v>
      </c>
      <c r="D46" s="13">
        <v>1026</v>
      </c>
      <c r="E46" s="13">
        <v>1000</v>
      </c>
      <c r="F46" s="13">
        <v>26</v>
      </c>
      <c r="G46" s="13">
        <v>87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888</v>
      </c>
      <c r="D47" s="13">
        <v>821</v>
      </c>
      <c r="E47" s="13">
        <v>793</v>
      </c>
      <c r="F47" s="13">
        <v>28</v>
      </c>
      <c r="G47" s="13">
        <v>67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698</v>
      </c>
      <c r="D48" s="13">
        <v>591</v>
      </c>
      <c r="E48" s="13">
        <v>561</v>
      </c>
      <c r="F48" s="13">
        <v>30</v>
      </c>
      <c r="G48" s="13">
        <v>107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616</v>
      </c>
      <c r="D49" s="13">
        <v>441</v>
      </c>
      <c r="E49" s="13">
        <v>426</v>
      </c>
      <c r="F49" s="13">
        <v>15</v>
      </c>
      <c r="G49" s="13">
        <v>175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558</v>
      </c>
      <c r="D50" s="13">
        <v>266</v>
      </c>
      <c r="E50" s="13">
        <v>260</v>
      </c>
      <c r="F50" s="13">
        <v>6</v>
      </c>
      <c r="G50" s="13">
        <v>292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431</v>
      </c>
      <c r="D51" s="13">
        <v>158</v>
      </c>
      <c r="E51" s="13">
        <v>151</v>
      </c>
      <c r="F51" s="13">
        <v>7</v>
      </c>
      <c r="G51" s="13">
        <v>273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341</v>
      </c>
      <c r="D52" s="13">
        <v>86</v>
      </c>
      <c r="E52" s="13">
        <v>83</v>
      </c>
      <c r="F52" s="13">
        <v>3</v>
      </c>
      <c r="G52" s="13">
        <v>255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249</v>
      </c>
      <c r="D53" s="14">
        <v>29</v>
      </c>
      <c r="E53" s="14">
        <v>25</v>
      </c>
      <c r="F53" s="14">
        <v>4</v>
      </c>
      <c r="G53" s="14">
        <v>220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4.2851562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58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85383</v>
      </c>
      <c r="D6" s="12">
        <v>54602</v>
      </c>
      <c r="E6" s="12">
        <v>48443</v>
      </c>
      <c r="F6" s="12">
        <v>6159</v>
      </c>
      <c r="G6" s="12">
        <v>30781</v>
      </c>
    </row>
    <row r="7" spans="1:12" ht="12" customHeight="1">
      <c r="A7" s="21" t="s">
        <v>12</v>
      </c>
      <c r="B7" s="2" t="s">
        <v>21</v>
      </c>
      <c r="C7" s="13">
        <v>1741</v>
      </c>
      <c r="D7" s="13">
        <v>91</v>
      </c>
      <c r="E7" s="13">
        <v>70</v>
      </c>
      <c r="F7" s="13">
        <v>21</v>
      </c>
      <c r="G7" s="13">
        <v>1650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8927</v>
      </c>
      <c r="D8" s="13">
        <v>2377</v>
      </c>
      <c r="E8" s="13">
        <v>1571</v>
      </c>
      <c r="F8" s="13">
        <v>806</v>
      </c>
      <c r="G8" s="13">
        <v>6550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8321</v>
      </c>
      <c r="D9" s="13">
        <v>6307</v>
      </c>
      <c r="E9" s="13">
        <v>4856</v>
      </c>
      <c r="F9" s="13">
        <v>1451</v>
      </c>
      <c r="G9" s="13">
        <v>2014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8131</v>
      </c>
      <c r="D10" s="13">
        <v>6710</v>
      </c>
      <c r="E10" s="13">
        <v>5801</v>
      </c>
      <c r="F10" s="13">
        <v>909</v>
      </c>
      <c r="G10" s="13">
        <v>1421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7922</v>
      </c>
      <c r="D11" s="13">
        <v>6684</v>
      </c>
      <c r="E11" s="13">
        <v>5973</v>
      </c>
      <c r="F11" s="13">
        <v>711</v>
      </c>
      <c r="G11" s="13">
        <v>1238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7735</v>
      </c>
      <c r="D12" s="13">
        <v>6502</v>
      </c>
      <c r="E12" s="13">
        <v>5979</v>
      </c>
      <c r="F12" s="13">
        <v>523</v>
      </c>
      <c r="G12" s="13">
        <v>1233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8076</v>
      </c>
      <c r="D13" s="13">
        <v>6858</v>
      </c>
      <c r="E13" s="13">
        <v>6355</v>
      </c>
      <c r="F13" s="13">
        <v>503</v>
      </c>
      <c r="G13" s="13">
        <v>1218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7005</v>
      </c>
      <c r="D14" s="13">
        <v>5886</v>
      </c>
      <c r="E14" s="13">
        <v>5499</v>
      </c>
      <c r="F14" s="13">
        <v>387</v>
      </c>
      <c r="G14" s="13">
        <v>1119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6077</v>
      </c>
      <c r="D15" s="13">
        <v>4878</v>
      </c>
      <c r="E15" s="13">
        <v>4556</v>
      </c>
      <c r="F15" s="13">
        <v>322</v>
      </c>
      <c r="G15" s="13">
        <v>1199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5090</v>
      </c>
      <c r="D16" s="13">
        <v>3658</v>
      </c>
      <c r="E16" s="13">
        <v>3422</v>
      </c>
      <c r="F16" s="13">
        <v>236</v>
      </c>
      <c r="G16" s="13">
        <v>1432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4680</v>
      </c>
      <c r="D17" s="13">
        <v>2434</v>
      </c>
      <c r="E17" s="13">
        <v>2268</v>
      </c>
      <c r="F17" s="13">
        <v>166</v>
      </c>
      <c r="G17" s="13">
        <v>2246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3898</v>
      </c>
      <c r="D18" s="13">
        <v>1213</v>
      </c>
      <c r="E18" s="13">
        <v>1141</v>
      </c>
      <c r="F18" s="13">
        <v>72</v>
      </c>
      <c r="G18" s="13">
        <v>2685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2996</v>
      </c>
      <c r="D19" s="13">
        <v>558</v>
      </c>
      <c r="E19" s="13">
        <v>527</v>
      </c>
      <c r="F19" s="13">
        <v>31</v>
      </c>
      <c r="G19" s="13">
        <v>2438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2249</v>
      </c>
      <c r="D20" s="13">
        <v>275</v>
      </c>
      <c r="E20" s="13">
        <v>264</v>
      </c>
      <c r="F20" s="13">
        <v>11</v>
      </c>
      <c r="G20" s="13">
        <v>1974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2535</v>
      </c>
      <c r="D21" s="13">
        <v>171</v>
      </c>
      <c r="E21" s="13">
        <v>161</v>
      </c>
      <c r="F21" s="13">
        <v>10</v>
      </c>
      <c r="G21" s="13">
        <v>2364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43937</v>
      </c>
      <c r="D22" s="12">
        <v>24414</v>
      </c>
      <c r="E22" s="12">
        <v>20888</v>
      </c>
      <c r="F22" s="12">
        <v>3526</v>
      </c>
      <c r="G22" s="12">
        <v>19523</v>
      </c>
    </row>
    <row r="23" spans="1:12" ht="12" customHeight="1">
      <c r="A23" s="21" t="s">
        <v>12</v>
      </c>
      <c r="B23" s="2" t="s">
        <v>21</v>
      </c>
      <c r="C23" s="13">
        <v>826</v>
      </c>
      <c r="D23" s="13">
        <v>52</v>
      </c>
      <c r="E23" s="13">
        <v>36</v>
      </c>
      <c r="F23" s="13">
        <v>16</v>
      </c>
      <c r="G23" s="13">
        <v>774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4313</v>
      </c>
      <c r="D24" s="13">
        <v>1046</v>
      </c>
      <c r="E24" s="13">
        <v>649</v>
      </c>
      <c r="F24" s="13">
        <v>397</v>
      </c>
      <c r="G24" s="13">
        <v>3267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4194</v>
      </c>
      <c r="D25" s="13">
        <v>2883</v>
      </c>
      <c r="E25" s="13">
        <v>2070</v>
      </c>
      <c r="F25" s="13">
        <v>813</v>
      </c>
      <c r="G25" s="13">
        <v>1311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4094</v>
      </c>
      <c r="D26" s="13">
        <v>2999</v>
      </c>
      <c r="E26" s="13">
        <v>2463</v>
      </c>
      <c r="F26" s="13">
        <v>536</v>
      </c>
      <c r="G26" s="13">
        <v>1095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3987</v>
      </c>
      <c r="D27" s="13">
        <v>3009</v>
      </c>
      <c r="E27" s="13">
        <v>2574</v>
      </c>
      <c r="F27" s="13">
        <v>435</v>
      </c>
      <c r="G27" s="13">
        <v>978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3971</v>
      </c>
      <c r="D28" s="13">
        <v>2952</v>
      </c>
      <c r="E28" s="13">
        <v>2594</v>
      </c>
      <c r="F28" s="13">
        <v>358</v>
      </c>
      <c r="G28" s="13">
        <v>1019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4136</v>
      </c>
      <c r="D29" s="13">
        <v>3151</v>
      </c>
      <c r="E29" s="13">
        <v>2809</v>
      </c>
      <c r="F29" s="13">
        <v>342</v>
      </c>
      <c r="G29" s="13">
        <v>985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3599</v>
      </c>
      <c r="D30" s="13">
        <v>2681</v>
      </c>
      <c r="E30" s="13">
        <v>2446</v>
      </c>
      <c r="F30" s="13">
        <v>235</v>
      </c>
      <c r="G30" s="13">
        <v>918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3162</v>
      </c>
      <c r="D31" s="13">
        <v>2221</v>
      </c>
      <c r="E31" s="13">
        <v>2048</v>
      </c>
      <c r="F31" s="13">
        <v>173</v>
      </c>
      <c r="G31" s="13">
        <v>941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2632</v>
      </c>
      <c r="D32" s="13">
        <v>1624</v>
      </c>
      <c r="E32" s="13">
        <v>1514</v>
      </c>
      <c r="F32" s="13">
        <v>110</v>
      </c>
      <c r="G32" s="13">
        <v>1008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2413</v>
      </c>
      <c r="D33" s="13">
        <v>948</v>
      </c>
      <c r="E33" s="13">
        <v>890</v>
      </c>
      <c r="F33" s="13">
        <v>58</v>
      </c>
      <c r="G33" s="13">
        <v>1465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2019</v>
      </c>
      <c r="D34" s="13">
        <v>471</v>
      </c>
      <c r="E34" s="13">
        <v>441</v>
      </c>
      <c r="F34" s="13">
        <v>30</v>
      </c>
      <c r="G34" s="13">
        <v>1548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1649</v>
      </c>
      <c r="D35" s="13">
        <v>210</v>
      </c>
      <c r="E35" s="13">
        <v>198</v>
      </c>
      <c r="F35" s="13">
        <v>12</v>
      </c>
      <c r="G35" s="13">
        <v>1439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1291</v>
      </c>
      <c r="D36" s="13">
        <v>97</v>
      </c>
      <c r="E36" s="13">
        <v>91</v>
      </c>
      <c r="F36" s="13">
        <v>6</v>
      </c>
      <c r="G36" s="13">
        <v>1194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1651</v>
      </c>
      <c r="D37" s="13">
        <v>70</v>
      </c>
      <c r="E37" s="13">
        <v>65</v>
      </c>
      <c r="F37" s="13">
        <v>5</v>
      </c>
      <c r="G37" s="13">
        <v>1581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41446</v>
      </c>
      <c r="D38" s="12">
        <v>30188</v>
      </c>
      <c r="E38" s="12">
        <v>27555</v>
      </c>
      <c r="F38" s="12">
        <v>2633</v>
      </c>
      <c r="G38" s="12">
        <v>11258</v>
      </c>
    </row>
    <row r="39" spans="1:12" ht="12" customHeight="1">
      <c r="A39" s="21" t="s">
        <v>12</v>
      </c>
      <c r="B39" s="2" t="s">
        <v>21</v>
      </c>
      <c r="C39" s="13">
        <v>915</v>
      </c>
      <c r="D39" s="13">
        <v>39</v>
      </c>
      <c r="E39" s="13">
        <v>34</v>
      </c>
      <c r="F39" s="13">
        <v>5</v>
      </c>
      <c r="G39" s="13">
        <v>876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4614</v>
      </c>
      <c r="D40" s="13">
        <v>1331</v>
      </c>
      <c r="E40" s="13">
        <v>922</v>
      </c>
      <c r="F40" s="13">
        <v>409</v>
      </c>
      <c r="G40" s="13">
        <v>3283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4127</v>
      </c>
      <c r="D41" s="13">
        <v>3424</v>
      </c>
      <c r="E41" s="13">
        <v>2786</v>
      </c>
      <c r="F41" s="13">
        <v>638</v>
      </c>
      <c r="G41" s="13">
        <v>703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4037</v>
      </c>
      <c r="D42" s="13">
        <v>3711</v>
      </c>
      <c r="E42" s="13">
        <v>3338</v>
      </c>
      <c r="F42" s="13">
        <v>373</v>
      </c>
      <c r="G42" s="13">
        <v>326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3935</v>
      </c>
      <c r="D43" s="13">
        <v>3675</v>
      </c>
      <c r="E43" s="13">
        <v>3399</v>
      </c>
      <c r="F43" s="13">
        <v>276</v>
      </c>
      <c r="G43" s="13">
        <v>260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3764</v>
      </c>
      <c r="D44" s="13">
        <v>3550</v>
      </c>
      <c r="E44" s="13">
        <v>3385</v>
      </c>
      <c r="F44" s="13">
        <v>165</v>
      </c>
      <c r="G44" s="13">
        <v>214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3940</v>
      </c>
      <c r="D45" s="13">
        <v>3707</v>
      </c>
      <c r="E45" s="13">
        <v>3546</v>
      </c>
      <c r="F45" s="13">
        <v>161</v>
      </c>
      <c r="G45" s="13">
        <v>233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3406</v>
      </c>
      <c r="D46" s="13">
        <v>3205</v>
      </c>
      <c r="E46" s="13">
        <v>3053</v>
      </c>
      <c r="F46" s="13">
        <v>152</v>
      </c>
      <c r="G46" s="13">
        <v>201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2915</v>
      </c>
      <c r="D47" s="13">
        <v>2657</v>
      </c>
      <c r="E47" s="13">
        <v>2508</v>
      </c>
      <c r="F47" s="13">
        <v>149</v>
      </c>
      <c r="G47" s="13">
        <v>258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2458</v>
      </c>
      <c r="D48" s="13">
        <v>2034</v>
      </c>
      <c r="E48" s="13">
        <v>1908</v>
      </c>
      <c r="F48" s="13">
        <v>126</v>
      </c>
      <c r="G48" s="13">
        <v>424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2267</v>
      </c>
      <c r="D49" s="13">
        <v>1486</v>
      </c>
      <c r="E49" s="13">
        <v>1378</v>
      </c>
      <c r="F49" s="13">
        <v>108</v>
      </c>
      <c r="G49" s="13">
        <v>781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1879</v>
      </c>
      <c r="D50" s="13">
        <v>742</v>
      </c>
      <c r="E50" s="13">
        <v>700</v>
      </c>
      <c r="F50" s="13">
        <v>42</v>
      </c>
      <c r="G50" s="13">
        <v>1137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1347</v>
      </c>
      <c r="D51" s="13">
        <v>348</v>
      </c>
      <c r="E51" s="13">
        <v>329</v>
      </c>
      <c r="F51" s="13">
        <v>19</v>
      </c>
      <c r="G51" s="13">
        <v>999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958</v>
      </c>
      <c r="D52" s="13">
        <v>178</v>
      </c>
      <c r="E52" s="13">
        <v>173</v>
      </c>
      <c r="F52" s="13">
        <v>5</v>
      </c>
      <c r="G52" s="13">
        <v>780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884</v>
      </c>
      <c r="D53" s="14">
        <v>101</v>
      </c>
      <c r="E53" s="14">
        <v>96</v>
      </c>
      <c r="F53" s="14">
        <v>5</v>
      </c>
      <c r="G53" s="14">
        <v>783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4.4257812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59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53517</v>
      </c>
      <c r="D6" s="12">
        <v>35734</v>
      </c>
      <c r="E6" s="12">
        <v>32944</v>
      </c>
      <c r="F6" s="12">
        <v>2790</v>
      </c>
      <c r="G6" s="12">
        <v>17783</v>
      </c>
    </row>
    <row r="7" spans="1:12" ht="12" customHeight="1">
      <c r="A7" s="21" t="s">
        <v>12</v>
      </c>
      <c r="B7" s="2" t="s">
        <v>21</v>
      </c>
      <c r="C7" s="13">
        <v>1300</v>
      </c>
      <c r="D7" s="13">
        <v>84</v>
      </c>
      <c r="E7" s="13">
        <v>72</v>
      </c>
      <c r="F7" s="13">
        <v>12</v>
      </c>
      <c r="G7" s="13">
        <v>1216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6040</v>
      </c>
      <c r="D8" s="13">
        <v>1826</v>
      </c>
      <c r="E8" s="13">
        <v>1411</v>
      </c>
      <c r="F8" s="13">
        <v>415</v>
      </c>
      <c r="G8" s="13">
        <v>4214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5216</v>
      </c>
      <c r="D9" s="13">
        <v>4053</v>
      </c>
      <c r="E9" s="13">
        <v>3415</v>
      </c>
      <c r="F9" s="13">
        <v>638</v>
      </c>
      <c r="G9" s="13">
        <v>1163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5221</v>
      </c>
      <c r="D10" s="13">
        <v>4297</v>
      </c>
      <c r="E10" s="13">
        <v>3880</v>
      </c>
      <c r="F10" s="13">
        <v>417</v>
      </c>
      <c r="G10" s="13">
        <v>924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5403</v>
      </c>
      <c r="D11" s="13">
        <v>4560</v>
      </c>
      <c r="E11" s="13">
        <v>4254</v>
      </c>
      <c r="F11" s="13">
        <v>306</v>
      </c>
      <c r="G11" s="13">
        <v>843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5283</v>
      </c>
      <c r="D12" s="13">
        <v>4514</v>
      </c>
      <c r="E12" s="13">
        <v>4260</v>
      </c>
      <c r="F12" s="13">
        <v>254</v>
      </c>
      <c r="G12" s="13">
        <v>769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5283</v>
      </c>
      <c r="D13" s="13">
        <v>4541</v>
      </c>
      <c r="E13" s="13">
        <v>4326</v>
      </c>
      <c r="F13" s="13">
        <v>215</v>
      </c>
      <c r="G13" s="13">
        <v>742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4532</v>
      </c>
      <c r="D14" s="13">
        <v>3857</v>
      </c>
      <c r="E14" s="13">
        <v>3676</v>
      </c>
      <c r="F14" s="13">
        <v>181</v>
      </c>
      <c r="G14" s="13">
        <v>675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3538</v>
      </c>
      <c r="D15" s="13">
        <v>2860</v>
      </c>
      <c r="E15" s="13">
        <v>2753</v>
      </c>
      <c r="F15" s="13">
        <v>107</v>
      </c>
      <c r="G15" s="13">
        <v>678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2974</v>
      </c>
      <c r="D16" s="13">
        <v>2223</v>
      </c>
      <c r="E16" s="13">
        <v>2114</v>
      </c>
      <c r="F16" s="13">
        <v>109</v>
      </c>
      <c r="G16" s="13">
        <v>751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2368</v>
      </c>
      <c r="D17" s="13">
        <v>1380</v>
      </c>
      <c r="E17" s="13">
        <v>1307</v>
      </c>
      <c r="F17" s="13">
        <v>73</v>
      </c>
      <c r="G17" s="13">
        <v>988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2181</v>
      </c>
      <c r="D18" s="13">
        <v>796</v>
      </c>
      <c r="E18" s="13">
        <v>760</v>
      </c>
      <c r="F18" s="13">
        <v>36</v>
      </c>
      <c r="G18" s="13">
        <v>1385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1710</v>
      </c>
      <c r="D19" s="13">
        <v>405</v>
      </c>
      <c r="E19" s="13">
        <v>391</v>
      </c>
      <c r="F19" s="13">
        <v>14</v>
      </c>
      <c r="G19" s="13">
        <v>1305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1216</v>
      </c>
      <c r="D20" s="13">
        <v>201</v>
      </c>
      <c r="E20" s="13">
        <v>193</v>
      </c>
      <c r="F20" s="13">
        <v>8</v>
      </c>
      <c r="G20" s="13">
        <v>1015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1252</v>
      </c>
      <c r="D21" s="13">
        <v>137</v>
      </c>
      <c r="E21" s="13">
        <v>132</v>
      </c>
      <c r="F21" s="13">
        <v>5</v>
      </c>
      <c r="G21" s="13">
        <v>1115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27500</v>
      </c>
      <c r="D22" s="12">
        <v>15930</v>
      </c>
      <c r="E22" s="12">
        <v>14209</v>
      </c>
      <c r="F22" s="12">
        <v>1721</v>
      </c>
      <c r="G22" s="12">
        <v>11570</v>
      </c>
    </row>
    <row r="23" spans="1:12" ht="12" customHeight="1">
      <c r="A23" s="21" t="s">
        <v>12</v>
      </c>
      <c r="B23" s="2" t="s">
        <v>21</v>
      </c>
      <c r="C23" s="13">
        <v>624</v>
      </c>
      <c r="D23" s="13">
        <v>36</v>
      </c>
      <c r="E23" s="13">
        <v>31</v>
      </c>
      <c r="F23" s="13">
        <v>5</v>
      </c>
      <c r="G23" s="13">
        <v>588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2970</v>
      </c>
      <c r="D24" s="13">
        <v>786</v>
      </c>
      <c r="E24" s="13">
        <v>546</v>
      </c>
      <c r="F24" s="13">
        <v>240</v>
      </c>
      <c r="G24" s="13">
        <v>2184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2664</v>
      </c>
      <c r="D25" s="13">
        <v>1849</v>
      </c>
      <c r="E25" s="13">
        <v>1492</v>
      </c>
      <c r="F25" s="13">
        <v>357</v>
      </c>
      <c r="G25" s="13">
        <v>815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2744</v>
      </c>
      <c r="D26" s="13">
        <v>2013</v>
      </c>
      <c r="E26" s="13">
        <v>1736</v>
      </c>
      <c r="F26" s="13">
        <v>277</v>
      </c>
      <c r="G26" s="13">
        <v>731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2757</v>
      </c>
      <c r="D27" s="13">
        <v>2066</v>
      </c>
      <c r="E27" s="13">
        <v>1847</v>
      </c>
      <c r="F27" s="13">
        <v>219</v>
      </c>
      <c r="G27" s="13">
        <v>691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2761</v>
      </c>
      <c r="D28" s="13">
        <v>2123</v>
      </c>
      <c r="E28" s="13">
        <v>1945</v>
      </c>
      <c r="F28" s="13">
        <v>178</v>
      </c>
      <c r="G28" s="13">
        <v>638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2704</v>
      </c>
      <c r="D29" s="13">
        <v>2107</v>
      </c>
      <c r="E29" s="13">
        <v>1961</v>
      </c>
      <c r="F29" s="13">
        <v>146</v>
      </c>
      <c r="G29" s="13">
        <v>597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2278</v>
      </c>
      <c r="D30" s="13">
        <v>1740</v>
      </c>
      <c r="E30" s="13">
        <v>1623</v>
      </c>
      <c r="F30" s="13">
        <v>117</v>
      </c>
      <c r="G30" s="13">
        <v>538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1779</v>
      </c>
      <c r="D31" s="13">
        <v>1254</v>
      </c>
      <c r="E31" s="13">
        <v>1193</v>
      </c>
      <c r="F31" s="13">
        <v>61</v>
      </c>
      <c r="G31" s="13">
        <v>525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1495</v>
      </c>
      <c r="D32" s="13">
        <v>934</v>
      </c>
      <c r="E32" s="13">
        <v>869</v>
      </c>
      <c r="F32" s="13">
        <v>65</v>
      </c>
      <c r="G32" s="13">
        <v>561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1220</v>
      </c>
      <c r="D33" s="13">
        <v>509</v>
      </c>
      <c r="E33" s="13">
        <v>475</v>
      </c>
      <c r="F33" s="13">
        <v>34</v>
      </c>
      <c r="G33" s="13">
        <v>711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1138</v>
      </c>
      <c r="D34" s="13">
        <v>271</v>
      </c>
      <c r="E34" s="13">
        <v>257</v>
      </c>
      <c r="F34" s="13">
        <v>14</v>
      </c>
      <c r="G34" s="13">
        <v>867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909</v>
      </c>
      <c r="D35" s="13">
        <v>129</v>
      </c>
      <c r="E35" s="13">
        <v>127</v>
      </c>
      <c r="F35" s="13">
        <v>2</v>
      </c>
      <c r="G35" s="13">
        <v>780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665</v>
      </c>
      <c r="D36" s="13">
        <v>63</v>
      </c>
      <c r="E36" s="13">
        <v>60</v>
      </c>
      <c r="F36" s="13">
        <v>3</v>
      </c>
      <c r="G36" s="13">
        <v>602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792</v>
      </c>
      <c r="D37" s="13">
        <v>50</v>
      </c>
      <c r="E37" s="13">
        <v>47</v>
      </c>
      <c r="F37" s="13">
        <v>3</v>
      </c>
      <c r="G37" s="13">
        <v>742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26017</v>
      </c>
      <c r="D38" s="12">
        <v>19804</v>
      </c>
      <c r="E38" s="12">
        <v>18735</v>
      </c>
      <c r="F38" s="12">
        <v>1069</v>
      </c>
      <c r="G38" s="12">
        <v>6213</v>
      </c>
    </row>
    <row r="39" spans="1:12" ht="12" customHeight="1">
      <c r="A39" s="21" t="s">
        <v>12</v>
      </c>
      <c r="B39" s="2" t="s">
        <v>21</v>
      </c>
      <c r="C39" s="13">
        <v>676</v>
      </c>
      <c r="D39" s="13">
        <v>48</v>
      </c>
      <c r="E39" s="13">
        <v>41</v>
      </c>
      <c r="F39" s="13">
        <v>7</v>
      </c>
      <c r="G39" s="13">
        <v>628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3070</v>
      </c>
      <c r="D40" s="13">
        <v>1040</v>
      </c>
      <c r="E40" s="13">
        <v>865</v>
      </c>
      <c r="F40" s="13">
        <v>175</v>
      </c>
      <c r="G40" s="13">
        <v>2030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2552</v>
      </c>
      <c r="D41" s="13">
        <v>2204</v>
      </c>
      <c r="E41" s="13">
        <v>1923</v>
      </c>
      <c r="F41" s="13">
        <v>281</v>
      </c>
      <c r="G41" s="13">
        <v>348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2477</v>
      </c>
      <c r="D42" s="13">
        <v>2284</v>
      </c>
      <c r="E42" s="13">
        <v>2144</v>
      </c>
      <c r="F42" s="13">
        <v>140</v>
      </c>
      <c r="G42" s="13">
        <v>193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2646</v>
      </c>
      <c r="D43" s="13">
        <v>2494</v>
      </c>
      <c r="E43" s="13">
        <v>2407</v>
      </c>
      <c r="F43" s="13">
        <v>87</v>
      </c>
      <c r="G43" s="13">
        <v>152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2522</v>
      </c>
      <c r="D44" s="13">
        <v>2391</v>
      </c>
      <c r="E44" s="13">
        <v>2315</v>
      </c>
      <c r="F44" s="13">
        <v>76</v>
      </c>
      <c r="G44" s="13">
        <v>131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2579</v>
      </c>
      <c r="D45" s="13">
        <v>2434</v>
      </c>
      <c r="E45" s="13">
        <v>2365</v>
      </c>
      <c r="F45" s="13">
        <v>69</v>
      </c>
      <c r="G45" s="13">
        <v>145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2254</v>
      </c>
      <c r="D46" s="13">
        <v>2117</v>
      </c>
      <c r="E46" s="13">
        <v>2053</v>
      </c>
      <c r="F46" s="13">
        <v>64</v>
      </c>
      <c r="G46" s="13">
        <v>137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1759</v>
      </c>
      <c r="D47" s="13">
        <v>1606</v>
      </c>
      <c r="E47" s="13">
        <v>1560</v>
      </c>
      <c r="F47" s="13">
        <v>46</v>
      </c>
      <c r="G47" s="13">
        <v>153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1479</v>
      </c>
      <c r="D48" s="13">
        <v>1289</v>
      </c>
      <c r="E48" s="13">
        <v>1245</v>
      </c>
      <c r="F48" s="13">
        <v>44</v>
      </c>
      <c r="G48" s="13">
        <v>190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1148</v>
      </c>
      <c r="D49" s="13">
        <v>871</v>
      </c>
      <c r="E49" s="13">
        <v>832</v>
      </c>
      <c r="F49" s="13">
        <v>39</v>
      </c>
      <c r="G49" s="13">
        <v>277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1043</v>
      </c>
      <c r="D50" s="13">
        <v>525</v>
      </c>
      <c r="E50" s="13">
        <v>503</v>
      </c>
      <c r="F50" s="13">
        <v>22</v>
      </c>
      <c r="G50" s="13">
        <v>518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801</v>
      </c>
      <c r="D51" s="13">
        <v>276</v>
      </c>
      <c r="E51" s="13">
        <v>264</v>
      </c>
      <c r="F51" s="13">
        <v>12</v>
      </c>
      <c r="G51" s="13">
        <v>525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551</v>
      </c>
      <c r="D52" s="13">
        <v>138</v>
      </c>
      <c r="E52" s="13">
        <v>133</v>
      </c>
      <c r="F52" s="13">
        <v>5</v>
      </c>
      <c r="G52" s="13">
        <v>413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460</v>
      </c>
      <c r="D53" s="14">
        <v>87</v>
      </c>
      <c r="E53" s="14">
        <v>85</v>
      </c>
      <c r="F53" s="14">
        <v>2</v>
      </c>
      <c r="G53" s="14">
        <v>373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L65"/>
  <sheetViews>
    <sheetView showGridLines="0" zoomScaleNormal="100" workbookViewId="0">
      <selection activeCell="A3" sqref="A3:B5"/>
    </sheetView>
  </sheetViews>
  <sheetFormatPr baseColWidth="10" defaultColWidth="12" defaultRowHeight="10.199999999999999"/>
  <cols>
    <col min="1" max="1" width="32.85546875" customWidth="1"/>
    <col min="2" max="2" width="31.8554687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60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12730</v>
      </c>
      <c r="D6" s="12">
        <v>8624</v>
      </c>
      <c r="E6" s="12">
        <v>8097</v>
      </c>
      <c r="F6" s="12">
        <v>527</v>
      </c>
      <c r="G6" s="12">
        <v>4106</v>
      </c>
    </row>
    <row r="7" spans="1:12" ht="12" customHeight="1">
      <c r="A7" s="21" t="s">
        <v>12</v>
      </c>
      <c r="B7" s="2" t="s">
        <v>21</v>
      </c>
      <c r="C7" s="13">
        <v>246</v>
      </c>
      <c r="D7" s="13">
        <v>16</v>
      </c>
      <c r="E7" s="13">
        <v>13</v>
      </c>
      <c r="F7" s="13">
        <v>3</v>
      </c>
      <c r="G7" s="13">
        <v>230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1169</v>
      </c>
      <c r="D8" s="13">
        <v>353</v>
      </c>
      <c r="E8" s="13">
        <v>274</v>
      </c>
      <c r="F8" s="13">
        <v>79</v>
      </c>
      <c r="G8" s="13">
        <v>816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1124</v>
      </c>
      <c r="D9" s="13">
        <v>871</v>
      </c>
      <c r="E9" s="13">
        <v>758</v>
      </c>
      <c r="F9" s="13">
        <v>113</v>
      </c>
      <c r="G9" s="13">
        <v>253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1138</v>
      </c>
      <c r="D10" s="13">
        <v>962</v>
      </c>
      <c r="E10" s="13">
        <v>886</v>
      </c>
      <c r="F10" s="13">
        <v>76</v>
      </c>
      <c r="G10" s="13">
        <v>176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1152</v>
      </c>
      <c r="D11" s="13">
        <v>1018</v>
      </c>
      <c r="E11" s="13">
        <v>960</v>
      </c>
      <c r="F11" s="13">
        <v>58</v>
      </c>
      <c r="G11" s="13">
        <v>134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1181</v>
      </c>
      <c r="D12" s="13">
        <v>1058</v>
      </c>
      <c r="E12" s="13">
        <v>1017</v>
      </c>
      <c r="F12" s="13">
        <v>41</v>
      </c>
      <c r="G12" s="13">
        <v>123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1263</v>
      </c>
      <c r="D13" s="13">
        <v>1136</v>
      </c>
      <c r="E13" s="13">
        <v>1097</v>
      </c>
      <c r="F13" s="13">
        <v>39</v>
      </c>
      <c r="G13" s="13">
        <v>127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976</v>
      </c>
      <c r="D14" s="13">
        <v>855</v>
      </c>
      <c r="E14" s="13">
        <v>829</v>
      </c>
      <c r="F14" s="13">
        <v>26</v>
      </c>
      <c r="G14" s="13">
        <v>121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910</v>
      </c>
      <c r="D15" s="13">
        <v>768</v>
      </c>
      <c r="E15" s="13">
        <v>743</v>
      </c>
      <c r="F15" s="13">
        <v>25</v>
      </c>
      <c r="G15" s="13">
        <v>142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785</v>
      </c>
      <c r="D16" s="13">
        <v>614</v>
      </c>
      <c r="E16" s="13">
        <v>592</v>
      </c>
      <c r="F16" s="13">
        <v>22</v>
      </c>
      <c r="G16" s="13">
        <v>171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736</v>
      </c>
      <c r="D17" s="13">
        <v>470</v>
      </c>
      <c r="E17" s="13">
        <v>451</v>
      </c>
      <c r="F17" s="13">
        <v>19</v>
      </c>
      <c r="G17" s="13">
        <v>266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647</v>
      </c>
      <c r="D18" s="13">
        <v>257</v>
      </c>
      <c r="E18" s="13">
        <v>239</v>
      </c>
      <c r="F18" s="13">
        <v>18</v>
      </c>
      <c r="G18" s="13">
        <v>390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502</v>
      </c>
      <c r="D19" s="13">
        <v>122</v>
      </c>
      <c r="E19" s="13">
        <v>116</v>
      </c>
      <c r="F19" s="13">
        <v>6</v>
      </c>
      <c r="G19" s="13">
        <v>380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377</v>
      </c>
      <c r="D20" s="13">
        <v>72</v>
      </c>
      <c r="E20" s="13">
        <v>72</v>
      </c>
      <c r="F20" s="13" t="s">
        <v>41</v>
      </c>
      <c r="G20" s="13">
        <v>305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524</v>
      </c>
      <c r="D21" s="13">
        <v>52</v>
      </c>
      <c r="E21" s="13">
        <v>50</v>
      </c>
      <c r="F21" s="13">
        <v>2</v>
      </c>
      <c r="G21" s="13">
        <v>472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6579</v>
      </c>
      <c r="D22" s="12">
        <v>3876</v>
      </c>
      <c r="E22" s="12">
        <v>3530</v>
      </c>
      <c r="F22" s="12">
        <v>346</v>
      </c>
      <c r="G22" s="12">
        <v>2703</v>
      </c>
    </row>
    <row r="23" spans="1:12" ht="12" customHeight="1">
      <c r="A23" s="21" t="s">
        <v>12</v>
      </c>
      <c r="B23" s="2" t="s">
        <v>21</v>
      </c>
      <c r="C23" s="13">
        <v>125</v>
      </c>
      <c r="D23" s="13">
        <v>5</v>
      </c>
      <c r="E23" s="13">
        <v>3</v>
      </c>
      <c r="F23" s="13">
        <v>2</v>
      </c>
      <c r="G23" s="13">
        <v>120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583</v>
      </c>
      <c r="D24" s="13">
        <v>143</v>
      </c>
      <c r="E24" s="13">
        <v>97</v>
      </c>
      <c r="F24" s="13">
        <v>46</v>
      </c>
      <c r="G24" s="13">
        <v>440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532</v>
      </c>
      <c r="D25" s="13">
        <v>374</v>
      </c>
      <c r="E25" s="13">
        <v>305</v>
      </c>
      <c r="F25" s="13">
        <v>69</v>
      </c>
      <c r="G25" s="13">
        <v>158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578</v>
      </c>
      <c r="D26" s="13">
        <v>447</v>
      </c>
      <c r="E26" s="13">
        <v>391</v>
      </c>
      <c r="F26" s="13">
        <v>56</v>
      </c>
      <c r="G26" s="13">
        <v>131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596</v>
      </c>
      <c r="D27" s="13">
        <v>481</v>
      </c>
      <c r="E27" s="13">
        <v>446</v>
      </c>
      <c r="F27" s="13">
        <v>35</v>
      </c>
      <c r="G27" s="13">
        <v>115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587</v>
      </c>
      <c r="D28" s="13">
        <v>485</v>
      </c>
      <c r="E28" s="13">
        <v>455</v>
      </c>
      <c r="F28" s="13">
        <v>30</v>
      </c>
      <c r="G28" s="13">
        <v>102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650</v>
      </c>
      <c r="D29" s="13">
        <v>552</v>
      </c>
      <c r="E29" s="13">
        <v>520</v>
      </c>
      <c r="F29" s="13">
        <v>32</v>
      </c>
      <c r="G29" s="13">
        <v>98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506</v>
      </c>
      <c r="D30" s="13">
        <v>408</v>
      </c>
      <c r="E30" s="13">
        <v>390</v>
      </c>
      <c r="F30" s="13">
        <v>18</v>
      </c>
      <c r="G30" s="13">
        <v>98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463</v>
      </c>
      <c r="D31" s="13">
        <v>356</v>
      </c>
      <c r="E31" s="13">
        <v>335</v>
      </c>
      <c r="F31" s="13">
        <v>21</v>
      </c>
      <c r="G31" s="13">
        <v>107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400</v>
      </c>
      <c r="D32" s="13">
        <v>266</v>
      </c>
      <c r="E32" s="13">
        <v>254</v>
      </c>
      <c r="F32" s="13">
        <v>12</v>
      </c>
      <c r="G32" s="13">
        <v>134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394</v>
      </c>
      <c r="D33" s="13">
        <v>183</v>
      </c>
      <c r="E33" s="13">
        <v>173</v>
      </c>
      <c r="F33" s="13">
        <v>10</v>
      </c>
      <c r="G33" s="13">
        <v>211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328</v>
      </c>
      <c r="D34" s="13">
        <v>82</v>
      </c>
      <c r="E34" s="13">
        <v>72</v>
      </c>
      <c r="F34" s="13">
        <v>10</v>
      </c>
      <c r="G34" s="13">
        <v>246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272</v>
      </c>
      <c r="D35" s="13">
        <v>44</v>
      </c>
      <c r="E35" s="13">
        <v>41</v>
      </c>
      <c r="F35" s="13">
        <v>3</v>
      </c>
      <c r="G35" s="13">
        <v>228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222</v>
      </c>
      <c r="D36" s="13">
        <v>22</v>
      </c>
      <c r="E36" s="13">
        <v>22</v>
      </c>
      <c r="F36" s="13" t="s">
        <v>41</v>
      </c>
      <c r="G36" s="13">
        <v>200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343</v>
      </c>
      <c r="D37" s="13">
        <v>28</v>
      </c>
      <c r="E37" s="13">
        <v>26</v>
      </c>
      <c r="F37" s="13">
        <v>2</v>
      </c>
      <c r="G37" s="13">
        <v>315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6151</v>
      </c>
      <c r="D38" s="12">
        <v>4748</v>
      </c>
      <c r="E38" s="12">
        <v>4567</v>
      </c>
      <c r="F38" s="12">
        <v>181</v>
      </c>
      <c r="G38" s="12">
        <v>1403</v>
      </c>
    </row>
    <row r="39" spans="1:12" ht="12" customHeight="1">
      <c r="A39" s="21" t="s">
        <v>12</v>
      </c>
      <c r="B39" s="2" t="s">
        <v>21</v>
      </c>
      <c r="C39" s="13">
        <v>121</v>
      </c>
      <c r="D39" s="13">
        <v>11</v>
      </c>
      <c r="E39" s="13">
        <v>10</v>
      </c>
      <c r="F39" s="13">
        <v>1</v>
      </c>
      <c r="G39" s="13">
        <v>110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586</v>
      </c>
      <c r="D40" s="13">
        <v>210</v>
      </c>
      <c r="E40" s="13">
        <v>177</v>
      </c>
      <c r="F40" s="13">
        <v>33</v>
      </c>
      <c r="G40" s="13">
        <v>376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592</v>
      </c>
      <c r="D41" s="13">
        <v>497</v>
      </c>
      <c r="E41" s="13">
        <v>453</v>
      </c>
      <c r="F41" s="13">
        <v>44</v>
      </c>
      <c r="G41" s="13">
        <v>95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560</v>
      </c>
      <c r="D42" s="13">
        <v>515</v>
      </c>
      <c r="E42" s="13">
        <v>495</v>
      </c>
      <c r="F42" s="13">
        <v>20</v>
      </c>
      <c r="G42" s="13">
        <v>45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556</v>
      </c>
      <c r="D43" s="13">
        <v>537</v>
      </c>
      <c r="E43" s="13">
        <v>514</v>
      </c>
      <c r="F43" s="13">
        <v>23</v>
      </c>
      <c r="G43" s="13">
        <v>19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594</v>
      </c>
      <c r="D44" s="13">
        <v>573</v>
      </c>
      <c r="E44" s="13">
        <v>562</v>
      </c>
      <c r="F44" s="13">
        <v>11</v>
      </c>
      <c r="G44" s="13">
        <v>21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613</v>
      </c>
      <c r="D45" s="13">
        <v>584</v>
      </c>
      <c r="E45" s="13">
        <v>577</v>
      </c>
      <c r="F45" s="13">
        <v>7</v>
      </c>
      <c r="G45" s="13">
        <v>29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470</v>
      </c>
      <c r="D46" s="13">
        <v>447</v>
      </c>
      <c r="E46" s="13">
        <v>439</v>
      </c>
      <c r="F46" s="13">
        <v>8</v>
      </c>
      <c r="G46" s="13">
        <v>23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447</v>
      </c>
      <c r="D47" s="13">
        <v>412</v>
      </c>
      <c r="E47" s="13">
        <v>408</v>
      </c>
      <c r="F47" s="13">
        <v>4</v>
      </c>
      <c r="G47" s="13">
        <v>35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385</v>
      </c>
      <c r="D48" s="13">
        <v>348</v>
      </c>
      <c r="E48" s="13">
        <v>338</v>
      </c>
      <c r="F48" s="13">
        <v>10</v>
      </c>
      <c r="G48" s="13">
        <v>37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342</v>
      </c>
      <c r="D49" s="13">
        <v>287</v>
      </c>
      <c r="E49" s="13">
        <v>278</v>
      </c>
      <c r="F49" s="13">
        <v>9</v>
      </c>
      <c r="G49" s="13">
        <v>55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319</v>
      </c>
      <c r="D50" s="13">
        <v>175</v>
      </c>
      <c r="E50" s="13">
        <v>167</v>
      </c>
      <c r="F50" s="13">
        <v>8</v>
      </c>
      <c r="G50" s="13">
        <v>144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230</v>
      </c>
      <c r="D51" s="13">
        <v>78</v>
      </c>
      <c r="E51" s="13">
        <v>75</v>
      </c>
      <c r="F51" s="13">
        <v>3</v>
      </c>
      <c r="G51" s="13">
        <v>152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155</v>
      </c>
      <c r="D52" s="13">
        <v>50</v>
      </c>
      <c r="E52" s="13">
        <v>50</v>
      </c>
      <c r="F52" s="13" t="s">
        <v>41</v>
      </c>
      <c r="G52" s="13">
        <v>105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181</v>
      </c>
      <c r="D53" s="14">
        <v>24</v>
      </c>
      <c r="E53" s="14">
        <v>24</v>
      </c>
      <c r="F53" s="14" t="s">
        <v>41</v>
      </c>
      <c r="G53" s="14">
        <v>157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30.2851562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61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18341</v>
      </c>
      <c r="D6" s="12">
        <v>12367</v>
      </c>
      <c r="E6" s="12">
        <v>11770</v>
      </c>
      <c r="F6" s="12">
        <v>597</v>
      </c>
      <c r="G6" s="12">
        <v>5974</v>
      </c>
    </row>
    <row r="7" spans="1:12" ht="12" customHeight="1">
      <c r="A7" s="21" t="s">
        <v>12</v>
      </c>
      <c r="B7" s="2" t="s">
        <v>21</v>
      </c>
      <c r="C7" s="13">
        <v>371</v>
      </c>
      <c r="D7" s="13">
        <v>23</v>
      </c>
      <c r="E7" s="13">
        <v>18</v>
      </c>
      <c r="F7" s="13">
        <v>5</v>
      </c>
      <c r="G7" s="13">
        <v>348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1682</v>
      </c>
      <c r="D8" s="13">
        <v>522</v>
      </c>
      <c r="E8" s="13">
        <v>428</v>
      </c>
      <c r="F8" s="13">
        <v>94</v>
      </c>
      <c r="G8" s="13">
        <v>1160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1551</v>
      </c>
      <c r="D9" s="13">
        <v>1204</v>
      </c>
      <c r="E9" s="13">
        <v>1056</v>
      </c>
      <c r="F9" s="13">
        <v>148</v>
      </c>
      <c r="G9" s="13">
        <v>347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1602</v>
      </c>
      <c r="D10" s="13">
        <v>1383</v>
      </c>
      <c r="E10" s="13">
        <v>1314</v>
      </c>
      <c r="F10" s="13">
        <v>69</v>
      </c>
      <c r="G10" s="13">
        <v>219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1597</v>
      </c>
      <c r="D11" s="13">
        <v>1399</v>
      </c>
      <c r="E11" s="13">
        <v>1342</v>
      </c>
      <c r="F11" s="13">
        <v>57</v>
      </c>
      <c r="G11" s="13">
        <v>198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1530</v>
      </c>
      <c r="D12" s="13">
        <v>1378</v>
      </c>
      <c r="E12" s="13">
        <v>1325</v>
      </c>
      <c r="F12" s="13">
        <v>53</v>
      </c>
      <c r="G12" s="13">
        <v>152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1624</v>
      </c>
      <c r="D13" s="13">
        <v>1473</v>
      </c>
      <c r="E13" s="13">
        <v>1423</v>
      </c>
      <c r="F13" s="13">
        <v>50</v>
      </c>
      <c r="G13" s="13">
        <v>151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1401</v>
      </c>
      <c r="D14" s="13">
        <v>1242</v>
      </c>
      <c r="E14" s="13">
        <v>1206</v>
      </c>
      <c r="F14" s="13">
        <v>36</v>
      </c>
      <c r="G14" s="13">
        <v>159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1368</v>
      </c>
      <c r="D15" s="13">
        <v>1195</v>
      </c>
      <c r="E15" s="13">
        <v>1172</v>
      </c>
      <c r="F15" s="13">
        <v>23</v>
      </c>
      <c r="G15" s="13">
        <v>173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1295</v>
      </c>
      <c r="D16" s="13">
        <v>1020</v>
      </c>
      <c r="E16" s="13">
        <v>994</v>
      </c>
      <c r="F16" s="13">
        <v>26</v>
      </c>
      <c r="G16" s="13">
        <v>275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1066</v>
      </c>
      <c r="D17" s="13">
        <v>689</v>
      </c>
      <c r="E17" s="13">
        <v>673</v>
      </c>
      <c r="F17" s="13">
        <v>16</v>
      </c>
      <c r="G17" s="13">
        <v>377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955</v>
      </c>
      <c r="D18" s="13">
        <v>414</v>
      </c>
      <c r="E18" s="13">
        <v>407</v>
      </c>
      <c r="F18" s="13">
        <v>7</v>
      </c>
      <c r="G18" s="13">
        <v>541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864</v>
      </c>
      <c r="D19" s="13">
        <v>229</v>
      </c>
      <c r="E19" s="13">
        <v>221</v>
      </c>
      <c r="F19" s="13">
        <v>8</v>
      </c>
      <c r="G19" s="13">
        <v>635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646</v>
      </c>
      <c r="D20" s="13">
        <v>118</v>
      </c>
      <c r="E20" s="13">
        <v>114</v>
      </c>
      <c r="F20" s="13">
        <v>4</v>
      </c>
      <c r="G20" s="13">
        <v>528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789</v>
      </c>
      <c r="D21" s="13">
        <v>78</v>
      </c>
      <c r="E21" s="13">
        <v>77</v>
      </c>
      <c r="F21" s="13">
        <v>1</v>
      </c>
      <c r="G21" s="13">
        <v>711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9436</v>
      </c>
      <c r="D22" s="12">
        <v>5532</v>
      </c>
      <c r="E22" s="12">
        <v>5149</v>
      </c>
      <c r="F22" s="12">
        <v>383</v>
      </c>
      <c r="G22" s="12">
        <v>3904</v>
      </c>
    </row>
    <row r="23" spans="1:12" ht="12" customHeight="1">
      <c r="A23" s="21" t="s">
        <v>12</v>
      </c>
      <c r="B23" s="2" t="s">
        <v>21</v>
      </c>
      <c r="C23" s="13">
        <v>199</v>
      </c>
      <c r="D23" s="13">
        <v>12</v>
      </c>
      <c r="E23" s="13">
        <v>9</v>
      </c>
      <c r="F23" s="13">
        <v>3</v>
      </c>
      <c r="G23" s="13">
        <v>187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794</v>
      </c>
      <c r="D24" s="13">
        <v>190</v>
      </c>
      <c r="E24" s="13">
        <v>147</v>
      </c>
      <c r="F24" s="13">
        <v>43</v>
      </c>
      <c r="G24" s="13">
        <v>604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754</v>
      </c>
      <c r="D25" s="13">
        <v>522</v>
      </c>
      <c r="E25" s="13">
        <v>420</v>
      </c>
      <c r="F25" s="13">
        <v>102</v>
      </c>
      <c r="G25" s="13">
        <v>232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772</v>
      </c>
      <c r="D26" s="13">
        <v>608</v>
      </c>
      <c r="E26" s="13">
        <v>559</v>
      </c>
      <c r="F26" s="13">
        <v>49</v>
      </c>
      <c r="G26" s="13">
        <v>164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815</v>
      </c>
      <c r="D27" s="13">
        <v>658</v>
      </c>
      <c r="E27" s="13">
        <v>618</v>
      </c>
      <c r="F27" s="13">
        <v>40</v>
      </c>
      <c r="G27" s="13">
        <v>157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787</v>
      </c>
      <c r="D28" s="13">
        <v>666</v>
      </c>
      <c r="E28" s="13">
        <v>631</v>
      </c>
      <c r="F28" s="13">
        <v>35</v>
      </c>
      <c r="G28" s="13">
        <v>121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838</v>
      </c>
      <c r="D29" s="13">
        <v>717</v>
      </c>
      <c r="E29" s="13">
        <v>685</v>
      </c>
      <c r="F29" s="13">
        <v>32</v>
      </c>
      <c r="G29" s="13">
        <v>121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710</v>
      </c>
      <c r="D30" s="13">
        <v>591</v>
      </c>
      <c r="E30" s="13">
        <v>568</v>
      </c>
      <c r="F30" s="13">
        <v>23</v>
      </c>
      <c r="G30" s="13">
        <v>119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711</v>
      </c>
      <c r="D31" s="13">
        <v>569</v>
      </c>
      <c r="E31" s="13">
        <v>549</v>
      </c>
      <c r="F31" s="13">
        <v>20</v>
      </c>
      <c r="G31" s="13">
        <v>142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667</v>
      </c>
      <c r="D32" s="13">
        <v>465</v>
      </c>
      <c r="E32" s="13">
        <v>449</v>
      </c>
      <c r="F32" s="13">
        <v>16</v>
      </c>
      <c r="G32" s="13">
        <v>202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539</v>
      </c>
      <c r="D33" s="13">
        <v>258</v>
      </c>
      <c r="E33" s="13">
        <v>247</v>
      </c>
      <c r="F33" s="13">
        <v>11</v>
      </c>
      <c r="G33" s="13">
        <v>281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503</v>
      </c>
      <c r="D34" s="13">
        <v>151</v>
      </c>
      <c r="E34" s="13">
        <v>150</v>
      </c>
      <c r="F34" s="13">
        <v>1</v>
      </c>
      <c r="G34" s="13">
        <v>352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468</v>
      </c>
      <c r="D35" s="13">
        <v>68</v>
      </c>
      <c r="E35" s="13">
        <v>63</v>
      </c>
      <c r="F35" s="13">
        <v>5</v>
      </c>
      <c r="G35" s="13">
        <v>400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370</v>
      </c>
      <c r="D36" s="13">
        <v>32</v>
      </c>
      <c r="E36" s="13">
        <v>30</v>
      </c>
      <c r="F36" s="13">
        <v>2</v>
      </c>
      <c r="G36" s="13">
        <v>338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509</v>
      </c>
      <c r="D37" s="13">
        <v>25</v>
      </c>
      <c r="E37" s="13">
        <v>24</v>
      </c>
      <c r="F37" s="13">
        <v>1</v>
      </c>
      <c r="G37" s="13">
        <v>484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8905</v>
      </c>
      <c r="D38" s="12">
        <v>6835</v>
      </c>
      <c r="E38" s="12">
        <v>6621</v>
      </c>
      <c r="F38" s="12">
        <v>214</v>
      </c>
      <c r="G38" s="12">
        <v>2070</v>
      </c>
    </row>
    <row r="39" spans="1:12" ht="12" customHeight="1">
      <c r="A39" s="21" t="s">
        <v>12</v>
      </c>
      <c r="B39" s="2" t="s">
        <v>21</v>
      </c>
      <c r="C39" s="13">
        <v>172</v>
      </c>
      <c r="D39" s="13">
        <v>11</v>
      </c>
      <c r="E39" s="13">
        <v>9</v>
      </c>
      <c r="F39" s="13">
        <v>2</v>
      </c>
      <c r="G39" s="13">
        <v>161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888</v>
      </c>
      <c r="D40" s="13">
        <v>332</v>
      </c>
      <c r="E40" s="13">
        <v>281</v>
      </c>
      <c r="F40" s="13">
        <v>51</v>
      </c>
      <c r="G40" s="13">
        <v>556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797</v>
      </c>
      <c r="D41" s="13">
        <v>682</v>
      </c>
      <c r="E41" s="13">
        <v>636</v>
      </c>
      <c r="F41" s="13">
        <v>46</v>
      </c>
      <c r="G41" s="13">
        <v>115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830</v>
      </c>
      <c r="D42" s="13">
        <v>775</v>
      </c>
      <c r="E42" s="13">
        <v>755</v>
      </c>
      <c r="F42" s="13">
        <v>20</v>
      </c>
      <c r="G42" s="13">
        <v>55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782</v>
      </c>
      <c r="D43" s="13">
        <v>741</v>
      </c>
      <c r="E43" s="13">
        <v>724</v>
      </c>
      <c r="F43" s="13">
        <v>17</v>
      </c>
      <c r="G43" s="13">
        <v>41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743</v>
      </c>
      <c r="D44" s="13">
        <v>712</v>
      </c>
      <c r="E44" s="13">
        <v>694</v>
      </c>
      <c r="F44" s="13">
        <v>18</v>
      </c>
      <c r="G44" s="13">
        <v>31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786</v>
      </c>
      <c r="D45" s="13">
        <v>756</v>
      </c>
      <c r="E45" s="13">
        <v>738</v>
      </c>
      <c r="F45" s="13">
        <v>18</v>
      </c>
      <c r="G45" s="13">
        <v>30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691</v>
      </c>
      <c r="D46" s="13">
        <v>651</v>
      </c>
      <c r="E46" s="13">
        <v>638</v>
      </c>
      <c r="F46" s="13">
        <v>13</v>
      </c>
      <c r="G46" s="13">
        <v>40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657</v>
      </c>
      <c r="D47" s="13">
        <v>626</v>
      </c>
      <c r="E47" s="13">
        <v>623</v>
      </c>
      <c r="F47" s="13">
        <v>3</v>
      </c>
      <c r="G47" s="13">
        <v>31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628</v>
      </c>
      <c r="D48" s="13">
        <v>555</v>
      </c>
      <c r="E48" s="13">
        <v>545</v>
      </c>
      <c r="F48" s="13">
        <v>10</v>
      </c>
      <c r="G48" s="13">
        <v>73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527</v>
      </c>
      <c r="D49" s="13">
        <v>431</v>
      </c>
      <c r="E49" s="13">
        <v>426</v>
      </c>
      <c r="F49" s="13">
        <v>5</v>
      </c>
      <c r="G49" s="13">
        <v>96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452</v>
      </c>
      <c r="D50" s="13">
        <v>263</v>
      </c>
      <c r="E50" s="13">
        <v>257</v>
      </c>
      <c r="F50" s="13">
        <v>6</v>
      </c>
      <c r="G50" s="13">
        <v>189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396</v>
      </c>
      <c r="D51" s="13">
        <v>161</v>
      </c>
      <c r="E51" s="13">
        <v>158</v>
      </c>
      <c r="F51" s="13">
        <v>3</v>
      </c>
      <c r="G51" s="13">
        <v>235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276</v>
      </c>
      <c r="D52" s="13">
        <v>86</v>
      </c>
      <c r="E52" s="13">
        <v>84</v>
      </c>
      <c r="F52" s="13">
        <v>2</v>
      </c>
      <c r="G52" s="13">
        <v>190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280</v>
      </c>
      <c r="D53" s="14">
        <v>53</v>
      </c>
      <c r="E53" s="14">
        <v>53</v>
      </c>
      <c r="F53" s="14" t="s">
        <v>41</v>
      </c>
      <c r="G53" s="14">
        <v>227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9.14062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62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11167</v>
      </c>
      <c r="D6" s="12">
        <v>6957</v>
      </c>
      <c r="E6" s="12">
        <v>6532</v>
      </c>
      <c r="F6" s="12">
        <v>425</v>
      </c>
      <c r="G6" s="12">
        <v>4210</v>
      </c>
    </row>
    <row r="7" spans="1:12" ht="12" customHeight="1">
      <c r="A7" s="21" t="s">
        <v>12</v>
      </c>
      <c r="B7" s="2" t="s">
        <v>21</v>
      </c>
      <c r="C7" s="13">
        <v>215</v>
      </c>
      <c r="D7" s="13">
        <v>32</v>
      </c>
      <c r="E7" s="13">
        <v>23</v>
      </c>
      <c r="F7" s="13">
        <v>9</v>
      </c>
      <c r="G7" s="13">
        <v>183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1072</v>
      </c>
      <c r="D8" s="13">
        <v>380</v>
      </c>
      <c r="E8" s="13">
        <v>309</v>
      </c>
      <c r="F8" s="13">
        <v>71</v>
      </c>
      <c r="G8" s="13">
        <v>692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882</v>
      </c>
      <c r="D9" s="13">
        <v>659</v>
      </c>
      <c r="E9" s="13">
        <v>586</v>
      </c>
      <c r="F9" s="13">
        <v>73</v>
      </c>
      <c r="G9" s="13">
        <v>223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886</v>
      </c>
      <c r="D10" s="13">
        <v>741</v>
      </c>
      <c r="E10" s="13">
        <v>676</v>
      </c>
      <c r="F10" s="13">
        <v>65</v>
      </c>
      <c r="G10" s="13">
        <v>145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861</v>
      </c>
      <c r="D11" s="13">
        <v>709</v>
      </c>
      <c r="E11" s="13">
        <v>667</v>
      </c>
      <c r="F11" s="13">
        <v>42</v>
      </c>
      <c r="G11" s="13">
        <v>152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947</v>
      </c>
      <c r="D12" s="13">
        <v>801</v>
      </c>
      <c r="E12" s="13">
        <v>754</v>
      </c>
      <c r="F12" s="13">
        <v>47</v>
      </c>
      <c r="G12" s="13">
        <v>146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947</v>
      </c>
      <c r="D13" s="13">
        <v>796</v>
      </c>
      <c r="E13" s="13">
        <v>765</v>
      </c>
      <c r="F13" s="13">
        <v>31</v>
      </c>
      <c r="G13" s="13">
        <v>151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992</v>
      </c>
      <c r="D14" s="13">
        <v>813</v>
      </c>
      <c r="E14" s="13">
        <v>790</v>
      </c>
      <c r="F14" s="13">
        <v>23</v>
      </c>
      <c r="G14" s="13">
        <v>179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789</v>
      </c>
      <c r="D15" s="13">
        <v>603</v>
      </c>
      <c r="E15" s="13">
        <v>590</v>
      </c>
      <c r="F15" s="13">
        <v>13</v>
      </c>
      <c r="G15" s="13">
        <v>186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692</v>
      </c>
      <c r="D16" s="13">
        <v>484</v>
      </c>
      <c r="E16" s="13">
        <v>467</v>
      </c>
      <c r="F16" s="13">
        <v>17</v>
      </c>
      <c r="G16" s="13">
        <v>208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670</v>
      </c>
      <c r="D17" s="13">
        <v>363</v>
      </c>
      <c r="E17" s="13">
        <v>348</v>
      </c>
      <c r="F17" s="13">
        <v>15</v>
      </c>
      <c r="G17" s="13">
        <v>307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573</v>
      </c>
      <c r="D18" s="13">
        <v>256</v>
      </c>
      <c r="E18" s="13">
        <v>251</v>
      </c>
      <c r="F18" s="13">
        <v>5</v>
      </c>
      <c r="G18" s="13">
        <v>317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596</v>
      </c>
      <c r="D19" s="13">
        <v>172</v>
      </c>
      <c r="E19" s="13">
        <v>167</v>
      </c>
      <c r="F19" s="13">
        <v>5</v>
      </c>
      <c r="G19" s="13">
        <v>424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476</v>
      </c>
      <c r="D20" s="13">
        <v>80</v>
      </c>
      <c r="E20" s="13">
        <v>78</v>
      </c>
      <c r="F20" s="13">
        <v>2</v>
      </c>
      <c r="G20" s="13">
        <v>396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569</v>
      </c>
      <c r="D21" s="13">
        <v>68</v>
      </c>
      <c r="E21" s="13">
        <v>61</v>
      </c>
      <c r="F21" s="13">
        <v>7</v>
      </c>
      <c r="G21" s="13">
        <v>501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5652</v>
      </c>
      <c r="D22" s="12">
        <v>2987</v>
      </c>
      <c r="E22" s="12">
        <v>2738</v>
      </c>
      <c r="F22" s="12">
        <v>249</v>
      </c>
      <c r="G22" s="12">
        <v>2665</v>
      </c>
    </row>
    <row r="23" spans="1:12" ht="12" customHeight="1">
      <c r="A23" s="21" t="s">
        <v>12</v>
      </c>
      <c r="B23" s="2" t="s">
        <v>21</v>
      </c>
      <c r="C23" s="13">
        <v>98</v>
      </c>
      <c r="D23" s="13">
        <v>12</v>
      </c>
      <c r="E23" s="13">
        <v>10</v>
      </c>
      <c r="F23" s="13">
        <v>2</v>
      </c>
      <c r="G23" s="13">
        <v>86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521</v>
      </c>
      <c r="D24" s="13">
        <v>133</v>
      </c>
      <c r="E24" s="13">
        <v>98</v>
      </c>
      <c r="F24" s="13">
        <v>35</v>
      </c>
      <c r="G24" s="13">
        <v>388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425</v>
      </c>
      <c r="D25" s="13">
        <v>273</v>
      </c>
      <c r="E25" s="13">
        <v>225</v>
      </c>
      <c r="F25" s="13">
        <v>48</v>
      </c>
      <c r="G25" s="13">
        <v>152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433</v>
      </c>
      <c r="D26" s="13">
        <v>329</v>
      </c>
      <c r="E26" s="13">
        <v>287</v>
      </c>
      <c r="F26" s="13">
        <v>42</v>
      </c>
      <c r="G26" s="13">
        <v>104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436</v>
      </c>
      <c r="D27" s="13">
        <v>325</v>
      </c>
      <c r="E27" s="13">
        <v>297</v>
      </c>
      <c r="F27" s="13">
        <v>28</v>
      </c>
      <c r="G27" s="13">
        <v>111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494</v>
      </c>
      <c r="D28" s="13">
        <v>398</v>
      </c>
      <c r="E28" s="13">
        <v>369</v>
      </c>
      <c r="F28" s="13">
        <v>29</v>
      </c>
      <c r="G28" s="13">
        <v>96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436</v>
      </c>
      <c r="D29" s="13">
        <v>338</v>
      </c>
      <c r="E29" s="13">
        <v>318</v>
      </c>
      <c r="F29" s="13">
        <v>20</v>
      </c>
      <c r="G29" s="13">
        <v>98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500</v>
      </c>
      <c r="D30" s="13">
        <v>372</v>
      </c>
      <c r="E30" s="13">
        <v>357</v>
      </c>
      <c r="F30" s="13">
        <v>15</v>
      </c>
      <c r="G30" s="13">
        <v>128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397</v>
      </c>
      <c r="D31" s="13">
        <v>265</v>
      </c>
      <c r="E31" s="13">
        <v>257</v>
      </c>
      <c r="F31" s="13">
        <v>8</v>
      </c>
      <c r="G31" s="13">
        <v>132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326</v>
      </c>
      <c r="D32" s="13">
        <v>190</v>
      </c>
      <c r="E32" s="13">
        <v>181</v>
      </c>
      <c r="F32" s="13">
        <v>9</v>
      </c>
      <c r="G32" s="13">
        <v>136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357</v>
      </c>
      <c r="D33" s="13">
        <v>147</v>
      </c>
      <c r="E33" s="13">
        <v>143</v>
      </c>
      <c r="F33" s="13">
        <v>4</v>
      </c>
      <c r="G33" s="13">
        <v>210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292</v>
      </c>
      <c r="D34" s="13">
        <v>97</v>
      </c>
      <c r="E34" s="13">
        <v>94</v>
      </c>
      <c r="F34" s="13">
        <v>3</v>
      </c>
      <c r="G34" s="13">
        <v>195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321</v>
      </c>
      <c r="D35" s="13">
        <v>56</v>
      </c>
      <c r="E35" s="13">
        <v>56</v>
      </c>
      <c r="F35" s="13" t="s">
        <v>41</v>
      </c>
      <c r="G35" s="13">
        <v>265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256</v>
      </c>
      <c r="D36" s="13">
        <v>21</v>
      </c>
      <c r="E36" s="13">
        <v>21</v>
      </c>
      <c r="F36" s="13" t="s">
        <v>41</v>
      </c>
      <c r="G36" s="13">
        <v>235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360</v>
      </c>
      <c r="D37" s="13">
        <v>31</v>
      </c>
      <c r="E37" s="13">
        <v>25</v>
      </c>
      <c r="F37" s="13">
        <v>6</v>
      </c>
      <c r="G37" s="13">
        <v>329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5515</v>
      </c>
      <c r="D38" s="12">
        <v>3970</v>
      </c>
      <c r="E38" s="12">
        <v>3794</v>
      </c>
      <c r="F38" s="12">
        <v>176</v>
      </c>
      <c r="G38" s="12">
        <v>1545</v>
      </c>
    </row>
    <row r="39" spans="1:12" ht="12" customHeight="1">
      <c r="A39" s="21" t="s">
        <v>12</v>
      </c>
      <c r="B39" s="2" t="s">
        <v>21</v>
      </c>
      <c r="C39" s="13">
        <v>117</v>
      </c>
      <c r="D39" s="13">
        <v>20</v>
      </c>
      <c r="E39" s="13">
        <v>13</v>
      </c>
      <c r="F39" s="13">
        <v>7</v>
      </c>
      <c r="G39" s="13">
        <v>97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551</v>
      </c>
      <c r="D40" s="13">
        <v>247</v>
      </c>
      <c r="E40" s="13">
        <v>211</v>
      </c>
      <c r="F40" s="13">
        <v>36</v>
      </c>
      <c r="G40" s="13">
        <v>304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457</v>
      </c>
      <c r="D41" s="13">
        <v>386</v>
      </c>
      <c r="E41" s="13">
        <v>361</v>
      </c>
      <c r="F41" s="13">
        <v>25</v>
      </c>
      <c r="G41" s="13">
        <v>71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453</v>
      </c>
      <c r="D42" s="13">
        <v>412</v>
      </c>
      <c r="E42" s="13">
        <v>389</v>
      </c>
      <c r="F42" s="13">
        <v>23</v>
      </c>
      <c r="G42" s="13">
        <v>41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425</v>
      </c>
      <c r="D43" s="13">
        <v>384</v>
      </c>
      <c r="E43" s="13">
        <v>370</v>
      </c>
      <c r="F43" s="13">
        <v>14</v>
      </c>
      <c r="G43" s="13">
        <v>41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453</v>
      </c>
      <c r="D44" s="13">
        <v>403</v>
      </c>
      <c r="E44" s="13">
        <v>385</v>
      </c>
      <c r="F44" s="13">
        <v>18</v>
      </c>
      <c r="G44" s="13">
        <v>50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511</v>
      </c>
      <c r="D45" s="13">
        <v>458</v>
      </c>
      <c r="E45" s="13">
        <v>447</v>
      </c>
      <c r="F45" s="13">
        <v>11</v>
      </c>
      <c r="G45" s="13">
        <v>53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492</v>
      </c>
      <c r="D46" s="13">
        <v>441</v>
      </c>
      <c r="E46" s="13">
        <v>433</v>
      </c>
      <c r="F46" s="13">
        <v>8</v>
      </c>
      <c r="G46" s="13">
        <v>51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392</v>
      </c>
      <c r="D47" s="13">
        <v>338</v>
      </c>
      <c r="E47" s="13">
        <v>333</v>
      </c>
      <c r="F47" s="13">
        <v>5</v>
      </c>
      <c r="G47" s="13">
        <v>54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366</v>
      </c>
      <c r="D48" s="13">
        <v>294</v>
      </c>
      <c r="E48" s="13">
        <v>286</v>
      </c>
      <c r="F48" s="13">
        <v>8</v>
      </c>
      <c r="G48" s="13">
        <v>72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313</v>
      </c>
      <c r="D49" s="13">
        <v>216</v>
      </c>
      <c r="E49" s="13">
        <v>205</v>
      </c>
      <c r="F49" s="13">
        <v>11</v>
      </c>
      <c r="G49" s="13">
        <v>97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281</v>
      </c>
      <c r="D50" s="13">
        <v>159</v>
      </c>
      <c r="E50" s="13">
        <v>157</v>
      </c>
      <c r="F50" s="13">
        <v>2</v>
      </c>
      <c r="G50" s="13">
        <v>122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275</v>
      </c>
      <c r="D51" s="13">
        <v>116</v>
      </c>
      <c r="E51" s="13">
        <v>111</v>
      </c>
      <c r="F51" s="13">
        <v>5</v>
      </c>
      <c r="G51" s="13">
        <v>159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220</v>
      </c>
      <c r="D52" s="13">
        <v>59</v>
      </c>
      <c r="E52" s="13">
        <v>57</v>
      </c>
      <c r="F52" s="13">
        <v>2</v>
      </c>
      <c r="G52" s="13">
        <v>161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209</v>
      </c>
      <c r="D53" s="14">
        <v>37</v>
      </c>
      <c r="E53" s="14">
        <v>36</v>
      </c>
      <c r="F53" s="14">
        <v>1</v>
      </c>
      <c r="G53" s="14">
        <v>172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2" width="31.8554687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63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13703</v>
      </c>
      <c r="D6" s="12">
        <v>9044</v>
      </c>
      <c r="E6" s="12">
        <v>8501</v>
      </c>
      <c r="F6" s="12">
        <v>543</v>
      </c>
      <c r="G6" s="12">
        <v>4659</v>
      </c>
    </row>
    <row r="7" spans="1:12" ht="12" customHeight="1">
      <c r="A7" s="21" t="s">
        <v>12</v>
      </c>
      <c r="B7" s="2" t="s">
        <v>21</v>
      </c>
      <c r="C7" s="13">
        <v>287</v>
      </c>
      <c r="D7" s="13">
        <v>22</v>
      </c>
      <c r="E7" s="13">
        <v>19</v>
      </c>
      <c r="F7" s="13">
        <v>3</v>
      </c>
      <c r="G7" s="13">
        <v>265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1420</v>
      </c>
      <c r="D8" s="13">
        <v>454</v>
      </c>
      <c r="E8" s="13">
        <v>365</v>
      </c>
      <c r="F8" s="13">
        <v>89</v>
      </c>
      <c r="G8" s="13">
        <v>966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1257</v>
      </c>
      <c r="D9" s="13">
        <v>960</v>
      </c>
      <c r="E9" s="13">
        <v>829</v>
      </c>
      <c r="F9" s="13">
        <v>131</v>
      </c>
      <c r="G9" s="13">
        <v>297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1200</v>
      </c>
      <c r="D10" s="13">
        <v>992</v>
      </c>
      <c r="E10" s="13">
        <v>940</v>
      </c>
      <c r="F10" s="13">
        <v>52</v>
      </c>
      <c r="G10" s="13">
        <v>208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1240</v>
      </c>
      <c r="D11" s="13">
        <v>1087</v>
      </c>
      <c r="E11" s="13">
        <v>1019</v>
      </c>
      <c r="F11" s="13">
        <v>68</v>
      </c>
      <c r="G11" s="13">
        <v>153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1217</v>
      </c>
      <c r="D12" s="13">
        <v>1090</v>
      </c>
      <c r="E12" s="13">
        <v>1040</v>
      </c>
      <c r="F12" s="13">
        <v>50</v>
      </c>
      <c r="G12" s="13">
        <v>127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1275</v>
      </c>
      <c r="D13" s="13">
        <v>1108</v>
      </c>
      <c r="E13" s="13">
        <v>1060</v>
      </c>
      <c r="F13" s="13">
        <v>48</v>
      </c>
      <c r="G13" s="13">
        <v>167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1031</v>
      </c>
      <c r="D14" s="13">
        <v>887</v>
      </c>
      <c r="E14" s="13">
        <v>856</v>
      </c>
      <c r="F14" s="13">
        <v>31</v>
      </c>
      <c r="G14" s="13">
        <v>144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914</v>
      </c>
      <c r="D15" s="13">
        <v>740</v>
      </c>
      <c r="E15" s="13">
        <v>717</v>
      </c>
      <c r="F15" s="13">
        <v>23</v>
      </c>
      <c r="G15" s="13">
        <v>174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871</v>
      </c>
      <c r="D16" s="13">
        <v>654</v>
      </c>
      <c r="E16" s="13">
        <v>640</v>
      </c>
      <c r="F16" s="13">
        <v>14</v>
      </c>
      <c r="G16" s="13">
        <v>217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759</v>
      </c>
      <c r="D17" s="13">
        <v>464</v>
      </c>
      <c r="E17" s="13">
        <v>449</v>
      </c>
      <c r="F17" s="13">
        <v>15</v>
      </c>
      <c r="G17" s="13">
        <v>295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702</v>
      </c>
      <c r="D18" s="13">
        <v>279</v>
      </c>
      <c r="E18" s="13">
        <v>270</v>
      </c>
      <c r="F18" s="13">
        <v>9</v>
      </c>
      <c r="G18" s="13">
        <v>423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623</v>
      </c>
      <c r="D19" s="13">
        <v>177</v>
      </c>
      <c r="E19" s="13">
        <v>174</v>
      </c>
      <c r="F19" s="13">
        <v>3</v>
      </c>
      <c r="G19" s="13">
        <v>446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425</v>
      </c>
      <c r="D20" s="13">
        <v>64</v>
      </c>
      <c r="E20" s="13">
        <v>63</v>
      </c>
      <c r="F20" s="13">
        <v>1</v>
      </c>
      <c r="G20" s="13">
        <v>361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482</v>
      </c>
      <c r="D21" s="13">
        <v>66</v>
      </c>
      <c r="E21" s="13">
        <v>60</v>
      </c>
      <c r="F21" s="13">
        <v>6</v>
      </c>
      <c r="G21" s="13">
        <v>416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6977</v>
      </c>
      <c r="D22" s="12">
        <v>4022</v>
      </c>
      <c r="E22" s="12">
        <v>3680</v>
      </c>
      <c r="F22" s="12">
        <v>342</v>
      </c>
      <c r="G22" s="12">
        <v>2955</v>
      </c>
    </row>
    <row r="23" spans="1:12" ht="12" customHeight="1">
      <c r="A23" s="21" t="s">
        <v>12</v>
      </c>
      <c r="B23" s="2" t="s">
        <v>21</v>
      </c>
      <c r="C23" s="13">
        <v>128</v>
      </c>
      <c r="D23" s="13">
        <v>8</v>
      </c>
      <c r="E23" s="13">
        <v>7</v>
      </c>
      <c r="F23" s="13">
        <v>1</v>
      </c>
      <c r="G23" s="13">
        <v>120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696</v>
      </c>
      <c r="D24" s="13">
        <v>195</v>
      </c>
      <c r="E24" s="13">
        <v>140</v>
      </c>
      <c r="F24" s="13">
        <v>55</v>
      </c>
      <c r="G24" s="13">
        <v>501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588</v>
      </c>
      <c r="D25" s="13">
        <v>400</v>
      </c>
      <c r="E25" s="13">
        <v>318</v>
      </c>
      <c r="F25" s="13">
        <v>82</v>
      </c>
      <c r="G25" s="13">
        <v>188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615</v>
      </c>
      <c r="D26" s="13">
        <v>462</v>
      </c>
      <c r="E26" s="13">
        <v>431</v>
      </c>
      <c r="F26" s="13">
        <v>31</v>
      </c>
      <c r="G26" s="13">
        <v>153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606</v>
      </c>
      <c r="D27" s="13">
        <v>486</v>
      </c>
      <c r="E27" s="13">
        <v>441</v>
      </c>
      <c r="F27" s="13">
        <v>45</v>
      </c>
      <c r="G27" s="13">
        <v>120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623</v>
      </c>
      <c r="D28" s="13">
        <v>517</v>
      </c>
      <c r="E28" s="13">
        <v>487</v>
      </c>
      <c r="F28" s="13">
        <v>30</v>
      </c>
      <c r="G28" s="13">
        <v>106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663</v>
      </c>
      <c r="D29" s="13">
        <v>529</v>
      </c>
      <c r="E29" s="13">
        <v>490</v>
      </c>
      <c r="F29" s="13">
        <v>39</v>
      </c>
      <c r="G29" s="13">
        <v>134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514</v>
      </c>
      <c r="D30" s="13">
        <v>414</v>
      </c>
      <c r="E30" s="13">
        <v>391</v>
      </c>
      <c r="F30" s="13">
        <v>23</v>
      </c>
      <c r="G30" s="13">
        <v>100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460</v>
      </c>
      <c r="D31" s="13">
        <v>326</v>
      </c>
      <c r="E31" s="13">
        <v>308</v>
      </c>
      <c r="F31" s="13">
        <v>18</v>
      </c>
      <c r="G31" s="13">
        <v>134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451</v>
      </c>
      <c r="D32" s="13">
        <v>290</v>
      </c>
      <c r="E32" s="13">
        <v>283</v>
      </c>
      <c r="F32" s="13">
        <v>7</v>
      </c>
      <c r="G32" s="13">
        <v>161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390</v>
      </c>
      <c r="D33" s="13">
        <v>180</v>
      </c>
      <c r="E33" s="13">
        <v>175</v>
      </c>
      <c r="F33" s="13">
        <v>5</v>
      </c>
      <c r="G33" s="13">
        <v>210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358</v>
      </c>
      <c r="D34" s="13">
        <v>91</v>
      </c>
      <c r="E34" s="13">
        <v>90</v>
      </c>
      <c r="F34" s="13">
        <v>1</v>
      </c>
      <c r="G34" s="13">
        <v>267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330</v>
      </c>
      <c r="D35" s="13">
        <v>58</v>
      </c>
      <c r="E35" s="13">
        <v>56</v>
      </c>
      <c r="F35" s="13">
        <v>2</v>
      </c>
      <c r="G35" s="13">
        <v>272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245</v>
      </c>
      <c r="D36" s="13">
        <v>26</v>
      </c>
      <c r="E36" s="13">
        <v>26</v>
      </c>
      <c r="F36" s="13" t="s">
        <v>41</v>
      </c>
      <c r="G36" s="13">
        <v>219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310</v>
      </c>
      <c r="D37" s="13">
        <v>40</v>
      </c>
      <c r="E37" s="13">
        <v>37</v>
      </c>
      <c r="F37" s="13">
        <v>3</v>
      </c>
      <c r="G37" s="13">
        <v>270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6726</v>
      </c>
      <c r="D38" s="12">
        <v>5022</v>
      </c>
      <c r="E38" s="12">
        <v>4821</v>
      </c>
      <c r="F38" s="12">
        <v>201</v>
      </c>
      <c r="G38" s="12">
        <v>1704</v>
      </c>
    </row>
    <row r="39" spans="1:12" ht="12" customHeight="1">
      <c r="A39" s="21" t="s">
        <v>12</v>
      </c>
      <c r="B39" s="2" t="s">
        <v>21</v>
      </c>
      <c r="C39" s="13">
        <v>159</v>
      </c>
      <c r="D39" s="13">
        <v>14</v>
      </c>
      <c r="E39" s="13">
        <v>12</v>
      </c>
      <c r="F39" s="13">
        <v>2</v>
      </c>
      <c r="G39" s="13">
        <v>145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724</v>
      </c>
      <c r="D40" s="13">
        <v>259</v>
      </c>
      <c r="E40" s="13">
        <v>225</v>
      </c>
      <c r="F40" s="13">
        <v>34</v>
      </c>
      <c r="G40" s="13">
        <v>465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669</v>
      </c>
      <c r="D41" s="13">
        <v>560</v>
      </c>
      <c r="E41" s="13">
        <v>511</v>
      </c>
      <c r="F41" s="13">
        <v>49</v>
      </c>
      <c r="G41" s="13">
        <v>109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585</v>
      </c>
      <c r="D42" s="13">
        <v>530</v>
      </c>
      <c r="E42" s="13">
        <v>509</v>
      </c>
      <c r="F42" s="13">
        <v>21</v>
      </c>
      <c r="G42" s="13">
        <v>55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634</v>
      </c>
      <c r="D43" s="13">
        <v>601</v>
      </c>
      <c r="E43" s="13">
        <v>578</v>
      </c>
      <c r="F43" s="13">
        <v>23</v>
      </c>
      <c r="G43" s="13">
        <v>33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594</v>
      </c>
      <c r="D44" s="13">
        <v>573</v>
      </c>
      <c r="E44" s="13">
        <v>553</v>
      </c>
      <c r="F44" s="13">
        <v>20</v>
      </c>
      <c r="G44" s="13">
        <v>21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612</v>
      </c>
      <c r="D45" s="13">
        <v>579</v>
      </c>
      <c r="E45" s="13">
        <v>570</v>
      </c>
      <c r="F45" s="13">
        <v>9</v>
      </c>
      <c r="G45" s="13">
        <v>33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517</v>
      </c>
      <c r="D46" s="13">
        <v>473</v>
      </c>
      <c r="E46" s="13">
        <v>465</v>
      </c>
      <c r="F46" s="13">
        <v>8</v>
      </c>
      <c r="G46" s="13">
        <v>44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454</v>
      </c>
      <c r="D47" s="13">
        <v>414</v>
      </c>
      <c r="E47" s="13">
        <v>409</v>
      </c>
      <c r="F47" s="13">
        <v>5</v>
      </c>
      <c r="G47" s="13">
        <v>40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420</v>
      </c>
      <c r="D48" s="13">
        <v>364</v>
      </c>
      <c r="E48" s="13">
        <v>357</v>
      </c>
      <c r="F48" s="13">
        <v>7</v>
      </c>
      <c r="G48" s="13">
        <v>56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369</v>
      </c>
      <c r="D49" s="13">
        <v>284</v>
      </c>
      <c r="E49" s="13">
        <v>274</v>
      </c>
      <c r="F49" s="13">
        <v>10</v>
      </c>
      <c r="G49" s="13">
        <v>85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344</v>
      </c>
      <c r="D50" s="13">
        <v>188</v>
      </c>
      <c r="E50" s="13">
        <v>180</v>
      </c>
      <c r="F50" s="13">
        <v>8</v>
      </c>
      <c r="G50" s="13">
        <v>156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293</v>
      </c>
      <c r="D51" s="13">
        <v>119</v>
      </c>
      <c r="E51" s="13">
        <v>118</v>
      </c>
      <c r="F51" s="13">
        <v>1</v>
      </c>
      <c r="G51" s="13">
        <v>174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180</v>
      </c>
      <c r="D52" s="13">
        <v>38</v>
      </c>
      <c r="E52" s="13">
        <v>37</v>
      </c>
      <c r="F52" s="13">
        <v>1</v>
      </c>
      <c r="G52" s="13">
        <v>142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172</v>
      </c>
      <c r="D53" s="14">
        <v>26</v>
      </c>
      <c r="E53" s="14">
        <v>23</v>
      </c>
      <c r="F53" s="14">
        <v>3</v>
      </c>
      <c r="G53" s="14">
        <v>146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6.7109375" customWidth="1"/>
    <col min="3" max="3" width="15.85546875" customWidth="1"/>
    <col min="4" max="5" width="13.85546875" customWidth="1"/>
    <col min="6" max="6" width="14.85546875" customWidth="1"/>
    <col min="7" max="7" width="16.71093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64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7631</v>
      </c>
      <c r="D6" s="12">
        <v>5160</v>
      </c>
      <c r="E6" s="12">
        <v>4917</v>
      </c>
      <c r="F6" s="12">
        <v>243</v>
      </c>
      <c r="G6" s="12">
        <v>2471</v>
      </c>
    </row>
    <row r="7" spans="1:12" ht="12" customHeight="1">
      <c r="A7" s="21" t="s">
        <v>12</v>
      </c>
      <c r="B7" s="2" t="s">
        <v>21</v>
      </c>
      <c r="C7" s="13">
        <v>150</v>
      </c>
      <c r="D7" s="13">
        <v>11</v>
      </c>
      <c r="E7" s="13">
        <v>11</v>
      </c>
      <c r="F7" s="13" t="s">
        <v>41</v>
      </c>
      <c r="G7" s="13">
        <v>139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757</v>
      </c>
      <c r="D8" s="13">
        <v>259</v>
      </c>
      <c r="E8" s="13">
        <v>213</v>
      </c>
      <c r="F8" s="13">
        <v>46</v>
      </c>
      <c r="G8" s="13">
        <v>498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725</v>
      </c>
      <c r="D9" s="13">
        <v>528</v>
      </c>
      <c r="E9" s="13">
        <v>458</v>
      </c>
      <c r="F9" s="13">
        <v>70</v>
      </c>
      <c r="G9" s="13">
        <v>197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673</v>
      </c>
      <c r="D10" s="13">
        <v>600</v>
      </c>
      <c r="E10" s="13">
        <v>572</v>
      </c>
      <c r="F10" s="13">
        <v>28</v>
      </c>
      <c r="G10" s="13">
        <v>73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679</v>
      </c>
      <c r="D11" s="13">
        <v>628</v>
      </c>
      <c r="E11" s="13">
        <v>598</v>
      </c>
      <c r="F11" s="13">
        <v>30</v>
      </c>
      <c r="G11" s="13">
        <v>51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622</v>
      </c>
      <c r="D12" s="13">
        <v>548</v>
      </c>
      <c r="E12" s="13">
        <v>535</v>
      </c>
      <c r="F12" s="13">
        <v>13</v>
      </c>
      <c r="G12" s="13">
        <v>74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689</v>
      </c>
      <c r="D13" s="13">
        <v>617</v>
      </c>
      <c r="E13" s="13">
        <v>601</v>
      </c>
      <c r="F13" s="13">
        <v>16</v>
      </c>
      <c r="G13" s="13">
        <v>72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627</v>
      </c>
      <c r="D14" s="13">
        <v>539</v>
      </c>
      <c r="E14" s="13">
        <v>528</v>
      </c>
      <c r="F14" s="13">
        <v>11</v>
      </c>
      <c r="G14" s="13">
        <v>88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547</v>
      </c>
      <c r="D15" s="13">
        <v>457</v>
      </c>
      <c r="E15" s="13">
        <v>450</v>
      </c>
      <c r="F15" s="13">
        <v>7</v>
      </c>
      <c r="G15" s="13">
        <v>90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456</v>
      </c>
      <c r="D16" s="13">
        <v>344</v>
      </c>
      <c r="E16" s="13">
        <v>337</v>
      </c>
      <c r="F16" s="13">
        <v>7</v>
      </c>
      <c r="G16" s="13">
        <v>112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438</v>
      </c>
      <c r="D17" s="13">
        <v>280</v>
      </c>
      <c r="E17" s="13">
        <v>271</v>
      </c>
      <c r="F17" s="13">
        <v>9</v>
      </c>
      <c r="G17" s="13">
        <v>158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363</v>
      </c>
      <c r="D18" s="13">
        <v>171</v>
      </c>
      <c r="E18" s="13">
        <v>167</v>
      </c>
      <c r="F18" s="13">
        <v>4</v>
      </c>
      <c r="G18" s="13">
        <v>192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311</v>
      </c>
      <c r="D19" s="13">
        <v>82</v>
      </c>
      <c r="E19" s="13">
        <v>81</v>
      </c>
      <c r="F19" s="13">
        <v>1</v>
      </c>
      <c r="G19" s="13">
        <v>229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257</v>
      </c>
      <c r="D20" s="13">
        <v>52</v>
      </c>
      <c r="E20" s="13">
        <v>52</v>
      </c>
      <c r="F20" s="13" t="s">
        <v>41</v>
      </c>
      <c r="G20" s="13">
        <v>205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337</v>
      </c>
      <c r="D21" s="13">
        <v>44</v>
      </c>
      <c r="E21" s="13">
        <v>43</v>
      </c>
      <c r="F21" s="13">
        <v>1</v>
      </c>
      <c r="G21" s="13">
        <v>293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3952</v>
      </c>
      <c r="D22" s="12">
        <v>2332</v>
      </c>
      <c r="E22" s="12">
        <v>2189</v>
      </c>
      <c r="F22" s="12">
        <v>143</v>
      </c>
      <c r="G22" s="12">
        <v>1620</v>
      </c>
    </row>
    <row r="23" spans="1:12" ht="12" customHeight="1">
      <c r="A23" s="21" t="s">
        <v>12</v>
      </c>
      <c r="B23" s="2" t="s">
        <v>21</v>
      </c>
      <c r="C23" s="13">
        <v>75</v>
      </c>
      <c r="D23" s="13">
        <v>4</v>
      </c>
      <c r="E23" s="13">
        <v>4</v>
      </c>
      <c r="F23" s="13" t="s">
        <v>41</v>
      </c>
      <c r="G23" s="13">
        <v>71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371</v>
      </c>
      <c r="D24" s="13">
        <v>109</v>
      </c>
      <c r="E24" s="13">
        <v>81</v>
      </c>
      <c r="F24" s="13">
        <v>28</v>
      </c>
      <c r="G24" s="13">
        <v>262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375</v>
      </c>
      <c r="D25" s="13">
        <v>240</v>
      </c>
      <c r="E25" s="13">
        <v>198</v>
      </c>
      <c r="F25" s="13">
        <v>42</v>
      </c>
      <c r="G25" s="13">
        <v>135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354</v>
      </c>
      <c r="D26" s="13">
        <v>297</v>
      </c>
      <c r="E26" s="13">
        <v>278</v>
      </c>
      <c r="F26" s="13">
        <v>19</v>
      </c>
      <c r="G26" s="13">
        <v>57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337</v>
      </c>
      <c r="D27" s="13">
        <v>292</v>
      </c>
      <c r="E27" s="13">
        <v>278</v>
      </c>
      <c r="F27" s="13">
        <v>14</v>
      </c>
      <c r="G27" s="13">
        <v>45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324</v>
      </c>
      <c r="D28" s="13">
        <v>259</v>
      </c>
      <c r="E28" s="13">
        <v>252</v>
      </c>
      <c r="F28" s="13">
        <v>7</v>
      </c>
      <c r="G28" s="13">
        <v>65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361</v>
      </c>
      <c r="D29" s="13">
        <v>303</v>
      </c>
      <c r="E29" s="13">
        <v>292</v>
      </c>
      <c r="F29" s="13">
        <v>11</v>
      </c>
      <c r="G29" s="13">
        <v>58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337</v>
      </c>
      <c r="D30" s="13">
        <v>264</v>
      </c>
      <c r="E30" s="13">
        <v>257</v>
      </c>
      <c r="F30" s="13">
        <v>7</v>
      </c>
      <c r="G30" s="13">
        <v>73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266</v>
      </c>
      <c r="D31" s="13">
        <v>201</v>
      </c>
      <c r="E31" s="13">
        <v>197</v>
      </c>
      <c r="F31" s="13">
        <v>4</v>
      </c>
      <c r="G31" s="13">
        <v>65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219</v>
      </c>
      <c r="D32" s="13">
        <v>137</v>
      </c>
      <c r="E32" s="13">
        <v>135</v>
      </c>
      <c r="F32" s="13">
        <v>2</v>
      </c>
      <c r="G32" s="13">
        <v>82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234</v>
      </c>
      <c r="D33" s="13">
        <v>112</v>
      </c>
      <c r="E33" s="13">
        <v>106</v>
      </c>
      <c r="F33" s="13">
        <v>6</v>
      </c>
      <c r="G33" s="13">
        <v>122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175</v>
      </c>
      <c r="D34" s="13">
        <v>52</v>
      </c>
      <c r="E34" s="13">
        <v>51</v>
      </c>
      <c r="F34" s="13">
        <v>1</v>
      </c>
      <c r="G34" s="13">
        <v>123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161</v>
      </c>
      <c r="D35" s="13">
        <v>25</v>
      </c>
      <c r="E35" s="13">
        <v>24</v>
      </c>
      <c r="F35" s="13">
        <v>1</v>
      </c>
      <c r="G35" s="13">
        <v>136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149</v>
      </c>
      <c r="D36" s="13">
        <v>15</v>
      </c>
      <c r="E36" s="13">
        <v>15</v>
      </c>
      <c r="F36" s="13" t="s">
        <v>41</v>
      </c>
      <c r="G36" s="13">
        <v>134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214</v>
      </c>
      <c r="D37" s="13">
        <v>22</v>
      </c>
      <c r="E37" s="13">
        <v>21</v>
      </c>
      <c r="F37" s="13">
        <v>1</v>
      </c>
      <c r="G37" s="13">
        <v>192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3679</v>
      </c>
      <c r="D38" s="12">
        <v>2828</v>
      </c>
      <c r="E38" s="12">
        <v>2728</v>
      </c>
      <c r="F38" s="12">
        <v>100</v>
      </c>
      <c r="G38" s="12">
        <v>851</v>
      </c>
    </row>
    <row r="39" spans="1:12" ht="12" customHeight="1">
      <c r="A39" s="21" t="s">
        <v>12</v>
      </c>
      <c r="B39" s="2" t="s">
        <v>21</v>
      </c>
      <c r="C39" s="13">
        <v>75</v>
      </c>
      <c r="D39" s="13">
        <v>7</v>
      </c>
      <c r="E39" s="13">
        <v>7</v>
      </c>
      <c r="F39" s="13" t="s">
        <v>41</v>
      </c>
      <c r="G39" s="13">
        <v>68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386</v>
      </c>
      <c r="D40" s="13">
        <v>150</v>
      </c>
      <c r="E40" s="13">
        <v>132</v>
      </c>
      <c r="F40" s="13">
        <v>18</v>
      </c>
      <c r="G40" s="13">
        <v>236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350</v>
      </c>
      <c r="D41" s="13">
        <v>288</v>
      </c>
      <c r="E41" s="13">
        <v>260</v>
      </c>
      <c r="F41" s="13">
        <v>28</v>
      </c>
      <c r="G41" s="13">
        <v>62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319</v>
      </c>
      <c r="D42" s="13">
        <v>303</v>
      </c>
      <c r="E42" s="13">
        <v>294</v>
      </c>
      <c r="F42" s="13">
        <v>9</v>
      </c>
      <c r="G42" s="13">
        <v>16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342</v>
      </c>
      <c r="D43" s="13">
        <v>336</v>
      </c>
      <c r="E43" s="13">
        <v>320</v>
      </c>
      <c r="F43" s="13">
        <v>16</v>
      </c>
      <c r="G43" s="13">
        <v>6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298</v>
      </c>
      <c r="D44" s="13">
        <v>289</v>
      </c>
      <c r="E44" s="13">
        <v>283</v>
      </c>
      <c r="F44" s="13">
        <v>6</v>
      </c>
      <c r="G44" s="13">
        <v>9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328</v>
      </c>
      <c r="D45" s="13">
        <v>314</v>
      </c>
      <c r="E45" s="13">
        <v>309</v>
      </c>
      <c r="F45" s="13">
        <v>5</v>
      </c>
      <c r="G45" s="13">
        <v>14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290</v>
      </c>
      <c r="D46" s="13">
        <v>275</v>
      </c>
      <c r="E46" s="13">
        <v>271</v>
      </c>
      <c r="F46" s="13">
        <v>4</v>
      </c>
      <c r="G46" s="13">
        <v>15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281</v>
      </c>
      <c r="D47" s="13">
        <v>256</v>
      </c>
      <c r="E47" s="13">
        <v>253</v>
      </c>
      <c r="F47" s="13">
        <v>3</v>
      </c>
      <c r="G47" s="13">
        <v>25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237</v>
      </c>
      <c r="D48" s="13">
        <v>207</v>
      </c>
      <c r="E48" s="13">
        <v>202</v>
      </c>
      <c r="F48" s="13">
        <v>5</v>
      </c>
      <c r="G48" s="13">
        <v>30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204</v>
      </c>
      <c r="D49" s="13">
        <v>168</v>
      </c>
      <c r="E49" s="13">
        <v>165</v>
      </c>
      <c r="F49" s="13">
        <v>3</v>
      </c>
      <c r="G49" s="13">
        <v>36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188</v>
      </c>
      <c r="D50" s="13">
        <v>119</v>
      </c>
      <c r="E50" s="13">
        <v>116</v>
      </c>
      <c r="F50" s="13">
        <v>3</v>
      </c>
      <c r="G50" s="13">
        <v>69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150</v>
      </c>
      <c r="D51" s="13">
        <v>57</v>
      </c>
      <c r="E51" s="13">
        <v>57</v>
      </c>
      <c r="F51" s="13" t="s">
        <v>41</v>
      </c>
      <c r="G51" s="13">
        <v>93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108</v>
      </c>
      <c r="D52" s="13">
        <v>37</v>
      </c>
      <c r="E52" s="13">
        <v>37</v>
      </c>
      <c r="F52" s="13" t="s">
        <v>41</v>
      </c>
      <c r="G52" s="13">
        <v>71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123</v>
      </c>
      <c r="D53" s="14">
        <v>22</v>
      </c>
      <c r="E53" s="14">
        <v>22</v>
      </c>
      <c r="F53" s="14" t="s">
        <v>41</v>
      </c>
      <c r="G53" s="14">
        <v>101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7.14062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65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42793</v>
      </c>
      <c r="D6" s="12">
        <v>26948</v>
      </c>
      <c r="E6" s="12">
        <v>25351</v>
      </c>
      <c r="F6" s="12">
        <v>1597</v>
      </c>
      <c r="G6" s="12">
        <v>15845</v>
      </c>
    </row>
    <row r="7" spans="1:12" ht="12" customHeight="1">
      <c r="A7" s="21" t="s">
        <v>12</v>
      </c>
      <c r="B7" s="2" t="s">
        <v>21</v>
      </c>
      <c r="C7" s="13">
        <v>785</v>
      </c>
      <c r="D7" s="13">
        <v>45</v>
      </c>
      <c r="E7" s="13">
        <v>35</v>
      </c>
      <c r="F7" s="13">
        <v>10</v>
      </c>
      <c r="G7" s="13">
        <v>740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3998</v>
      </c>
      <c r="D8" s="13">
        <v>1112</v>
      </c>
      <c r="E8" s="13">
        <v>874</v>
      </c>
      <c r="F8" s="13">
        <v>238</v>
      </c>
      <c r="G8" s="13">
        <v>2886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3674</v>
      </c>
      <c r="D9" s="13">
        <v>2697</v>
      </c>
      <c r="E9" s="13">
        <v>2322</v>
      </c>
      <c r="F9" s="13">
        <v>375</v>
      </c>
      <c r="G9" s="13">
        <v>977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3433</v>
      </c>
      <c r="D10" s="13">
        <v>2937</v>
      </c>
      <c r="E10" s="13">
        <v>2708</v>
      </c>
      <c r="F10" s="13">
        <v>229</v>
      </c>
      <c r="G10" s="13">
        <v>496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3439</v>
      </c>
      <c r="D11" s="13">
        <v>2983</v>
      </c>
      <c r="E11" s="13">
        <v>2836</v>
      </c>
      <c r="F11" s="13">
        <v>147</v>
      </c>
      <c r="G11" s="13">
        <v>456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3502</v>
      </c>
      <c r="D12" s="13">
        <v>3063</v>
      </c>
      <c r="E12" s="13">
        <v>2932</v>
      </c>
      <c r="F12" s="13">
        <v>131</v>
      </c>
      <c r="G12" s="13">
        <v>439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3980</v>
      </c>
      <c r="D13" s="13">
        <v>3433</v>
      </c>
      <c r="E13" s="13">
        <v>3312</v>
      </c>
      <c r="F13" s="13">
        <v>121</v>
      </c>
      <c r="G13" s="13">
        <v>547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3544</v>
      </c>
      <c r="D14" s="13">
        <v>3047</v>
      </c>
      <c r="E14" s="13">
        <v>2974</v>
      </c>
      <c r="F14" s="13">
        <v>73</v>
      </c>
      <c r="G14" s="13">
        <v>497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3033</v>
      </c>
      <c r="D15" s="13">
        <v>2497</v>
      </c>
      <c r="E15" s="13">
        <v>2403</v>
      </c>
      <c r="F15" s="13">
        <v>94</v>
      </c>
      <c r="G15" s="13">
        <v>536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2734</v>
      </c>
      <c r="D16" s="13">
        <v>2015</v>
      </c>
      <c r="E16" s="13">
        <v>1939</v>
      </c>
      <c r="F16" s="13">
        <v>76</v>
      </c>
      <c r="G16" s="13">
        <v>719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2482</v>
      </c>
      <c r="D17" s="13">
        <v>1387</v>
      </c>
      <c r="E17" s="13">
        <v>1346</v>
      </c>
      <c r="F17" s="13">
        <v>41</v>
      </c>
      <c r="G17" s="13">
        <v>1095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2367</v>
      </c>
      <c r="D18" s="13">
        <v>851</v>
      </c>
      <c r="E18" s="13">
        <v>823</v>
      </c>
      <c r="F18" s="13">
        <v>28</v>
      </c>
      <c r="G18" s="13">
        <v>1516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2162</v>
      </c>
      <c r="D19" s="13">
        <v>481</v>
      </c>
      <c r="E19" s="13">
        <v>456</v>
      </c>
      <c r="F19" s="13">
        <v>25</v>
      </c>
      <c r="G19" s="13">
        <v>1681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1573</v>
      </c>
      <c r="D20" s="13">
        <v>241</v>
      </c>
      <c r="E20" s="13">
        <v>238</v>
      </c>
      <c r="F20" s="13">
        <v>3</v>
      </c>
      <c r="G20" s="13">
        <v>1332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2087</v>
      </c>
      <c r="D21" s="13">
        <v>159</v>
      </c>
      <c r="E21" s="13">
        <v>153</v>
      </c>
      <c r="F21" s="13">
        <v>6</v>
      </c>
      <c r="G21" s="13">
        <v>1928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22280</v>
      </c>
      <c r="D22" s="12">
        <v>12029</v>
      </c>
      <c r="E22" s="12">
        <v>11079</v>
      </c>
      <c r="F22" s="12">
        <v>950</v>
      </c>
      <c r="G22" s="12">
        <v>10251</v>
      </c>
    </row>
    <row r="23" spans="1:12" ht="12" customHeight="1">
      <c r="A23" s="21" t="s">
        <v>12</v>
      </c>
      <c r="B23" s="2" t="s">
        <v>21</v>
      </c>
      <c r="C23" s="13">
        <v>400</v>
      </c>
      <c r="D23" s="13">
        <v>13</v>
      </c>
      <c r="E23" s="13">
        <v>10</v>
      </c>
      <c r="F23" s="13">
        <v>3</v>
      </c>
      <c r="G23" s="13">
        <v>387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1977</v>
      </c>
      <c r="D24" s="13">
        <v>447</v>
      </c>
      <c r="E24" s="13">
        <v>337</v>
      </c>
      <c r="F24" s="13">
        <v>110</v>
      </c>
      <c r="G24" s="13">
        <v>1530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1822</v>
      </c>
      <c r="D25" s="13">
        <v>1228</v>
      </c>
      <c r="E25" s="13">
        <v>1007</v>
      </c>
      <c r="F25" s="13">
        <v>221</v>
      </c>
      <c r="G25" s="13">
        <v>594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1721</v>
      </c>
      <c r="D26" s="13">
        <v>1352</v>
      </c>
      <c r="E26" s="13">
        <v>1215</v>
      </c>
      <c r="F26" s="13">
        <v>137</v>
      </c>
      <c r="G26" s="13">
        <v>369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1759</v>
      </c>
      <c r="D27" s="13">
        <v>1387</v>
      </c>
      <c r="E27" s="13">
        <v>1291</v>
      </c>
      <c r="F27" s="13">
        <v>96</v>
      </c>
      <c r="G27" s="13">
        <v>372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1799</v>
      </c>
      <c r="D28" s="13">
        <v>1424</v>
      </c>
      <c r="E28" s="13">
        <v>1327</v>
      </c>
      <c r="F28" s="13">
        <v>97</v>
      </c>
      <c r="G28" s="13">
        <v>375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2092</v>
      </c>
      <c r="D29" s="13">
        <v>1659</v>
      </c>
      <c r="E29" s="13">
        <v>1578</v>
      </c>
      <c r="F29" s="13">
        <v>81</v>
      </c>
      <c r="G29" s="13">
        <v>433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1759</v>
      </c>
      <c r="D30" s="13">
        <v>1375</v>
      </c>
      <c r="E30" s="13">
        <v>1322</v>
      </c>
      <c r="F30" s="13">
        <v>53</v>
      </c>
      <c r="G30" s="13">
        <v>384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1500</v>
      </c>
      <c r="D31" s="13">
        <v>1098</v>
      </c>
      <c r="E31" s="13">
        <v>1037</v>
      </c>
      <c r="F31" s="13">
        <v>61</v>
      </c>
      <c r="G31" s="13">
        <v>402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1393</v>
      </c>
      <c r="D32" s="13">
        <v>875</v>
      </c>
      <c r="E32" s="13">
        <v>829</v>
      </c>
      <c r="F32" s="13">
        <v>46</v>
      </c>
      <c r="G32" s="13">
        <v>518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1340</v>
      </c>
      <c r="D33" s="13">
        <v>560</v>
      </c>
      <c r="E33" s="13">
        <v>537</v>
      </c>
      <c r="F33" s="13">
        <v>23</v>
      </c>
      <c r="G33" s="13">
        <v>780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1258</v>
      </c>
      <c r="D34" s="13">
        <v>306</v>
      </c>
      <c r="E34" s="13">
        <v>297</v>
      </c>
      <c r="F34" s="13">
        <v>9</v>
      </c>
      <c r="G34" s="13">
        <v>952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1176</v>
      </c>
      <c r="D35" s="13">
        <v>149</v>
      </c>
      <c r="E35" s="13">
        <v>141</v>
      </c>
      <c r="F35" s="13">
        <v>8</v>
      </c>
      <c r="G35" s="13">
        <v>1027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907</v>
      </c>
      <c r="D36" s="13">
        <v>93</v>
      </c>
      <c r="E36" s="13">
        <v>91</v>
      </c>
      <c r="F36" s="13">
        <v>2</v>
      </c>
      <c r="G36" s="13">
        <v>814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1377</v>
      </c>
      <c r="D37" s="13">
        <v>63</v>
      </c>
      <c r="E37" s="13">
        <v>60</v>
      </c>
      <c r="F37" s="13">
        <v>3</v>
      </c>
      <c r="G37" s="13">
        <v>1314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20513</v>
      </c>
      <c r="D38" s="12">
        <v>14919</v>
      </c>
      <c r="E38" s="12">
        <v>14272</v>
      </c>
      <c r="F38" s="12">
        <v>647</v>
      </c>
      <c r="G38" s="12">
        <v>5594</v>
      </c>
    </row>
    <row r="39" spans="1:12" ht="12" customHeight="1">
      <c r="A39" s="21" t="s">
        <v>12</v>
      </c>
      <c r="B39" s="2" t="s">
        <v>21</v>
      </c>
      <c r="C39" s="13">
        <v>385</v>
      </c>
      <c r="D39" s="13">
        <v>32</v>
      </c>
      <c r="E39" s="13">
        <v>25</v>
      </c>
      <c r="F39" s="13">
        <v>7</v>
      </c>
      <c r="G39" s="13">
        <v>353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2021</v>
      </c>
      <c r="D40" s="13">
        <v>665</v>
      </c>
      <c r="E40" s="13">
        <v>537</v>
      </c>
      <c r="F40" s="13">
        <v>128</v>
      </c>
      <c r="G40" s="13">
        <v>1356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1852</v>
      </c>
      <c r="D41" s="13">
        <v>1469</v>
      </c>
      <c r="E41" s="13">
        <v>1315</v>
      </c>
      <c r="F41" s="13">
        <v>154</v>
      </c>
      <c r="G41" s="13">
        <v>383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1712</v>
      </c>
      <c r="D42" s="13">
        <v>1585</v>
      </c>
      <c r="E42" s="13">
        <v>1493</v>
      </c>
      <c r="F42" s="13">
        <v>92</v>
      </c>
      <c r="G42" s="13">
        <v>127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1680</v>
      </c>
      <c r="D43" s="13">
        <v>1596</v>
      </c>
      <c r="E43" s="13">
        <v>1545</v>
      </c>
      <c r="F43" s="13">
        <v>51</v>
      </c>
      <c r="G43" s="13">
        <v>84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1703</v>
      </c>
      <c r="D44" s="13">
        <v>1639</v>
      </c>
      <c r="E44" s="13">
        <v>1605</v>
      </c>
      <c r="F44" s="13">
        <v>34</v>
      </c>
      <c r="G44" s="13">
        <v>64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1888</v>
      </c>
      <c r="D45" s="13">
        <v>1774</v>
      </c>
      <c r="E45" s="13">
        <v>1734</v>
      </c>
      <c r="F45" s="13">
        <v>40</v>
      </c>
      <c r="G45" s="13">
        <v>114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1785</v>
      </c>
      <c r="D46" s="13">
        <v>1672</v>
      </c>
      <c r="E46" s="13">
        <v>1652</v>
      </c>
      <c r="F46" s="13">
        <v>20</v>
      </c>
      <c r="G46" s="13">
        <v>113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1533</v>
      </c>
      <c r="D47" s="13">
        <v>1399</v>
      </c>
      <c r="E47" s="13">
        <v>1366</v>
      </c>
      <c r="F47" s="13">
        <v>33</v>
      </c>
      <c r="G47" s="13">
        <v>134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1341</v>
      </c>
      <c r="D48" s="13">
        <v>1140</v>
      </c>
      <c r="E48" s="13">
        <v>1110</v>
      </c>
      <c r="F48" s="13">
        <v>30</v>
      </c>
      <c r="G48" s="13">
        <v>201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1142</v>
      </c>
      <c r="D49" s="13">
        <v>827</v>
      </c>
      <c r="E49" s="13">
        <v>809</v>
      </c>
      <c r="F49" s="13">
        <v>18</v>
      </c>
      <c r="G49" s="13">
        <v>315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1109</v>
      </c>
      <c r="D50" s="13">
        <v>545</v>
      </c>
      <c r="E50" s="13">
        <v>526</v>
      </c>
      <c r="F50" s="13">
        <v>19</v>
      </c>
      <c r="G50" s="13">
        <v>564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986</v>
      </c>
      <c r="D51" s="13">
        <v>332</v>
      </c>
      <c r="E51" s="13">
        <v>315</v>
      </c>
      <c r="F51" s="13">
        <v>17</v>
      </c>
      <c r="G51" s="13">
        <v>654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666</v>
      </c>
      <c r="D52" s="13">
        <v>148</v>
      </c>
      <c r="E52" s="13">
        <v>147</v>
      </c>
      <c r="F52" s="13">
        <v>1</v>
      </c>
      <c r="G52" s="13">
        <v>518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710</v>
      </c>
      <c r="D53" s="14">
        <v>96</v>
      </c>
      <c r="E53" s="14">
        <v>93</v>
      </c>
      <c r="F53" s="14">
        <v>3</v>
      </c>
      <c r="G53" s="14">
        <v>614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29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7.2851562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66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33295</v>
      </c>
      <c r="D6" s="12">
        <v>22230</v>
      </c>
      <c r="E6" s="12">
        <v>20619</v>
      </c>
      <c r="F6" s="12">
        <v>1611</v>
      </c>
      <c r="G6" s="12">
        <v>11065</v>
      </c>
    </row>
    <row r="7" spans="1:12" ht="12" customHeight="1">
      <c r="A7" s="21" t="s">
        <v>12</v>
      </c>
      <c r="B7" s="2" t="s">
        <v>21</v>
      </c>
      <c r="C7" s="13">
        <v>709</v>
      </c>
      <c r="D7" s="13">
        <v>43</v>
      </c>
      <c r="E7" s="13">
        <v>36</v>
      </c>
      <c r="F7" s="13">
        <v>7</v>
      </c>
      <c r="G7" s="13">
        <v>666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3333</v>
      </c>
      <c r="D8" s="13">
        <v>1037</v>
      </c>
      <c r="E8" s="13">
        <v>746</v>
      </c>
      <c r="F8" s="13">
        <v>291</v>
      </c>
      <c r="G8" s="13">
        <v>2296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2832</v>
      </c>
      <c r="D9" s="13">
        <v>2191</v>
      </c>
      <c r="E9" s="13">
        <v>1817</v>
      </c>
      <c r="F9" s="13">
        <v>374</v>
      </c>
      <c r="G9" s="13">
        <v>641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2663</v>
      </c>
      <c r="D10" s="13">
        <v>2331</v>
      </c>
      <c r="E10" s="13">
        <v>2125</v>
      </c>
      <c r="F10" s="13">
        <v>206</v>
      </c>
      <c r="G10" s="13">
        <v>332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2992</v>
      </c>
      <c r="D11" s="13">
        <v>2697</v>
      </c>
      <c r="E11" s="13">
        <v>2528</v>
      </c>
      <c r="F11" s="13">
        <v>169</v>
      </c>
      <c r="G11" s="13">
        <v>295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3058</v>
      </c>
      <c r="D12" s="13">
        <v>2755</v>
      </c>
      <c r="E12" s="13">
        <v>2626</v>
      </c>
      <c r="F12" s="13">
        <v>129</v>
      </c>
      <c r="G12" s="13">
        <v>303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3384</v>
      </c>
      <c r="D13" s="13">
        <v>3058</v>
      </c>
      <c r="E13" s="13">
        <v>2945</v>
      </c>
      <c r="F13" s="13">
        <v>113</v>
      </c>
      <c r="G13" s="13">
        <v>326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2628</v>
      </c>
      <c r="D14" s="13">
        <v>2349</v>
      </c>
      <c r="E14" s="13">
        <v>2251</v>
      </c>
      <c r="F14" s="13">
        <v>98</v>
      </c>
      <c r="G14" s="13">
        <v>279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2341</v>
      </c>
      <c r="D15" s="13">
        <v>2024</v>
      </c>
      <c r="E15" s="13">
        <v>1957</v>
      </c>
      <c r="F15" s="13">
        <v>67</v>
      </c>
      <c r="G15" s="13">
        <v>317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1948</v>
      </c>
      <c r="D16" s="13">
        <v>1497</v>
      </c>
      <c r="E16" s="13">
        <v>1429</v>
      </c>
      <c r="F16" s="13">
        <v>68</v>
      </c>
      <c r="G16" s="13">
        <v>451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1952</v>
      </c>
      <c r="D17" s="13">
        <v>1078</v>
      </c>
      <c r="E17" s="13">
        <v>1026</v>
      </c>
      <c r="F17" s="13">
        <v>52</v>
      </c>
      <c r="G17" s="13">
        <v>874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1760</v>
      </c>
      <c r="D18" s="13">
        <v>601</v>
      </c>
      <c r="E18" s="13">
        <v>585</v>
      </c>
      <c r="F18" s="13">
        <v>16</v>
      </c>
      <c r="G18" s="13">
        <v>1159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1517</v>
      </c>
      <c r="D19" s="13">
        <v>343</v>
      </c>
      <c r="E19" s="13">
        <v>331</v>
      </c>
      <c r="F19" s="13">
        <v>12</v>
      </c>
      <c r="G19" s="13">
        <v>1174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1038</v>
      </c>
      <c r="D20" s="13">
        <v>148</v>
      </c>
      <c r="E20" s="13">
        <v>141</v>
      </c>
      <c r="F20" s="13">
        <v>7</v>
      </c>
      <c r="G20" s="13">
        <v>890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1140</v>
      </c>
      <c r="D21" s="13">
        <v>78</v>
      </c>
      <c r="E21" s="13">
        <v>76</v>
      </c>
      <c r="F21" s="13">
        <v>2</v>
      </c>
      <c r="G21" s="13">
        <v>1062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17390</v>
      </c>
      <c r="D22" s="12">
        <v>10443</v>
      </c>
      <c r="E22" s="12">
        <v>9450</v>
      </c>
      <c r="F22" s="12">
        <v>993</v>
      </c>
      <c r="G22" s="12">
        <v>6947</v>
      </c>
    </row>
    <row r="23" spans="1:12" ht="12" customHeight="1">
      <c r="A23" s="21" t="s">
        <v>12</v>
      </c>
      <c r="B23" s="2" t="s">
        <v>21</v>
      </c>
      <c r="C23" s="13">
        <v>329</v>
      </c>
      <c r="D23" s="13">
        <v>12</v>
      </c>
      <c r="E23" s="13">
        <v>9</v>
      </c>
      <c r="F23" s="13">
        <v>3</v>
      </c>
      <c r="G23" s="13">
        <v>317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1652</v>
      </c>
      <c r="D24" s="13">
        <v>460</v>
      </c>
      <c r="E24" s="13">
        <v>310</v>
      </c>
      <c r="F24" s="13">
        <v>150</v>
      </c>
      <c r="G24" s="13">
        <v>1192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1414</v>
      </c>
      <c r="D25" s="13">
        <v>1025</v>
      </c>
      <c r="E25" s="13">
        <v>797</v>
      </c>
      <c r="F25" s="13">
        <v>228</v>
      </c>
      <c r="G25" s="13">
        <v>389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1378</v>
      </c>
      <c r="D26" s="13">
        <v>1134</v>
      </c>
      <c r="E26" s="13">
        <v>999</v>
      </c>
      <c r="F26" s="13">
        <v>135</v>
      </c>
      <c r="G26" s="13">
        <v>244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1555</v>
      </c>
      <c r="D27" s="13">
        <v>1339</v>
      </c>
      <c r="E27" s="13">
        <v>1225</v>
      </c>
      <c r="F27" s="13">
        <v>114</v>
      </c>
      <c r="G27" s="13">
        <v>216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1582</v>
      </c>
      <c r="D28" s="13">
        <v>1358</v>
      </c>
      <c r="E28" s="13">
        <v>1267</v>
      </c>
      <c r="F28" s="13">
        <v>91</v>
      </c>
      <c r="G28" s="13">
        <v>224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1772</v>
      </c>
      <c r="D29" s="13">
        <v>1529</v>
      </c>
      <c r="E29" s="13">
        <v>1452</v>
      </c>
      <c r="F29" s="13">
        <v>77</v>
      </c>
      <c r="G29" s="13">
        <v>243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1386</v>
      </c>
      <c r="D30" s="13">
        <v>1152</v>
      </c>
      <c r="E30" s="13">
        <v>1087</v>
      </c>
      <c r="F30" s="13">
        <v>65</v>
      </c>
      <c r="G30" s="13">
        <v>234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1188</v>
      </c>
      <c r="D31" s="13">
        <v>962</v>
      </c>
      <c r="E31" s="13">
        <v>920</v>
      </c>
      <c r="F31" s="13">
        <v>42</v>
      </c>
      <c r="G31" s="13">
        <v>226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984</v>
      </c>
      <c r="D32" s="13">
        <v>654</v>
      </c>
      <c r="E32" s="13">
        <v>614</v>
      </c>
      <c r="F32" s="13">
        <v>40</v>
      </c>
      <c r="G32" s="13">
        <v>330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995</v>
      </c>
      <c r="D33" s="13">
        <v>392</v>
      </c>
      <c r="E33" s="13">
        <v>363</v>
      </c>
      <c r="F33" s="13">
        <v>29</v>
      </c>
      <c r="G33" s="13">
        <v>603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958</v>
      </c>
      <c r="D34" s="13">
        <v>224</v>
      </c>
      <c r="E34" s="13">
        <v>219</v>
      </c>
      <c r="F34" s="13">
        <v>5</v>
      </c>
      <c r="G34" s="13">
        <v>734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816</v>
      </c>
      <c r="D35" s="13">
        <v>119</v>
      </c>
      <c r="E35" s="13">
        <v>111</v>
      </c>
      <c r="F35" s="13">
        <v>8</v>
      </c>
      <c r="G35" s="13">
        <v>697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607</v>
      </c>
      <c r="D36" s="13">
        <v>51</v>
      </c>
      <c r="E36" s="13">
        <v>47</v>
      </c>
      <c r="F36" s="13">
        <v>4</v>
      </c>
      <c r="G36" s="13">
        <v>556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774</v>
      </c>
      <c r="D37" s="13">
        <v>32</v>
      </c>
      <c r="E37" s="13">
        <v>30</v>
      </c>
      <c r="F37" s="13">
        <v>2</v>
      </c>
      <c r="G37" s="13">
        <v>742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15905</v>
      </c>
      <c r="D38" s="12">
        <v>11787</v>
      </c>
      <c r="E38" s="12">
        <v>11169</v>
      </c>
      <c r="F38" s="12">
        <v>618</v>
      </c>
      <c r="G38" s="12">
        <v>4118</v>
      </c>
    </row>
    <row r="39" spans="1:12" ht="12" customHeight="1">
      <c r="A39" s="21" t="s">
        <v>12</v>
      </c>
      <c r="B39" s="2" t="s">
        <v>21</v>
      </c>
      <c r="C39" s="13">
        <v>380</v>
      </c>
      <c r="D39" s="13">
        <v>31</v>
      </c>
      <c r="E39" s="13">
        <v>27</v>
      </c>
      <c r="F39" s="13">
        <v>4</v>
      </c>
      <c r="G39" s="13">
        <v>349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1681</v>
      </c>
      <c r="D40" s="13">
        <v>577</v>
      </c>
      <c r="E40" s="13">
        <v>436</v>
      </c>
      <c r="F40" s="13">
        <v>141</v>
      </c>
      <c r="G40" s="13">
        <v>1104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1418</v>
      </c>
      <c r="D41" s="13">
        <v>1166</v>
      </c>
      <c r="E41" s="13">
        <v>1020</v>
      </c>
      <c r="F41" s="13">
        <v>146</v>
      </c>
      <c r="G41" s="13">
        <v>252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1285</v>
      </c>
      <c r="D42" s="13">
        <v>1197</v>
      </c>
      <c r="E42" s="13">
        <v>1126</v>
      </c>
      <c r="F42" s="13">
        <v>71</v>
      </c>
      <c r="G42" s="13">
        <v>88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1437</v>
      </c>
      <c r="D43" s="13">
        <v>1358</v>
      </c>
      <c r="E43" s="13">
        <v>1303</v>
      </c>
      <c r="F43" s="13">
        <v>55</v>
      </c>
      <c r="G43" s="13">
        <v>79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1476</v>
      </c>
      <c r="D44" s="13">
        <v>1397</v>
      </c>
      <c r="E44" s="13">
        <v>1359</v>
      </c>
      <c r="F44" s="13">
        <v>38</v>
      </c>
      <c r="G44" s="13">
        <v>79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1612</v>
      </c>
      <c r="D45" s="13">
        <v>1529</v>
      </c>
      <c r="E45" s="13">
        <v>1493</v>
      </c>
      <c r="F45" s="13">
        <v>36</v>
      </c>
      <c r="G45" s="13">
        <v>83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1242</v>
      </c>
      <c r="D46" s="13">
        <v>1197</v>
      </c>
      <c r="E46" s="13">
        <v>1164</v>
      </c>
      <c r="F46" s="13">
        <v>33</v>
      </c>
      <c r="G46" s="13">
        <v>45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1153</v>
      </c>
      <c r="D47" s="13">
        <v>1062</v>
      </c>
      <c r="E47" s="13">
        <v>1037</v>
      </c>
      <c r="F47" s="13">
        <v>25</v>
      </c>
      <c r="G47" s="13">
        <v>91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964</v>
      </c>
      <c r="D48" s="13">
        <v>843</v>
      </c>
      <c r="E48" s="13">
        <v>815</v>
      </c>
      <c r="F48" s="13">
        <v>28</v>
      </c>
      <c r="G48" s="13">
        <v>121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957</v>
      </c>
      <c r="D49" s="13">
        <v>686</v>
      </c>
      <c r="E49" s="13">
        <v>663</v>
      </c>
      <c r="F49" s="13">
        <v>23</v>
      </c>
      <c r="G49" s="13">
        <v>271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802</v>
      </c>
      <c r="D50" s="13">
        <v>377</v>
      </c>
      <c r="E50" s="13">
        <v>366</v>
      </c>
      <c r="F50" s="13">
        <v>11</v>
      </c>
      <c r="G50" s="13">
        <v>425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701</v>
      </c>
      <c r="D51" s="13">
        <v>224</v>
      </c>
      <c r="E51" s="13">
        <v>220</v>
      </c>
      <c r="F51" s="13">
        <v>4</v>
      </c>
      <c r="G51" s="13">
        <v>477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431</v>
      </c>
      <c r="D52" s="13">
        <v>97</v>
      </c>
      <c r="E52" s="13">
        <v>94</v>
      </c>
      <c r="F52" s="13">
        <v>3</v>
      </c>
      <c r="G52" s="13">
        <v>334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366</v>
      </c>
      <c r="D53" s="14">
        <v>46</v>
      </c>
      <c r="E53" s="14">
        <v>46</v>
      </c>
      <c r="F53" s="14" t="s">
        <v>41</v>
      </c>
      <c r="G53" s="14">
        <v>320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30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0.85546875" customWidth="1"/>
    <col min="2" max="2" width="25.710937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67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57370</v>
      </c>
      <c r="D6" s="12">
        <v>36799</v>
      </c>
      <c r="E6" s="12">
        <v>34125</v>
      </c>
      <c r="F6" s="12">
        <v>2674</v>
      </c>
      <c r="G6" s="12">
        <v>20571</v>
      </c>
    </row>
    <row r="7" spans="1:12" ht="12" customHeight="1">
      <c r="A7" s="21" t="s">
        <v>12</v>
      </c>
      <c r="B7" s="2" t="s">
        <v>21</v>
      </c>
      <c r="C7" s="13">
        <v>1059</v>
      </c>
      <c r="D7" s="13">
        <v>47</v>
      </c>
      <c r="E7" s="13">
        <v>43</v>
      </c>
      <c r="F7" s="13">
        <v>4</v>
      </c>
      <c r="G7" s="13">
        <v>1012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5309</v>
      </c>
      <c r="D8" s="13">
        <v>1477</v>
      </c>
      <c r="E8" s="13">
        <v>1090</v>
      </c>
      <c r="F8" s="13">
        <v>387</v>
      </c>
      <c r="G8" s="13">
        <v>3832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4798</v>
      </c>
      <c r="D9" s="13">
        <v>3672</v>
      </c>
      <c r="E9" s="13">
        <v>3077</v>
      </c>
      <c r="F9" s="13">
        <v>595</v>
      </c>
      <c r="G9" s="13">
        <v>1126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4671</v>
      </c>
      <c r="D10" s="13">
        <v>4060</v>
      </c>
      <c r="E10" s="13">
        <v>3721</v>
      </c>
      <c r="F10" s="13">
        <v>339</v>
      </c>
      <c r="G10" s="13">
        <v>611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4746</v>
      </c>
      <c r="D11" s="13">
        <v>4204</v>
      </c>
      <c r="E11" s="13">
        <v>3948</v>
      </c>
      <c r="F11" s="13">
        <v>256</v>
      </c>
      <c r="G11" s="13">
        <v>542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4732</v>
      </c>
      <c r="D12" s="13">
        <v>4215</v>
      </c>
      <c r="E12" s="13">
        <v>3962</v>
      </c>
      <c r="F12" s="13">
        <v>253</v>
      </c>
      <c r="G12" s="13">
        <v>517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5168</v>
      </c>
      <c r="D13" s="13">
        <v>4549</v>
      </c>
      <c r="E13" s="13">
        <v>4348</v>
      </c>
      <c r="F13" s="13">
        <v>201</v>
      </c>
      <c r="G13" s="13">
        <v>619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4633</v>
      </c>
      <c r="D14" s="13">
        <v>4028</v>
      </c>
      <c r="E14" s="13">
        <v>3825</v>
      </c>
      <c r="F14" s="13">
        <v>203</v>
      </c>
      <c r="G14" s="13">
        <v>605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4041</v>
      </c>
      <c r="D15" s="13">
        <v>3379</v>
      </c>
      <c r="E15" s="13">
        <v>3243</v>
      </c>
      <c r="F15" s="13">
        <v>136</v>
      </c>
      <c r="G15" s="13">
        <v>662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3713</v>
      </c>
      <c r="D16" s="13">
        <v>2819</v>
      </c>
      <c r="E16" s="13">
        <v>2703</v>
      </c>
      <c r="F16" s="13">
        <v>116</v>
      </c>
      <c r="G16" s="13">
        <v>894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3384</v>
      </c>
      <c r="D17" s="13">
        <v>1976</v>
      </c>
      <c r="E17" s="13">
        <v>1890</v>
      </c>
      <c r="F17" s="13">
        <v>86</v>
      </c>
      <c r="G17" s="13">
        <v>1408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3152</v>
      </c>
      <c r="D18" s="13">
        <v>1150</v>
      </c>
      <c r="E18" s="13">
        <v>1104</v>
      </c>
      <c r="F18" s="13">
        <v>46</v>
      </c>
      <c r="G18" s="13">
        <v>2002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2969</v>
      </c>
      <c r="D19" s="13">
        <v>691</v>
      </c>
      <c r="E19" s="13">
        <v>664</v>
      </c>
      <c r="F19" s="13">
        <v>27</v>
      </c>
      <c r="G19" s="13">
        <v>2278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2280</v>
      </c>
      <c r="D20" s="13">
        <v>342</v>
      </c>
      <c r="E20" s="13">
        <v>328</v>
      </c>
      <c r="F20" s="13">
        <v>14</v>
      </c>
      <c r="G20" s="13">
        <v>1938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2715</v>
      </c>
      <c r="D21" s="13">
        <v>190</v>
      </c>
      <c r="E21" s="13">
        <v>179</v>
      </c>
      <c r="F21" s="13">
        <v>11</v>
      </c>
      <c r="G21" s="13">
        <v>2525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30356</v>
      </c>
      <c r="D22" s="12">
        <v>17060</v>
      </c>
      <c r="E22" s="12">
        <v>15346</v>
      </c>
      <c r="F22" s="12">
        <v>1714</v>
      </c>
      <c r="G22" s="12">
        <v>13296</v>
      </c>
    </row>
    <row r="23" spans="1:12" ht="12" customHeight="1">
      <c r="A23" s="21" t="s">
        <v>12</v>
      </c>
      <c r="B23" s="2" t="s">
        <v>21</v>
      </c>
      <c r="C23" s="13">
        <v>511</v>
      </c>
      <c r="D23" s="13">
        <v>15</v>
      </c>
      <c r="E23" s="13">
        <v>15</v>
      </c>
      <c r="F23" s="13" t="s">
        <v>41</v>
      </c>
      <c r="G23" s="13">
        <v>496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2600</v>
      </c>
      <c r="D24" s="13">
        <v>639</v>
      </c>
      <c r="E24" s="13">
        <v>404</v>
      </c>
      <c r="F24" s="13">
        <v>235</v>
      </c>
      <c r="G24" s="13">
        <v>1961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2424</v>
      </c>
      <c r="D25" s="13">
        <v>1723</v>
      </c>
      <c r="E25" s="13">
        <v>1354</v>
      </c>
      <c r="F25" s="13">
        <v>369</v>
      </c>
      <c r="G25" s="13">
        <v>701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2445</v>
      </c>
      <c r="D26" s="13">
        <v>1992</v>
      </c>
      <c r="E26" s="13">
        <v>1762</v>
      </c>
      <c r="F26" s="13">
        <v>230</v>
      </c>
      <c r="G26" s="13">
        <v>453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2453</v>
      </c>
      <c r="D27" s="13">
        <v>2021</v>
      </c>
      <c r="E27" s="13">
        <v>1843</v>
      </c>
      <c r="F27" s="13">
        <v>178</v>
      </c>
      <c r="G27" s="13">
        <v>432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2427</v>
      </c>
      <c r="D28" s="13">
        <v>2020</v>
      </c>
      <c r="E28" s="13">
        <v>1840</v>
      </c>
      <c r="F28" s="13">
        <v>180</v>
      </c>
      <c r="G28" s="13">
        <v>407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2686</v>
      </c>
      <c r="D29" s="13">
        <v>2210</v>
      </c>
      <c r="E29" s="13">
        <v>2075</v>
      </c>
      <c r="F29" s="13">
        <v>135</v>
      </c>
      <c r="G29" s="13">
        <v>476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2405</v>
      </c>
      <c r="D30" s="13">
        <v>1937</v>
      </c>
      <c r="E30" s="13">
        <v>1805</v>
      </c>
      <c r="F30" s="13">
        <v>132</v>
      </c>
      <c r="G30" s="13">
        <v>468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2075</v>
      </c>
      <c r="D31" s="13">
        <v>1593</v>
      </c>
      <c r="E31" s="13">
        <v>1506</v>
      </c>
      <c r="F31" s="13">
        <v>87</v>
      </c>
      <c r="G31" s="13">
        <v>482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1970</v>
      </c>
      <c r="D32" s="13">
        <v>1293</v>
      </c>
      <c r="E32" s="13">
        <v>1224</v>
      </c>
      <c r="F32" s="13">
        <v>69</v>
      </c>
      <c r="G32" s="13">
        <v>677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1830</v>
      </c>
      <c r="D33" s="13">
        <v>758</v>
      </c>
      <c r="E33" s="13">
        <v>714</v>
      </c>
      <c r="F33" s="13">
        <v>44</v>
      </c>
      <c r="G33" s="13">
        <v>1072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1715</v>
      </c>
      <c r="D34" s="13">
        <v>412</v>
      </c>
      <c r="E34" s="13">
        <v>389</v>
      </c>
      <c r="F34" s="13">
        <v>23</v>
      </c>
      <c r="G34" s="13">
        <v>1303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1640</v>
      </c>
      <c r="D35" s="13">
        <v>230</v>
      </c>
      <c r="E35" s="13">
        <v>215</v>
      </c>
      <c r="F35" s="13">
        <v>15</v>
      </c>
      <c r="G35" s="13">
        <v>1410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1367</v>
      </c>
      <c r="D36" s="13">
        <v>115</v>
      </c>
      <c r="E36" s="13">
        <v>105</v>
      </c>
      <c r="F36" s="13">
        <v>10</v>
      </c>
      <c r="G36" s="13">
        <v>1252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1808</v>
      </c>
      <c r="D37" s="13">
        <v>102</v>
      </c>
      <c r="E37" s="13">
        <v>95</v>
      </c>
      <c r="F37" s="13">
        <v>7</v>
      </c>
      <c r="G37" s="13">
        <v>1706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27014</v>
      </c>
      <c r="D38" s="12">
        <v>19739</v>
      </c>
      <c r="E38" s="12">
        <v>18779</v>
      </c>
      <c r="F38" s="12">
        <v>960</v>
      </c>
      <c r="G38" s="12">
        <v>7275</v>
      </c>
    </row>
    <row r="39" spans="1:12" ht="12" customHeight="1">
      <c r="A39" s="21" t="s">
        <v>12</v>
      </c>
      <c r="B39" s="2" t="s">
        <v>21</v>
      </c>
      <c r="C39" s="13">
        <v>548</v>
      </c>
      <c r="D39" s="13">
        <v>32</v>
      </c>
      <c r="E39" s="13">
        <v>28</v>
      </c>
      <c r="F39" s="13">
        <v>4</v>
      </c>
      <c r="G39" s="13">
        <v>516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2709</v>
      </c>
      <c r="D40" s="13">
        <v>838</v>
      </c>
      <c r="E40" s="13">
        <v>686</v>
      </c>
      <c r="F40" s="13">
        <v>152</v>
      </c>
      <c r="G40" s="13">
        <v>1871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2374</v>
      </c>
      <c r="D41" s="13">
        <v>1949</v>
      </c>
      <c r="E41" s="13">
        <v>1723</v>
      </c>
      <c r="F41" s="13">
        <v>226</v>
      </c>
      <c r="G41" s="13">
        <v>425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2226</v>
      </c>
      <c r="D42" s="13">
        <v>2068</v>
      </c>
      <c r="E42" s="13">
        <v>1959</v>
      </c>
      <c r="F42" s="13">
        <v>109</v>
      </c>
      <c r="G42" s="13">
        <v>158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2293</v>
      </c>
      <c r="D43" s="13">
        <v>2183</v>
      </c>
      <c r="E43" s="13">
        <v>2105</v>
      </c>
      <c r="F43" s="13">
        <v>78</v>
      </c>
      <c r="G43" s="13">
        <v>110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2305</v>
      </c>
      <c r="D44" s="13">
        <v>2195</v>
      </c>
      <c r="E44" s="13">
        <v>2122</v>
      </c>
      <c r="F44" s="13">
        <v>73</v>
      </c>
      <c r="G44" s="13">
        <v>110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2482</v>
      </c>
      <c r="D45" s="13">
        <v>2339</v>
      </c>
      <c r="E45" s="13">
        <v>2273</v>
      </c>
      <c r="F45" s="13">
        <v>66</v>
      </c>
      <c r="G45" s="13">
        <v>143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2228</v>
      </c>
      <c r="D46" s="13">
        <v>2091</v>
      </c>
      <c r="E46" s="13">
        <v>2020</v>
      </c>
      <c r="F46" s="13">
        <v>71</v>
      </c>
      <c r="G46" s="13">
        <v>137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1966</v>
      </c>
      <c r="D47" s="13">
        <v>1786</v>
      </c>
      <c r="E47" s="13">
        <v>1737</v>
      </c>
      <c r="F47" s="13">
        <v>49</v>
      </c>
      <c r="G47" s="13">
        <v>180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1743</v>
      </c>
      <c r="D48" s="13">
        <v>1526</v>
      </c>
      <c r="E48" s="13">
        <v>1479</v>
      </c>
      <c r="F48" s="13">
        <v>47</v>
      </c>
      <c r="G48" s="13">
        <v>217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1554</v>
      </c>
      <c r="D49" s="13">
        <v>1218</v>
      </c>
      <c r="E49" s="13">
        <v>1176</v>
      </c>
      <c r="F49" s="13">
        <v>42</v>
      </c>
      <c r="G49" s="13">
        <v>336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1437</v>
      </c>
      <c r="D50" s="13">
        <v>738</v>
      </c>
      <c r="E50" s="13">
        <v>715</v>
      </c>
      <c r="F50" s="13">
        <v>23</v>
      </c>
      <c r="G50" s="13">
        <v>699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1329</v>
      </c>
      <c r="D51" s="13">
        <v>461</v>
      </c>
      <c r="E51" s="13">
        <v>449</v>
      </c>
      <c r="F51" s="13">
        <v>12</v>
      </c>
      <c r="G51" s="13">
        <v>868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913</v>
      </c>
      <c r="D52" s="13">
        <v>227</v>
      </c>
      <c r="E52" s="13">
        <v>223</v>
      </c>
      <c r="F52" s="13">
        <v>4</v>
      </c>
      <c r="G52" s="13">
        <v>686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907</v>
      </c>
      <c r="D53" s="14">
        <v>88</v>
      </c>
      <c r="E53" s="14">
        <v>84</v>
      </c>
      <c r="F53" s="14">
        <v>4</v>
      </c>
      <c r="G53" s="14">
        <v>819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Hoja31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2" width="31.8554687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68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22138</v>
      </c>
      <c r="D6" s="12">
        <v>13898</v>
      </c>
      <c r="E6" s="12">
        <v>12896</v>
      </c>
      <c r="F6" s="12">
        <v>1002</v>
      </c>
      <c r="G6" s="12">
        <v>8240</v>
      </c>
    </row>
    <row r="7" spans="1:12" ht="12" customHeight="1">
      <c r="A7" s="21" t="s">
        <v>12</v>
      </c>
      <c r="B7" s="2" t="s">
        <v>21</v>
      </c>
      <c r="C7" s="13">
        <v>395</v>
      </c>
      <c r="D7" s="13">
        <v>24</v>
      </c>
      <c r="E7" s="13">
        <v>14</v>
      </c>
      <c r="F7" s="13">
        <v>10</v>
      </c>
      <c r="G7" s="13">
        <v>371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2146</v>
      </c>
      <c r="D8" s="13">
        <v>544</v>
      </c>
      <c r="E8" s="13">
        <v>414</v>
      </c>
      <c r="F8" s="13">
        <v>130</v>
      </c>
      <c r="G8" s="13">
        <v>1602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2015</v>
      </c>
      <c r="D9" s="13">
        <v>1451</v>
      </c>
      <c r="E9" s="13">
        <v>1218</v>
      </c>
      <c r="F9" s="13">
        <v>233</v>
      </c>
      <c r="G9" s="13">
        <v>564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1972</v>
      </c>
      <c r="D10" s="13">
        <v>1626</v>
      </c>
      <c r="E10" s="13">
        <v>1474</v>
      </c>
      <c r="F10" s="13">
        <v>152</v>
      </c>
      <c r="G10" s="13">
        <v>346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1940</v>
      </c>
      <c r="D11" s="13">
        <v>1661</v>
      </c>
      <c r="E11" s="13">
        <v>1558</v>
      </c>
      <c r="F11" s="13">
        <v>103</v>
      </c>
      <c r="G11" s="13">
        <v>279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1943</v>
      </c>
      <c r="D12" s="13">
        <v>1721</v>
      </c>
      <c r="E12" s="13">
        <v>1627</v>
      </c>
      <c r="F12" s="13">
        <v>94</v>
      </c>
      <c r="G12" s="13">
        <v>222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1874</v>
      </c>
      <c r="D13" s="13">
        <v>1598</v>
      </c>
      <c r="E13" s="13">
        <v>1520</v>
      </c>
      <c r="F13" s="13">
        <v>78</v>
      </c>
      <c r="G13" s="13">
        <v>276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1569</v>
      </c>
      <c r="D14" s="13">
        <v>1306</v>
      </c>
      <c r="E14" s="13">
        <v>1266</v>
      </c>
      <c r="F14" s="13">
        <v>40</v>
      </c>
      <c r="G14" s="13">
        <v>263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1536</v>
      </c>
      <c r="D15" s="13">
        <v>1235</v>
      </c>
      <c r="E15" s="13">
        <v>1180</v>
      </c>
      <c r="F15" s="13">
        <v>55</v>
      </c>
      <c r="G15" s="13">
        <v>301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1511</v>
      </c>
      <c r="D16" s="13">
        <v>1099</v>
      </c>
      <c r="E16" s="13">
        <v>1052</v>
      </c>
      <c r="F16" s="13">
        <v>47</v>
      </c>
      <c r="G16" s="13">
        <v>412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1325</v>
      </c>
      <c r="D17" s="13">
        <v>737</v>
      </c>
      <c r="E17" s="13">
        <v>707</v>
      </c>
      <c r="F17" s="13">
        <v>30</v>
      </c>
      <c r="G17" s="13">
        <v>588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1202</v>
      </c>
      <c r="D18" s="13">
        <v>457</v>
      </c>
      <c r="E18" s="13">
        <v>444</v>
      </c>
      <c r="F18" s="13">
        <v>13</v>
      </c>
      <c r="G18" s="13">
        <v>745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1041</v>
      </c>
      <c r="D19" s="13">
        <v>235</v>
      </c>
      <c r="E19" s="13">
        <v>228</v>
      </c>
      <c r="F19" s="13">
        <v>7</v>
      </c>
      <c r="G19" s="13">
        <v>806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755</v>
      </c>
      <c r="D20" s="13">
        <v>129</v>
      </c>
      <c r="E20" s="13">
        <v>127</v>
      </c>
      <c r="F20" s="13">
        <v>2</v>
      </c>
      <c r="G20" s="13">
        <v>626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914</v>
      </c>
      <c r="D21" s="13">
        <v>75</v>
      </c>
      <c r="E21" s="13">
        <v>67</v>
      </c>
      <c r="F21" s="13">
        <v>8</v>
      </c>
      <c r="G21" s="13">
        <v>839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11493</v>
      </c>
      <c r="D22" s="12">
        <v>6172</v>
      </c>
      <c r="E22" s="12">
        <v>5537</v>
      </c>
      <c r="F22" s="12">
        <v>635</v>
      </c>
      <c r="G22" s="12">
        <v>5321</v>
      </c>
    </row>
    <row r="23" spans="1:12" ht="12" customHeight="1">
      <c r="A23" s="21" t="s">
        <v>12</v>
      </c>
      <c r="B23" s="2" t="s">
        <v>21</v>
      </c>
      <c r="C23" s="13">
        <v>195</v>
      </c>
      <c r="D23" s="13">
        <v>9</v>
      </c>
      <c r="E23" s="13">
        <v>4</v>
      </c>
      <c r="F23" s="13">
        <v>5</v>
      </c>
      <c r="G23" s="13">
        <v>186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1049</v>
      </c>
      <c r="D24" s="13">
        <v>225</v>
      </c>
      <c r="E24" s="13">
        <v>149</v>
      </c>
      <c r="F24" s="13">
        <v>76</v>
      </c>
      <c r="G24" s="13">
        <v>824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1000</v>
      </c>
      <c r="D25" s="13">
        <v>614</v>
      </c>
      <c r="E25" s="13">
        <v>473</v>
      </c>
      <c r="F25" s="13">
        <v>141</v>
      </c>
      <c r="G25" s="13">
        <v>386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990</v>
      </c>
      <c r="D26" s="13">
        <v>746</v>
      </c>
      <c r="E26" s="13">
        <v>651</v>
      </c>
      <c r="F26" s="13">
        <v>95</v>
      </c>
      <c r="G26" s="13">
        <v>244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1001</v>
      </c>
      <c r="D27" s="13">
        <v>789</v>
      </c>
      <c r="E27" s="13">
        <v>711</v>
      </c>
      <c r="F27" s="13">
        <v>78</v>
      </c>
      <c r="G27" s="13">
        <v>212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996</v>
      </c>
      <c r="D28" s="13">
        <v>822</v>
      </c>
      <c r="E28" s="13">
        <v>758</v>
      </c>
      <c r="F28" s="13">
        <v>64</v>
      </c>
      <c r="G28" s="13">
        <v>174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956</v>
      </c>
      <c r="D29" s="13">
        <v>739</v>
      </c>
      <c r="E29" s="13">
        <v>684</v>
      </c>
      <c r="F29" s="13">
        <v>55</v>
      </c>
      <c r="G29" s="13">
        <v>217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816</v>
      </c>
      <c r="D30" s="13">
        <v>620</v>
      </c>
      <c r="E30" s="13">
        <v>590</v>
      </c>
      <c r="F30" s="13">
        <v>30</v>
      </c>
      <c r="G30" s="13">
        <v>196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789</v>
      </c>
      <c r="D31" s="13">
        <v>555</v>
      </c>
      <c r="E31" s="13">
        <v>518</v>
      </c>
      <c r="F31" s="13">
        <v>37</v>
      </c>
      <c r="G31" s="13">
        <v>234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786</v>
      </c>
      <c r="D32" s="13">
        <v>483</v>
      </c>
      <c r="E32" s="13">
        <v>454</v>
      </c>
      <c r="F32" s="13">
        <v>29</v>
      </c>
      <c r="G32" s="13">
        <v>303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675</v>
      </c>
      <c r="D33" s="13">
        <v>253</v>
      </c>
      <c r="E33" s="13">
        <v>243</v>
      </c>
      <c r="F33" s="13">
        <v>10</v>
      </c>
      <c r="G33" s="13">
        <v>422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631</v>
      </c>
      <c r="D34" s="13">
        <v>158</v>
      </c>
      <c r="E34" s="13">
        <v>152</v>
      </c>
      <c r="F34" s="13">
        <v>6</v>
      </c>
      <c r="G34" s="13">
        <v>473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578</v>
      </c>
      <c r="D35" s="13">
        <v>80</v>
      </c>
      <c r="E35" s="13">
        <v>77</v>
      </c>
      <c r="F35" s="13">
        <v>3</v>
      </c>
      <c r="G35" s="13">
        <v>498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422</v>
      </c>
      <c r="D36" s="13">
        <v>45</v>
      </c>
      <c r="E36" s="13">
        <v>45</v>
      </c>
      <c r="F36" s="13" t="s">
        <v>41</v>
      </c>
      <c r="G36" s="13">
        <v>377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609</v>
      </c>
      <c r="D37" s="13">
        <v>34</v>
      </c>
      <c r="E37" s="13">
        <v>28</v>
      </c>
      <c r="F37" s="13">
        <v>6</v>
      </c>
      <c r="G37" s="13">
        <v>575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10645</v>
      </c>
      <c r="D38" s="12">
        <v>7726</v>
      </c>
      <c r="E38" s="12">
        <v>7359</v>
      </c>
      <c r="F38" s="12">
        <v>367</v>
      </c>
      <c r="G38" s="12">
        <v>2919</v>
      </c>
    </row>
    <row r="39" spans="1:12" ht="12" customHeight="1">
      <c r="A39" s="21" t="s">
        <v>12</v>
      </c>
      <c r="B39" s="2" t="s">
        <v>21</v>
      </c>
      <c r="C39" s="13">
        <v>200</v>
      </c>
      <c r="D39" s="13">
        <v>15</v>
      </c>
      <c r="E39" s="13">
        <v>10</v>
      </c>
      <c r="F39" s="13">
        <v>5</v>
      </c>
      <c r="G39" s="13">
        <v>185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1097</v>
      </c>
      <c r="D40" s="13">
        <v>319</v>
      </c>
      <c r="E40" s="13">
        <v>265</v>
      </c>
      <c r="F40" s="13">
        <v>54</v>
      </c>
      <c r="G40" s="13">
        <v>778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1015</v>
      </c>
      <c r="D41" s="13">
        <v>837</v>
      </c>
      <c r="E41" s="13">
        <v>745</v>
      </c>
      <c r="F41" s="13">
        <v>92</v>
      </c>
      <c r="G41" s="13">
        <v>178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982</v>
      </c>
      <c r="D42" s="13">
        <v>880</v>
      </c>
      <c r="E42" s="13">
        <v>823</v>
      </c>
      <c r="F42" s="13">
        <v>57</v>
      </c>
      <c r="G42" s="13">
        <v>102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939</v>
      </c>
      <c r="D43" s="13">
        <v>872</v>
      </c>
      <c r="E43" s="13">
        <v>847</v>
      </c>
      <c r="F43" s="13">
        <v>25</v>
      </c>
      <c r="G43" s="13">
        <v>67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947</v>
      </c>
      <c r="D44" s="13">
        <v>899</v>
      </c>
      <c r="E44" s="13">
        <v>869</v>
      </c>
      <c r="F44" s="13">
        <v>30</v>
      </c>
      <c r="G44" s="13">
        <v>48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918</v>
      </c>
      <c r="D45" s="13">
        <v>859</v>
      </c>
      <c r="E45" s="13">
        <v>836</v>
      </c>
      <c r="F45" s="13">
        <v>23</v>
      </c>
      <c r="G45" s="13">
        <v>59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753</v>
      </c>
      <c r="D46" s="13">
        <v>686</v>
      </c>
      <c r="E46" s="13">
        <v>676</v>
      </c>
      <c r="F46" s="13">
        <v>10</v>
      </c>
      <c r="G46" s="13">
        <v>67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747</v>
      </c>
      <c r="D47" s="13">
        <v>680</v>
      </c>
      <c r="E47" s="13">
        <v>662</v>
      </c>
      <c r="F47" s="13">
        <v>18</v>
      </c>
      <c r="G47" s="13">
        <v>67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725</v>
      </c>
      <c r="D48" s="13">
        <v>616</v>
      </c>
      <c r="E48" s="13">
        <v>598</v>
      </c>
      <c r="F48" s="13">
        <v>18</v>
      </c>
      <c r="G48" s="13">
        <v>109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650</v>
      </c>
      <c r="D49" s="13">
        <v>484</v>
      </c>
      <c r="E49" s="13">
        <v>464</v>
      </c>
      <c r="F49" s="13">
        <v>20</v>
      </c>
      <c r="G49" s="13">
        <v>166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571</v>
      </c>
      <c r="D50" s="13">
        <v>299</v>
      </c>
      <c r="E50" s="13">
        <v>292</v>
      </c>
      <c r="F50" s="13">
        <v>7</v>
      </c>
      <c r="G50" s="13">
        <v>272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463</v>
      </c>
      <c r="D51" s="13">
        <v>155</v>
      </c>
      <c r="E51" s="13">
        <v>151</v>
      </c>
      <c r="F51" s="13">
        <v>4</v>
      </c>
      <c r="G51" s="13">
        <v>308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333</v>
      </c>
      <c r="D52" s="13">
        <v>84</v>
      </c>
      <c r="E52" s="13">
        <v>82</v>
      </c>
      <c r="F52" s="13">
        <v>2</v>
      </c>
      <c r="G52" s="13">
        <v>249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305</v>
      </c>
      <c r="D53" s="14">
        <v>41</v>
      </c>
      <c r="E53" s="14">
        <v>39</v>
      </c>
      <c r="F53" s="14">
        <v>2</v>
      </c>
      <c r="G53" s="14">
        <v>264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Hoja32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5.4257812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5.5" customHeight="1">
      <c r="A2" s="25" t="s">
        <v>69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52700</v>
      </c>
      <c r="D6" s="12">
        <v>31375</v>
      </c>
      <c r="E6" s="12">
        <v>28252</v>
      </c>
      <c r="F6" s="12">
        <v>3123</v>
      </c>
      <c r="G6" s="12">
        <v>21325</v>
      </c>
    </row>
    <row r="7" spans="1:12" ht="12" customHeight="1">
      <c r="A7" s="21" t="s">
        <v>12</v>
      </c>
      <c r="B7" s="2" t="s">
        <v>21</v>
      </c>
      <c r="C7" s="13">
        <v>1023</v>
      </c>
      <c r="D7" s="13">
        <v>51</v>
      </c>
      <c r="E7" s="13">
        <v>32</v>
      </c>
      <c r="F7" s="13">
        <v>19</v>
      </c>
      <c r="G7" s="13">
        <v>972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5331</v>
      </c>
      <c r="D8" s="13">
        <v>1053</v>
      </c>
      <c r="E8" s="13">
        <v>714</v>
      </c>
      <c r="F8" s="13">
        <v>339</v>
      </c>
      <c r="G8" s="13">
        <v>4278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4894</v>
      </c>
      <c r="D9" s="13">
        <v>3263</v>
      </c>
      <c r="E9" s="13">
        <v>2516</v>
      </c>
      <c r="F9" s="13">
        <v>747</v>
      </c>
      <c r="G9" s="13">
        <v>1631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4771</v>
      </c>
      <c r="D10" s="13">
        <v>3986</v>
      </c>
      <c r="E10" s="13">
        <v>3540</v>
      </c>
      <c r="F10" s="13">
        <v>446</v>
      </c>
      <c r="G10" s="13">
        <v>785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4523</v>
      </c>
      <c r="D11" s="13">
        <v>3921</v>
      </c>
      <c r="E11" s="13">
        <v>3575</v>
      </c>
      <c r="F11" s="13">
        <v>346</v>
      </c>
      <c r="G11" s="13">
        <v>602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4364</v>
      </c>
      <c r="D12" s="13">
        <v>3787</v>
      </c>
      <c r="E12" s="13">
        <v>3479</v>
      </c>
      <c r="F12" s="13">
        <v>308</v>
      </c>
      <c r="G12" s="13">
        <v>577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4798</v>
      </c>
      <c r="D13" s="13">
        <v>4142</v>
      </c>
      <c r="E13" s="13">
        <v>3824</v>
      </c>
      <c r="F13" s="13">
        <v>318</v>
      </c>
      <c r="G13" s="13">
        <v>656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4578</v>
      </c>
      <c r="D14" s="13">
        <v>3891</v>
      </c>
      <c r="E14" s="13">
        <v>3679</v>
      </c>
      <c r="F14" s="13">
        <v>212</v>
      </c>
      <c r="G14" s="13">
        <v>687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3612</v>
      </c>
      <c r="D15" s="13">
        <v>2777</v>
      </c>
      <c r="E15" s="13">
        <v>2628</v>
      </c>
      <c r="F15" s="13">
        <v>149</v>
      </c>
      <c r="G15" s="13">
        <v>835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3050</v>
      </c>
      <c r="D16" s="13">
        <v>1897</v>
      </c>
      <c r="E16" s="13">
        <v>1813</v>
      </c>
      <c r="F16" s="13">
        <v>84</v>
      </c>
      <c r="G16" s="13">
        <v>1153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2909</v>
      </c>
      <c r="D17" s="13">
        <v>1284</v>
      </c>
      <c r="E17" s="13">
        <v>1219</v>
      </c>
      <c r="F17" s="13">
        <v>65</v>
      </c>
      <c r="G17" s="13">
        <v>1625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2640</v>
      </c>
      <c r="D18" s="13">
        <v>673</v>
      </c>
      <c r="E18" s="13">
        <v>638</v>
      </c>
      <c r="F18" s="13">
        <v>35</v>
      </c>
      <c r="G18" s="13">
        <v>1967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2381</v>
      </c>
      <c r="D19" s="13">
        <v>330</v>
      </c>
      <c r="E19" s="13">
        <v>307</v>
      </c>
      <c r="F19" s="13">
        <v>23</v>
      </c>
      <c r="G19" s="13">
        <v>2051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1760</v>
      </c>
      <c r="D20" s="13">
        <v>168</v>
      </c>
      <c r="E20" s="13">
        <v>154</v>
      </c>
      <c r="F20" s="13">
        <v>14</v>
      </c>
      <c r="G20" s="13">
        <v>1592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2066</v>
      </c>
      <c r="D21" s="13">
        <v>152</v>
      </c>
      <c r="E21" s="13">
        <v>134</v>
      </c>
      <c r="F21" s="13">
        <v>18</v>
      </c>
      <c r="G21" s="13">
        <v>1914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27602</v>
      </c>
      <c r="D22" s="12">
        <v>14848</v>
      </c>
      <c r="E22" s="12">
        <v>12924</v>
      </c>
      <c r="F22" s="12">
        <v>1924</v>
      </c>
      <c r="G22" s="12">
        <v>12754</v>
      </c>
    </row>
    <row r="23" spans="1:12" ht="12" customHeight="1">
      <c r="A23" s="21" t="s">
        <v>12</v>
      </c>
      <c r="B23" s="2" t="s">
        <v>21</v>
      </c>
      <c r="C23" s="13">
        <v>518</v>
      </c>
      <c r="D23" s="13">
        <v>25</v>
      </c>
      <c r="E23" s="13">
        <v>16</v>
      </c>
      <c r="F23" s="13">
        <v>9</v>
      </c>
      <c r="G23" s="13">
        <v>493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2632</v>
      </c>
      <c r="D24" s="13">
        <v>517</v>
      </c>
      <c r="E24" s="13">
        <v>349</v>
      </c>
      <c r="F24" s="13">
        <v>168</v>
      </c>
      <c r="G24" s="13">
        <v>2115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2490</v>
      </c>
      <c r="D25" s="13">
        <v>1591</v>
      </c>
      <c r="E25" s="13">
        <v>1188</v>
      </c>
      <c r="F25" s="13">
        <v>403</v>
      </c>
      <c r="G25" s="13">
        <v>899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2453</v>
      </c>
      <c r="D26" s="13">
        <v>1954</v>
      </c>
      <c r="E26" s="13">
        <v>1668</v>
      </c>
      <c r="F26" s="13">
        <v>286</v>
      </c>
      <c r="G26" s="13">
        <v>499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2378</v>
      </c>
      <c r="D27" s="13">
        <v>1959</v>
      </c>
      <c r="E27" s="13">
        <v>1711</v>
      </c>
      <c r="F27" s="13">
        <v>248</v>
      </c>
      <c r="G27" s="13">
        <v>419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2269</v>
      </c>
      <c r="D28" s="13">
        <v>1841</v>
      </c>
      <c r="E28" s="13">
        <v>1623</v>
      </c>
      <c r="F28" s="13">
        <v>218</v>
      </c>
      <c r="G28" s="13">
        <v>428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2532</v>
      </c>
      <c r="D29" s="13">
        <v>2025</v>
      </c>
      <c r="E29" s="13">
        <v>1809</v>
      </c>
      <c r="F29" s="13">
        <v>216</v>
      </c>
      <c r="G29" s="13">
        <v>507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2273</v>
      </c>
      <c r="D30" s="13">
        <v>1781</v>
      </c>
      <c r="E30" s="13">
        <v>1624</v>
      </c>
      <c r="F30" s="13">
        <v>157</v>
      </c>
      <c r="G30" s="13">
        <v>492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1850</v>
      </c>
      <c r="D31" s="13">
        <v>1260</v>
      </c>
      <c r="E31" s="13">
        <v>1162</v>
      </c>
      <c r="F31" s="13">
        <v>98</v>
      </c>
      <c r="G31" s="13">
        <v>590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1583</v>
      </c>
      <c r="D32" s="13">
        <v>896</v>
      </c>
      <c r="E32" s="13">
        <v>851</v>
      </c>
      <c r="F32" s="13">
        <v>45</v>
      </c>
      <c r="G32" s="13">
        <v>687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1553</v>
      </c>
      <c r="D33" s="13">
        <v>477</v>
      </c>
      <c r="E33" s="13">
        <v>440</v>
      </c>
      <c r="F33" s="13">
        <v>37</v>
      </c>
      <c r="G33" s="13">
        <v>1076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1433</v>
      </c>
      <c r="D34" s="13">
        <v>261</v>
      </c>
      <c r="E34" s="13">
        <v>247</v>
      </c>
      <c r="F34" s="13">
        <v>14</v>
      </c>
      <c r="G34" s="13">
        <v>1172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1330</v>
      </c>
      <c r="D35" s="13">
        <v>130</v>
      </c>
      <c r="E35" s="13">
        <v>118</v>
      </c>
      <c r="F35" s="13">
        <v>12</v>
      </c>
      <c r="G35" s="13">
        <v>1200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1031</v>
      </c>
      <c r="D36" s="13">
        <v>68</v>
      </c>
      <c r="E36" s="13">
        <v>59</v>
      </c>
      <c r="F36" s="13">
        <v>9</v>
      </c>
      <c r="G36" s="13">
        <v>963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1277</v>
      </c>
      <c r="D37" s="13">
        <v>63</v>
      </c>
      <c r="E37" s="13">
        <v>59</v>
      </c>
      <c r="F37" s="13">
        <v>4</v>
      </c>
      <c r="G37" s="13">
        <v>1214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25098</v>
      </c>
      <c r="D38" s="12">
        <v>16527</v>
      </c>
      <c r="E38" s="12">
        <v>15328</v>
      </c>
      <c r="F38" s="12">
        <v>1199</v>
      </c>
      <c r="G38" s="12">
        <v>8571</v>
      </c>
    </row>
    <row r="39" spans="1:12" ht="12" customHeight="1">
      <c r="A39" s="21" t="s">
        <v>12</v>
      </c>
      <c r="B39" s="2" t="s">
        <v>21</v>
      </c>
      <c r="C39" s="13">
        <v>505</v>
      </c>
      <c r="D39" s="13">
        <v>26</v>
      </c>
      <c r="E39" s="13">
        <v>16</v>
      </c>
      <c r="F39" s="13">
        <v>10</v>
      </c>
      <c r="G39" s="13">
        <v>479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2699</v>
      </c>
      <c r="D40" s="13">
        <v>536</v>
      </c>
      <c r="E40" s="13">
        <v>365</v>
      </c>
      <c r="F40" s="13">
        <v>171</v>
      </c>
      <c r="G40" s="13">
        <v>2163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2404</v>
      </c>
      <c r="D41" s="13">
        <v>1672</v>
      </c>
      <c r="E41" s="13">
        <v>1328</v>
      </c>
      <c r="F41" s="13">
        <v>344</v>
      </c>
      <c r="G41" s="13">
        <v>732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2318</v>
      </c>
      <c r="D42" s="13">
        <v>2032</v>
      </c>
      <c r="E42" s="13">
        <v>1872</v>
      </c>
      <c r="F42" s="13">
        <v>160</v>
      </c>
      <c r="G42" s="13">
        <v>286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2145</v>
      </c>
      <c r="D43" s="13">
        <v>1962</v>
      </c>
      <c r="E43" s="13">
        <v>1864</v>
      </c>
      <c r="F43" s="13">
        <v>98</v>
      </c>
      <c r="G43" s="13">
        <v>183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2095</v>
      </c>
      <c r="D44" s="13">
        <v>1946</v>
      </c>
      <c r="E44" s="13">
        <v>1856</v>
      </c>
      <c r="F44" s="13">
        <v>90</v>
      </c>
      <c r="G44" s="13">
        <v>149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2266</v>
      </c>
      <c r="D45" s="13">
        <v>2117</v>
      </c>
      <c r="E45" s="13">
        <v>2015</v>
      </c>
      <c r="F45" s="13">
        <v>102</v>
      </c>
      <c r="G45" s="13">
        <v>149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2305</v>
      </c>
      <c r="D46" s="13">
        <v>2110</v>
      </c>
      <c r="E46" s="13">
        <v>2055</v>
      </c>
      <c r="F46" s="13">
        <v>55</v>
      </c>
      <c r="G46" s="13">
        <v>195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1762</v>
      </c>
      <c r="D47" s="13">
        <v>1517</v>
      </c>
      <c r="E47" s="13">
        <v>1466</v>
      </c>
      <c r="F47" s="13">
        <v>51</v>
      </c>
      <c r="G47" s="13">
        <v>245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1467</v>
      </c>
      <c r="D48" s="13">
        <v>1001</v>
      </c>
      <c r="E48" s="13">
        <v>962</v>
      </c>
      <c r="F48" s="13">
        <v>39</v>
      </c>
      <c r="G48" s="13">
        <v>466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1356</v>
      </c>
      <c r="D49" s="13">
        <v>807</v>
      </c>
      <c r="E49" s="13">
        <v>779</v>
      </c>
      <c r="F49" s="13">
        <v>28</v>
      </c>
      <c r="G49" s="13">
        <v>549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1207</v>
      </c>
      <c r="D50" s="13">
        <v>412</v>
      </c>
      <c r="E50" s="13">
        <v>391</v>
      </c>
      <c r="F50" s="13">
        <v>21</v>
      </c>
      <c r="G50" s="13">
        <v>795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1051</v>
      </c>
      <c r="D51" s="13">
        <v>200</v>
      </c>
      <c r="E51" s="13">
        <v>189</v>
      </c>
      <c r="F51" s="13">
        <v>11</v>
      </c>
      <c r="G51" s="13">
        <v>851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729</v>
      </c>
      <c r="D52" s="13">
        <v>100</v>
      </c>
      <c r="E52" s="13">
        <v>95</v>
      </c>
      <c r="F52" s="13">
        <v>5</v>
      </c>
      <c r="G52" s="13">
        <v>629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789</v>
      </c>
      <c r="D53" s="14">
        <v>89</v>
      </c>
      <c r="E53" s="14">
        <v>75</v>
      </c>
      <c r="F53" s="14">
        <v>14</v>
      </c>
      <c r="G53" s="14">
        <v>700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Hoja33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2" width="31.8554687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70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12800</v>
      </c>
      <c r="D6" s="12">
        <v>7977</v>
      </c>
      <c r="E6" s="12">
        <v>7467</v>
      </c>
      <c r="F6" s="12">
        <v>510</v>
      </c>
      <c r="G6" s="12">
        <v>4823</v>
      </c>
    </row>
    <row r="7" spans="1:12" ht="12" customHeight="1">
      <c r="A7" s="21" t="s">
        <v>12</v>
      </c>
      <c r="B7" s="2" t="s">
        <v>21</v>
      </c>
      <c r="C7" s="13">
        <v>235</v>
      </c>
      <c r="D7" s="13">
        <v>11</v>
      </c>
      <c r="E7" s="13">
        <v>8</v>
      </c>
      <c r="F7" s="13">
        <v>3</v>
      </c>
      <c r="G7" s="13">
        <v>224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1087</v>
      </c>
      <c r="D8" s="13">
        <v>293</v>
      </c>
      <c r="E8" s="13">
        <v>223</v>
      </c>
      <c r="F8" s="13">
        <v>70</v>
      </c>
      <c r="G8" s="13">
        <v>794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885</v>
      </c>
      <c r="D9" s="13">
        <v>641</v>
      </c>
      <c r="E9" s="13">
        <v>554</v>
      </c>
      <c r="F9" s="13">
        <v>87</v>
      </c>
      <c r="G9" s="13">
        <v>244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902</v>
      </c>
      <c r="D10" s="13">
        <v>753</v>
      </c>
      <c r="E10" s="13">
        <v>694</v>
      </c>
      <c r="F10" s="13">
        <v>59</v>
      </c>
      <c r="G10" s="13">
        <v>149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1057</v>
      </c>
      <c r="D11" s="13">
        <v>946</v>
      </c>
      <c r="E11" s="13">
        <v>868</v>
      </c>
      <c r="F11" s="13">
        <v>78</v>
      </c>
      <c r="G11" s="13">
        <v>111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1003</v>
      </c>
      <c r="D12" s="13">
        <v>894</v>
      </c>
      <c r="E12" s="13">
        <v>845</v>
      </c>
      <c r="F12" s="13">
        <v>49</v>
      </c>
      <c r="G12" s="13">
        <v>109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1113</v>
      </c>
      <c r="D13" s="13">
        <v>986</v>
      </c>
      <c r="E13" s="13">
        <v>938</v>
      </c>
      <c r="F13" s="13">
        <v>48</v>
      </c>
      <c r="G13" s="13">
        <v>127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978</v>
      </c>
      <c r="D14" s="13">
        <v>861</v>
      </c>
      <c r="E14" s="13">
        <v>834</v>
      </c>
      <c r="F14" s="13">
        <v>27</v>
      </c>
      <c r="G14" s="13">
        <v>117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981</v>
      </c>
      <c r="D15" s="13">
        <v>818</v>
      </c>
      <c r="E15" s="13">
        <v>786</v>
      </c>
      <c r="F15" s="13">
        <v>32</v>
      </c>
      <c r="G15" s="13">
        <v>163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887</v>
      </c>
      <c r="D16" s="13">
        <v>662</v>
      </c>
      <c r="E16" s="13">
        <v>637</v>
      </c>
      <c r="F16" s="13">
        <v>25</v>
      </c>
      <c r="G16" s="13">
        <v>225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822</v>
      </c>
      <c r="D17" s="13">
        <v>484</v>
      </c>
      <c r="E17" s="13">
        <v>468</v>
      </c>
      <c r="F17" s="13">
        <v>16</v>
      </c>
      <c r="G17" s="13">
        <v>338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816</v>
      </c>
      <c r="D18" s="13">
        <v>298</v>
      </c>
      <c r="E18" s="13">
        <v>291</v>
      </c>
      <c r="F18" s="13">
        <v>7</v>
      </c>
      <c r="G18" s="13">
        <v>518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721</v>
      </c>
      <c r="D19" s="13">
        <v>163</v>
      </c>
      <c r="E19" s="13">
        <v>156</v>
      </c>
      <c r="F19" s="13">
        <v>7</v>
      </c>
      <c r="G19" s="13">
        <v>558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583</v>
      </c>
      <c r="D20" s="13">
        <v>104</v>
      </c>
      <c r="E20" s="13">
        <v>103</v>
      </c>
      <c r="F20" s="13">
        <v>1</v>
      </c>
      <c r="G20" s="13">
        <v>479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730</v>
      </c>
      <c r="D21" s="13">
        <v>63</v>
      </c>
      <c r="E21" s="13">
        <v>62</v>
      </c>
      <c r="F21" s="13">
        <v>1</v>
      </c>
      <c r="G21" s="13">
        <v>667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6606</v>
      </c>
      <c r="D22" s="12">
        <v>3505</v>
      </c>
      <c r="E22" s="12">
        <v>3162</v>
      </c>
      <c r="F22" s="12">
        <v>343</v>
      </c>
      <c r="G22" s="12">
        <v>3101</v>
      </c>
    </row>
    <row r="23" spans="1:12" ht="12" customHeight="1">
      <c r="A23" s="21" t="s">
        <v>12</v>
      </c>
      <c r="B23" s="2" t="s">
        <v>21</v>
      </c>
      <c r="C23" s="13">
        <v>120</v>
      </c>
      <c r="D23" s="13">
        <v>7</v>
      </c>
      <c r="E23" s="13">
        <v>5</v>
      </c>
      <c r="F23" s="13">
        <v>2</v>
      </c>
      <c r="G23" s="13">
        <v>113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544</v>
      </c>
      <c r="D24" s="13">
        <v>115</v>
      </c>
      <c r="E24" s="13">
        <v>72</v>
      </c>
      <c r="F24" s="13">
        <v>43</v>
      </c>
      <c r="G24" s="13">
        <v>429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430</v>
      </c>
      <c r="D25" s="13">
        <v>253</v>
      </c>
      <c r="E25" s="13">
        <v>198</v>
      </c>
      <c r="F25" s="13">
        <v>55</v>
      </c>
      <c r="G25" s="13">
        <v>177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440</v>
      </c>
      <c r="D26" s="13">
        <v>332</v>
      </c>
      <c r="E26" s="13">
        <v>285</v>
      </c>
      <c r="F26" s="13">
        <v>47</v>
      </c>
      <c r="G26" s="13">
        <v>108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540</v>
      </c>
      <c r="D27" s="13">
        <v>445</v>
      </c>
      <c r="E27" s="13">
        <v>389</v>
      </c>
      <c r="F27" s="13">
        <v>56</v>
      </c>
      <c r="G27" s="13">
        <v>95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508</v>
      </c>
      <c r="D28" s="13">
        <v>430</v>
      </c>
      <c r="E28" s="13">
        <v>390</v>
      </c>
      <c r="F28" s="13">
        <v>40</v>
      </c>
      <c r="G28" s="13">
        <v>78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590</v>
      </c>
      <c r="D29" s="13">
        <v>486</v>
      </c>
      <c r="E29" s="13">
        <v>455</v>
      </c>
      <c r="F29" s="13">
        <v>31</v>
      </c>
      <c r="G29" s="13">
        <v>104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470</v>
      </c>
      <c r="D30" s="13">
        <v>386</v>
      </c>
      <c r="E30" s="13">
        <v>366</v>
      </c>
      <c r="F30" s="13">
        <v>20</v>
      </c>
      <c r="G30" s="13">
        <v>84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500</v>
      </c>
      <c r="D31" s="13">
        <v>381</v>
      </c>
      <c r="E31" s="13">
        <v>361</v>
      </c>
      <c r="F31" s="13">
        <v>20</v>
      </c>
      <c r="G31" s="13">
        <v>119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473</v>
      </c>
      <c r="D32" s="13">
        <v>295</v>
      </c>
      <c r="E32" s="13">
        <v>276</v>
      </c>
      <c r="F32" s="13">
        <v>19</v>
      </c>
      <c r="G32" s="13">
        <v>178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424</v>
      </c>
      <c r="D33" s="13">
        <v>178</v>
      </c>
      <c r="E33" s="13">
        <v>174</v>
      </c>
      <c r="F33" s="13">
        <v>4</v>
      </c>
      <c r="G33" s="13">
        <v>246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405</v>
      </c>
      <c r="D34" s="13">
        <v>88</v>
      </c>
      <c r="E34" s="13">
        <v>85</v>
      </c>
      <c r="F34" s="13">
        <v>3</v>
      </c>
      <c r="G34" s="13">
        <v>317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409</v>
      </c>
      <c r="D35" s="13">
        <v>56</v>
      </c>
      <c r="E35" s="13">
        <v>53</v>
      </c>
      <c r="F35" s="13">
        <v>3</v>
      </c>
      <c r="G35" s="13">
        <v>353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326</v>
      </c>
      <c r="D36" s="13">
        <v>32</v>
      </c>
      <c r="E36" s="13">
        <v>32</v>
      </c>
      <c r="F36" s="13" t="s">
        <v>41</v>
      </c>
      <c r="G36" s="13">
        <v>294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427</v>
      </c>
      <c r="D37" s="13">
        <v>21</v>
      </c>
      <c r="E37" s="13">
        <v>21</v>
      </c>
      <c r="F37" s="13" t="s">
        <v>41</v>
      </c>
      <c r="G37" s="13">
        <v>406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6194</v>
      </c>
      <c r="D38" s="12">
        <v>4472</v>
      </c>
      <c r="E38" s="12">
        <v>4305</v>
      </c>
      <c r="F38" s="12">
        <v>167</v>
      </c>
      <c r="G38" s="12">
        <v>1722</v>
      </c>
    </row>
    <row r="39" spans="1:12" ht="12" customHeight="1">
      <c r="A39" s="21" t="s">
        <v>12</v>
      </c>
      <c r="B39" s="2" t="s">
        <v>21</v>
      </c>
      <c r="C39" s="13">
        <v>115</v>
      </c>
      <c r="D39" s="13">
        <v>4</v>
      </c>
      <c r="E39" s="13">
        <v>3</v>
      </c>
      <c r="F39" s="13">
        <v>1</v>
      </c>
      <c r="G39" s="13">
        <v>111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543</v>
      </c>
      <c r="D40" s="13">
        <v>178</v>
      </c>
      <c r="E40" s="13">
        <v>151</v>
      </c>
      <c r="F40" s="13">
        <v>27</v>
      </c>
      <c r="G40" s="13">
        <v>365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455</v>
      </c>
      <c r="D41" s="13">
        <v>388</v>
      </c>
      <c r="E41" s="13">
        <v>356</v>
      </c>
      <c r="F41" s="13">
        <v>32</v>
      </c>
      <c r="G41" s="13">
        <v>67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462</v>
      </c>
      <c r="D42" s="13">
        <v>421</v>
      </c>
      <c r="E42" s="13">
        <v>409</v>
      </c>
      <c r="F42" s="13">
        <v>12</v>
      </c>
      <c r="G42" s="13">
        <v>41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517</v>
      </c>
      <c r="D43" s="13">
        <v>501</v>
      </c>
      <c r="E43" s="13">
        <v>479</v>
      </c>
      <c r="F43" s="13">
        <v>22</v>
      </c>
      <c r="G43" s="13">
        <v>16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495</v>
      </c>
      <c r="D44" s="13">
        <v>464</v>
      </c>
      <c r="E44" s="13">
        <v>455</v>
      </c>
      <c r="F44" s="13">
        <v>9</v>
      </c>
      <c r="G44" s="13">
        <v>31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523</v>
      </c>
      <c r="D45" s="13">
        <v>500</v>
      </c>
      <c r="E45" s="13">
        <v>483</v>
      </c>
      <c r="F45" s="13">
        <v>17</v>
      </c>
      <c r="G45" s="13">
        <v>23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508</v>
      </c>
      <c r="D46" s="13">
        <v>475</v>
      </c>
      <c r="E46" s="13">
        <v>468</v>
      </c>
      <c r="F46" s="13">
        <v>7</v>
      </c>
      <c r="G46" s="13">
        <v>33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481</v>
      </c>
      <c r="D47" s="13">
        <v>437</v>
      </c>
      <c r="E47" s="13">
        <v>425</v>
      </c>
      <c r="F47" s="13">
        <v>12</v>
      </c>
      <c r="G47" s="13">
        <v>44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414</v>
      </c>
      <c r="D48" s="13">
        <v>367</v>
      </c>
      <c r="E48" s="13">
        <v>361</v>
      </c>
      <c r="F48" s="13">
        <v>6</v>
      </c>
      <c r="G48" s="13">
        <v>47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398</v>
      </c>
      <c r="D49" s="13">
        <v>306</v>
      </c>
      <c r="E49" s="13">
        <v>294</v>
      </c>
      <c r="F49" s="13">
        <v>12</v>
      </c>
      <c r="G49" s="13">
        <v>92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411</v>
      </c>
      <c r="D50" s="13">
        <v>210</v>
      </c>
      <c r="E50" s="13">
        <v>206</v>
      </c>
      <c r="F50" s="13">
        <v>4</v>
      </c>
      <c r="G50" s="13">
        <v>201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312</v>
      </c>
      <c r="D51" s="13">
        <v>107</v>
      </c>
      <c r="E51" s="13">
        <v>103</v>
      </c>
      <c r="F51" s="13">
        <v>4</v>
      </c>
      <c r="G51" s="13">
        <v>205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257</v>
      </c>
      <c r="D52" s="13">
        <v>72</v>
      </c>
      <c r="E52" s="13">
        <v>71</v>
      </c>
      <c r="F52" s="13">
        <v>1</v>
      </c>
      <c r="G52" s="13">
        <v>185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303</v>
      </c>
      <c r="D53" s="14">
        <v>42</v>
      </c>
      <c r="E53" s="14">
        <v>41</v>
      </c>
      <c r="F53" s="14">
        <v>1</v>
      </c>
      <c r="G53" s="14">
        <v>261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Hoja34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2" width="31.8554687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71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19100</v>
      </c>
      <c r="D6" s="12">
        <v>11919</v>
      </c>
      <c r="E6" s="12">
        <v>11279</v>
      </c>
      <c r="F6" s="12">
        <v>640</v>
      </c>
      <c r="G6" s="12">
        <v>7181</v>
      </c>
    </row>
    <row r="7" spans="1:12" ht="12" customHeight="1">
      <c r="A7" s="21" t="s">
        <v>12</v>
      </c>
      <c r="B7" s="2" t="s">
        <v>21</v>
      </c>
      <c r="C7" s="13">
        <v>350</v>
      </c>
      <c r="D7" s="13">
        <v>30</v>
      </c>
      <c r="E7" s="13">
        <v>23</v>
      </c>
      <c r="F7" s="13">
        <v>7</v>
      </c>
      <c r="G7" s="13">
        <v>320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1741</v>
      </c>
      <c r="D8" s="13">
        <v>458</v>
      </c>
      <c r="E8" s="13">
        <v>390</v>
      </c>
      <c r="F8" s="13">
        <v>68</v>
      </c>
      <c r="G8" s="13">
        <v>1283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1348</v>
      </c>
      <c r="D9" s="13">
        <v>959</v>
      </c>
      <c r="E9" s="13">
        <v>850</v>
      </c>
      <c r="F9" s="13">
        <v>109</v>
      </c>
      <c r="G9" s="13">
        <v>389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1596</v>
      </c>
      <c r="D10" s="13">
        <v>1289</v>
      </c>
      <c r="E10" s="13">
        <v>1183</v>
      </c>
      <c r="F10" s="13">
        <v>106</v>
      </c>
      <c r="G10" s="13">
        <v>307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1640</v>
      </c>
      <c r="D11" s="13">
        <v>1406</v>
      </c>
      <c r="E11" s="13">
        <v>1339</v>
      </c>
      <c r="F11" s="13">
        <v>67</v>
      </c>
      <c r="G11" s="13">
        <v>234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1568</v>
      </c>
      <c r="D12" s="13">
        <v>1354</v>
      </c>
      <c r="E12" s="13">
        <v>1294</v>
      </c>
      <c r="F12" s="13">
        <v>60</v>
      </c>
      <c r="G12" s="13">
        <v>214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1535</v>
      </c>
      <c r="D13" s="13">
        <v>1337</v>
      </c>
      <c r="E13" s="13">
        <v>1279</v>
      </c>
      <c r="F13" s="13">
        <v>58</v>
      </c>
      <c r="G13" s="13">
        <v>198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1443</v>
      </c>
      <c r="D14" s="13">
        <v>1238</v>
      </c>
      <c r="E14" s="13">
        <v>1191</v>
      </c>
      <c r="F14" s="13">
        <v>47</v>
      </c>
      <c r="G14" s="13">
        <v>205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1427</v>
      </c>
      <c r="D15" s="13">
        <v>1143</v>
      </c>
      <c r="E15" s="13">
        <v>1109</v>
      </c>
      <c r="F15" s="13">
        <v>34</v>
      </c>
      <c r="G15" s="13">
        <v>284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1396</v>
      </c>
      <c r="D16" s="13">
        <v>1046</v>
      </c>
      <c r="E16" s="13">
        <v>1006</v>
      </c>
      <c r="F16" s="13">
        <v>40</v>
      </c>
      <c r="G16" s="13">
        <v>350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1242</v>
      </c>
      <c r="D17" s="13">
        <v>748</v>
      </c>
      <c r="E17" s="13">
        <v>734</v>
      </c>
      <c r="F17" s="13">
        <v>14</v>
      </c>
      <c r="G17" s="13">
        <v>494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1126</v>
      </c>
      <c r="D18" s="13">
        <v>427</v>
      </c>
      <c r="E18" s="13">
        <v>413</v>
      </c>
      <c r="F18" s="13">
        <v>14</v>
      </c>
      <c r="G18" s="13">
        <v>699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1037</v>
      </c>
      <c r="D19" s="13">
        <v>269</v>
      </c>
      <c r="E19" s="13">
        <v>260</v>
      </c>
      <c r="F19" s="13">
        <v>9</v>
      </c>
      <c r="G19" s="13">
        <v>768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769</v>
      </c>
      <c r="D20" s="13">
        <v>131</v>
      </c>
      <c r="E20" s="13">
        <v>124</v>
      </c>
      <c r="F20" s="13">
        <v>7</v>
      </c>
      <c r="G20" s="13">
        <v>638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882</v>
      </c>
      <c r="D21" s="13">
        <v>84</v>
      </c>
      <c r="E21" s="13">
        <v>84</v>
      </c>
      <c r="F21" s="13" t="s">
        <v>41</v>
      </c>
      <c r="G21" s="13">
        <v>798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9989</v>
      </c>
      <c r="D22" s="12">
        <v>5235</v>
      </c>
      <c r="E22" s="12">
        <v>4836</v>
      </c>
      <c r="F22" s="12">
        <v>399</v>
      </c>
      <c r="G22" s="12">
        <v>4754</v>
      </c>
    </row>
    <row r="23" spans="1:12" ht="12" customHeight="1">
      <c r="A23" s="21" t="s">
        <v>12</v>
      </c>
      <c r="B23" s="2" t="s">
        <v>21</v>
      </c>
      <c r="C23" s="13">
        <v>146</v>
      </c>
      <c r="D23" s="13">
        <v>12</v>
      </c>
      <c r="E23" s="13">
        <v>10</v>
      </c>
      <c r="F23" s="13">
        <v>2</v>
      </c>
      <c r="G23" s="13">
        <v>134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873</v>
      </c>
      <c r="D24" s="13">
        <v>175</v>
      </c>
      <c r="E24" s="13">
        <v>139</v>
      </c>
      <c r="F24" s="13">
        <v>36</v>
      </c>
      <c r="G24" s="13">
        <v>698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667</v>
      </c>
      <c r="D25" s="13">
        <v>401</v>
      </c>
      <c r="E25" s="13">
        <v>325</v>
      </c>
      <c r="F25" s="13">
        <v>76</v>
      </c>
      <c r="G25" s="13">
        <v>266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815</v>
      </c>
      <c r="D26" s="13">
        <v>568</v>
      </c>
      <c r="E26" s="13">
        <v>491</v>
      </c>
      <c r="F26" s="13">
        <v>77</v>
      </c>
      <c r="G26" s="13">
        <v>247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817</v>
      </c>
      <c r="D27" s="13">
        <v>617</v>
      </c>
      <c r="E27" s="13">
        <v>568</v>
      </c>
      <c r="F27" s="13">
        <v>49</v>
      </c>
      <c r="G27" s="13">
        <v>200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798</v>
      </c>
      <c r="D28" s="13">
        <v>626</v>
      </c>
      <c r="E28" s="13">
        <v>585</v>
      </c>
      <c r="F28" s="13">
        <v>41</v>
      </c>
      <c r="G28" s="13">
        <v>172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807</v>
      </c>
      <c r="D29" s="13">
        <v>644</v>
      </c>
      <c r="E29" s="13">
        <v>611</v>
      </c>
      <c r="F29" s="13">
        <v>33</v>
      </c>
      <c r="G29" s="13">
        <v>163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737</v>
      </c>
      <c r="D30" s="13">
        <v>589</v>
      </c>
      <c r="E30" s="13">
        <v>563</v>
      </c>
      <c r="F30" s="13">
        <v>26</v>
      </c>
      <c r="G30" s="13">
        <v>148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765</v>
      </c>
      <c r="D31" s="13">
        <v>542</v>
      </c>
      <c r="E31" s="13">
        <v>522</v>
      </c>
      <c r="F31" s="13">
        <v>20</v>
      </c>
      <c r="G31" s="13">
        <v>223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715</v>
      </c>
      <c r="D32" s="13">
        <v>446</v>
      </c>
      <c r="E32" s="13">
        <v>430</v>
      </c>
      <c r="F32" s="13">
        <v>16</v>
      </c>
      <c r="G32" s="13">
        <v>269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652</v>
      </c>
      <c r="D33" s="13">
        <v>293</v>
      </c>
      <c r="E33" s="13">
        <v>287</v>
      </c>
      <c r="F33" s="13">
        <v>6</v>
      </c>
      <c r="G33" s="13">
        <v>359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597</v>
      </c>
      <c r="D34" s="13">
        <v>141</v>
      </c>
      <c r="E34" s="13">
        <v>137</v>
      </c>
      <c r="F34" s="13">
        <v>4</v>
      </c>
      <c r="G34" s="13">
        <v>456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570</v>
      </c>
      <c r="D35" s="13">
        <v>93</v>
      </c>
      <c r="E35" s="13">
        <v>86</v>
      </c>
      <c r="F35" s="13">
        <v>7</v>
      </c>
      <c r="G35" s="13">
        <v>477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451</v>
      </c>
      <c r="D36" s="13">
        <v>46</v>
      </c>
      <c r="E36" s="13">
        <v>40</v>
      </c>
      <c r="F36" s="13">
        <v>6</v>
      </c>
      <c r="G36" s="13">
        <v>405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579</v>
      </c>
      <c r="D37" s="13">
        <v>42</v>
      </c>
      <c r="E37" s="13">
        <v>42</v>
      </c>
      <c r="F37" s="13" t="s">
        <v>41</v>
      </c>
      <c r="G37" s="13">
        <v>537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9111</v>
      </c>
      <c r="D38" s="12">
        <v>6684</v>
      </c>
      <c r="E38" s="12">
        <v>6443</v>
      </c>
      <c r="F38" s="12">
        <v>241</v>
      </c>
      <c r="G38" s="12">
        <v>2427</v>
      </c>
    </row>
    <row r="39" spans="1:12" ht="12" customHeight="1">
      <c r="A39" s="21" t="s">
        <v>12</v>
      </c>
      <c r="B39" s="2" t="s">
        <v>21</v>
      </c>
      <c r="C39" s="13">
        <v>204</v>
      </c>
      <c r="D39" s="13">
        <v>18</v>
      </c>
      <c r="E39" s="13">
        <v>13</v>
      </c>
      <c r="F39" s="13">
        <v>5</v>
      </c>
      <c r="G39" s="13">
        <v>186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868</v>
      </c>
      <c r="D40" s="13">
        <v>283</v>
      </c>
      <c r="E40" s="13">
        <v>251</v>
      </c>
      <c r="F40" s="13">
        <v>32</v>
      </c>
      <c r="G40" s="13">
        <v>585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681</v>
      </c>
      <c r="D41" s="13">
        <v>558</v>
      </c>
      <c r="E41" s="13">
        <v>525</v>
      </c>
      <c r="F41" s="13">
        <v>33</v>
      </c>
      <c r="G41" s="13">
        <v>123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781</v>
      </c>
      <c r="D42" s="13">
        <v>721</v>
      </c>
      <c r="E42" s="13">
        <v>692</v>
      </c>
      <c r="F42" s="13">
        <v>29</v>
      </c>
      <c r="G42" s="13">
        <v>60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823</v>
      </c>
      <c r="D43" s="13">
        <v>789</v>
      </c>
      <c r="E43" s="13">
        <v>771</v>
      </c>
      <c r="F43" s="13">
        <v>18</v>
      </c>
      <c r="G43" s="13">
        <v>34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770</v>
      </c>
      <c r="D44" s="13">
        <v>728</v>
      </c>
      <c r="E44" s="13">
        <v>709</v>
      </c>
      <c r="F44" s="13">
        <v>19</v>
      </c>
      <c r="G44" s="13">
        <v>42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728</v>
      </c>
      <c r="D45" s="13">
        <v>693</v>
      </c>
      <c r="E45" s="13">
        <v>668</v>
      </c>
      <c r="F45" s="13">
        <v>25</v>
      </c>
      <c r="G45" s="13">
        <v>35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706</v>
      </c>
      <c r="D46" s="13">
        <v>649</v>
      </c>
      <c r="E46" s="13">
        <v>628</v>
      </c>
      <c r="F46" s="13">
        <v>21</v>
      </c>
      <c r="G46" s="13">
        <v>57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662</v>
      </c>
      <c r="D47" s="13">
        <v>601</v>
      </c>
      <c r="E47" s="13">
        <v>587</v>
      </c>
      <c r="F47" s="13">
        <v>14</v>
      </c>
      <c r="G47" s="13">
        <v>61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681</v>
      </c>
      <c r="D48" s="13">
        <v>600</v>
      </c>
      <c r="E48" s="13">
        <v>576</v>
      </c>
      <c r="F48" s="13">
        <v>24</v>
      </c>
      <c r="G48" s="13">
        <v>81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590</v>
      </c>
      <c r="D49" s="13">
        <v>455</v>
      </c>
      <c r="E49" s="13">
        <v>447</v>
      </c>
      <c r="F49" s="13">
        <v>8</v>
      </c>
      <c r="G49" s="13">
        <v>135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529</v>
      </c>
      <c r="D50" s="13">
        <v>286</v>
      </c>
      <c r="E50" s="13">
        <v>276</v>
      </c>
      <c r="F50" s="13">
        <v>10</v>
      </c>
      <c r="G50" s="13">
        <v>243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467</v>
      </c>
      <c r="D51" s="13">
        <v>176</v>
      </c>
      <c r="E51" s="13">
        <v>174</v>
      </c>
      <c r="F51" s="13">
        <v>2</v>
      </c>
      <c r="G51" s="13">
        <v>291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318</v>
      </c>
      <c r="D52" s="13">
        <v>85</v>
      </c>
      <c r="E52" s="13">
        <v>84</v>
      </c>
      <c r="F52" s="13">
        <v>1</v>
      </c>
      <c r="G52" s="13">
        <v>233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303</v>
      </c>
      <c r="D53" s="14">
        <v>42</v>
      </c>
      <c r="E53" s="14">
        <v>42</v>
      </c>
      <c r="F53" s="14" t="s">
        <v>41</v>
      </c>
      <c r="G53" s="14">
        <v>261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Hoja35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30.14062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72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33834</v>
      </c>
      <c r="D6" s="12">
        <v>21726</v>
      </c>
      <c r="E6" s="12">
        <v>20412</v>
      </c>
      <c r="F6" s="12">
        <v>1314</v>
      </c>
      <c r="G6" s="12">
        <v>12108</v>
      </c>
    </row>
    <row r="7" spans="1:12" ht="12" customHeight="1">
      <c r="A7" s="21" t="s">
        <v>12</v>
      </c>
      <c r="B7" s="2" t="s">
        <v>21</v>
      </c>
      <c r="C7" s="13">
        <v>575</v>
      </c>
      <c r="D7" s="13">
        <v>34</v>
      </c>
      <c r="E7" s="13">
        <v>25</v>
      </c>
      <c r="F7" s="13">
        <v>9</v>
      </c>
      <c r="G7" s="13">
        <v>541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2802</v>
      </c>
      <c r="D8" s="13">
        <v>758</v>
      </c>
      <c r="E8" s="13">
        <v>591</v>
      </c>
      <c r="F8" s="13">
        <v>167</v>
      </c>
      <c r="G8" s="13">
        <v>2044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2318</v>
      </c>
      <c r="D9" s="13">
        <v>1703</v>
      </c>
      <c r="E9" s="13">
        <v>1444</v>
      </c>
      <c r="F9" s="13">
        <v>259</v>
      </c>
      <c r="G9" s="13">
        <v>615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2698</v>
      </c>
      <c r="D10" s="13">
        <v>2313</v>
      </c>
      <c r="E10" s="13">
        <v>2135</v>
      </c>
      <c r="F10" s="13">
        <v>178</v>
      </c>
      <c r="G10" s="13">
        <v>385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2988</v>
      </c>
      <c r="D11" s="13">
        <v>2625</v>
      </c>
      <c r="E11" s="13">
        <v>2474</v>
      </c>
      <c r="F11" s="13">
        <v>151</v>
      </c>
      <c r="G11" s="13">
        <v>363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2949</v>
      </c>
      <c r="D12" s="13">
        <v>2592</v>
      </c>
      <c r="E12" s="13">
        <v>2458</v>
      </c>
      <c r="F12" s="13">
        <v>134</v>
      </c>
      <c r="G12" s="13">
        <v>357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2980</v>
      </c>
      <c r="D13" s="13">
        <v>2622</v>
      </c>
      <c r="E13" s="13">
        <v>2506</v>
      </c>
      <c r="F13" s="13">
        <v>116</v>
      </c>
      <c r="G13" s="13">
        <v>358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2792</v>
      </c>
      <c r="D14" s="13">
        <v>2430</v>
      </c>
      <c r="E14" s="13">
        <v>2341</v>
      </c>
      <c r="F14" s="13">
        <v>89</v>
      </c>
      <c r="G14" s="13">
        <v>362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2584</v>
      </c>
      <c r="D15" s="13">
        <v>2154</v>
      </c>
      <c r="E15" s="13">
        <v>2074</v>
      </c>
      <c r="F15" s="13">
        <v>80</v>
      </c>
      <c r="G15" s="13">
        <v>430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2370</v>
      </c>
      <c r="D16" s="13">
        <v>1805</v>
      </c>
      <c r="E16" s="13">
        <v>1735</v>
      </c>
      <c r="F16" s="13">
        <v>70</v>
      </c>
      <c r="G16" s="13">
        <v>565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2198</v>
      </c>
      <c r="D17" s="13">
        <v>1243</v>
      </c>
      <c r="E17" s="13">
        <v>1209</v>
      </c>
      <c r="F17" s="13">
        <v>34</v>
      </c>
      <c r="G17" s="13">
        <v>955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1933</v>
      </c>
      <c r="D18" s="13">
        <v>682</v>
      </c>
      <c r="E18" s="13">
        <v>670</v>
      </c>
      <c r="F18" s="13">
        <v>12</v>
      </c>
      <c r="G18" s="13">
        <v>1251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1731</v>
      </c>
      <c r="D19" s="13">
        <v>380</v>
      </c>
      <c r="E19" s="13">
        <v>374</v>
      </c>
      <c r="F19" s="13">
        <v>6</v>
      </c>
      <c r="G19" s="13">
        <v>1351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1308</v>
      </c>
      <c r="D20" s="13">
        <v>211</v>
      </c>
      <c r="E20" s="13">
        <v>207</v>
      </c>
      <c r="F20" s="13">
        <v>4</v>
      </c>
      <c r="G20" s="13">
        <v>1097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1608</v>
      </c>
      <c r="D21" s="13">
        <v>174</v>
      </c>
      <c r="E21" s="13">
        <v>169</v>
      </c>
      <c r="F21" s="13">
        <v>5</v>
      </c>
      <c r="G21" s="13">
        <v>1434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17587</v>
      </c>
      <c r="D22" s="12">
        <v>9693</v>
      </c>
      <c r="E22" s="12">
        <v>8851</v>
      </c>
      <c r="F22" s="12">
        <v>842</v>
      </c>
      <c r="G22" s="12">
        <v>7894</v>
      </c>
    </row>
    <row r="23" spans="1:12" ht="12" customHeight="1">
      <c r="A23" s="21" t="s">
        <v>12</v>
      </c>
      <c r="B23" s="2" t="s">
        <v>21</v>
      </c>
      <c r="C23" s="13">
        <v>276</v>
      </c>
      <c r="D23" s="13">
        <v>9</v>
      </c>
      <c r="E23" s="13">
        <v>5</v>
      </c>
      <c r="F23" s="13">
        <v>4</v>
      </c>
      <c r="G23" s="13">
        <v>267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1368</v>
      </c>
      <c r="D24" s="13">
        <v>281</v>
      </c>
      <c r="E24" s="13">
        <v>191</v>
      </c>
      <c r="F24" s="13">
        <v>90</v>
      </c>
      <c r="G24" s="13">
        <v>1087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1162</v>
      </c>
      <c r="D25" s="13">
        <v>751</v>
      </c>
      <c r="E25" s="13">
        <v>598</v>
      </c>
      <c r="F25" s="13">
        <v>153</v>
      </c>
      <c r="G25" s="13">
        <v>411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1395</v>
      </c>
      <c r="D26" s="13">
        <v>1099</v>
      </c>
      <c r="E26" s="13">
        <v>970</v>
      </c>
      <c r="F26" s="13">
        <v>129</v>
      </c>
      <c r="G26" s="13">
        <v>296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1484</v>
      </c>
      <c r="D27" s="13">
        <v>1203</v>
      </c>
      <c r="E27" s="13">
        <v>1101</v>
      </c>
      <c r="F27" s="13">
        <v>102</v>
      </c>
      <c r="G27" s="13">
        <v>281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1554</v>
      </c>
      <c r="D28" s="13">
        <v>1270</v>
      </c>
      <c r="E28" s="13">
        <v>1167</v>
      </c>
      <c r="F28" s="13">
        <v>103</v>
      </c>
      <c r="G28" s="13">
        <v>284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1507</v>
      </c>
      <c r="D29" s="13">
        <v>1218</v>
      </c>
      <c r="E29" s="13">
        <v>1140</v>
      </c>
      <c r="F29" s="13">
        <v>78</v>
      </c>
      <c r="G29" s="13">
        <v>289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1457</v>
      </c>
      <c r="D30" s="13">
        <v>1163</v>
      </c>
      <c r="E30" s="13">
        <v>1107</v>
      </c>
      <c r="F30" s="13">
        <v>56</v>
      </c>
      <c r="G30" s="13">
        <v>294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1310</v>
      </c>
      <c r="D31" s="13">
        <v>970</v>
      </c>
      <c r="E31" s="13">
        <v>920</v>
      </c>
      <c r="F31" s="13">
        <v>50</v>
      </c>
      <c r="G31" s="13">
        <v>340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1235</v>
      </c>
      <c r="D32" s="13">
        <v>789</v>
      </c>
      <c r="E32" s="13">
        <v>742</v>
      </c>
      <c r="F32" s="13">
        <v>47</v>
      </c>
      <c r="G32" s="13">
        <v>446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1140</v>
      </c>
      <c r="D33" s="13">
        <v>454</v>
      </c>
      <c r="E33" s="13">
        <v>440</v>
      </c>
      <c r="F33" s="13">
        <v>14</v>
      </c>
      <c r="G33" s="13">
        <v>686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987</v>
      </c>
      <c r="D34" s="13">
        <v>214</v>
      </c>
      <c r="E34" s="13">
        <v>210</v>
      </c>
      <c r="F34" s="13">
        <v>4</v>
      </c>
      <c r="G34" s="13">
        <v>773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934</v>
      </c>
      <c r="D35" s="13">
        <v>124</v>
      </c>
      <c r="E35" s="13">
        <v>119</v>
      </c>
      <c r="F35" s="13">
        <v>5</v>
      </c>
      <c r="G35" s="13">
        <v>810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770</v>
      </c>
      <c r="D36" s="13">
        <v>74</v>
      </c>
      <c r="E36" s="13">
        <v>71</v>
      </c>
      <c r="F36" s="13">
        <v>3</v>
      </c>
      <c r="G36" s="13">
        <v>696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1008</v>
      </c>
      <c r="D37" s="13">
        <v>74</v>
      </c>
      <c r="E37" s="13">
        <v>70</v>
      </c>
      <c r="F37" s="13">
        <v>4</v>
      </c>
      <c r="G37" s="13">
        <v>934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16247</v>
      </c>
      <c r="D38" s="12">
        <v>12033</v>
      </c>
      <c r="E38" s="12">
        <v>11561</v>
      </c>
      <c r="F38" s="12">
        <v>472</v>
      </c>
      <c r="G38" s="12">
        <v>4214</v>
      </c>
    </row>
    <row r="39" spans="1:12" ht="12" customHeight="1">
      <c r="A39" s="21" t="s">
        <v>12</v>
      </c>
      <c r="B39" s="2" t="s">
        <v>21</v>
      </c>
      <c r="C39" s="13">
        <v>299</v>
      </c>
      <c r="D39" s="13">
        <v>25</v>
      </c>
      <c r="E39" s="13">
        <v>20</v>
      </c>
      <c r="F39" s="13">
        <v>5</v>
      </c>
      <c r="G39" s="13">
        <v>274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1434</v>
      </c>
      <c r="D40" s="13">
        <v>477</v>
      </c>
      <c r="E40" s="13">
        <v>400</v>
      </c>
      <c r="F40" s="13">
        <v>77</v>
      </c>
      <c r="G40" s="13">
        <v>957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1156</v>
      </c>
      <c r="D41" s="13">
        <v>952</v>
      </c>
      <c r="E41" s="13">
        <v>846</v>
      </c>
      <c r="F41" s="13">
        <v>106</v>
      </c>
      <c r="G41" s="13">
        <v>204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1303</v>
      </c>
      <c r="D42" s="13">
        <v>1214</v>
      </c>
      <c r="E42" s="13">
        <v>1165</v>
      </c>
      <c r="F42" s="13">
        <v>49</v>
      </c>
      <c r="G42" s="13">
        <v>89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1504</v>
      </c>
      <c r="D43" s="13">
        <v>1422</v>
      </c>
      <c r="E43" s="13">
        <v>1373</v>
      </c>
      <c r="F43" s="13">
        <v>49</v>
      </c>
      <c r="G43" s="13">
        <v>82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1395</v>
      </c>
      <c r="D44" s="13">
        <v>1322</v>
      </c>
      <c r="E44" s="13">
        <v>1291</v>
      </c>
      <c r="F44" s="13">
        <v>31</v>
      </c>
      <c r="G44" s="13">
        <v>73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1473</v>
      </c>
      <c r="D45" s="13">
        <v>1404</v>
      </c>
      <c r="E45" s="13">
        <v>1366</v>
      </c>
      <c r="F45" s="13">
        <v>38</v>
      </c>
      <c r="G45" s="13">
        <v>69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1335</v>
      </c>
      <c r="D46" s="13">
        <v>1267</v>
      </c>
      <c r="E46" s="13">
        <v>1234</v>
      </c>
      <c r="F46" s="13">
        <v>33</v>
      </c>
      <c r="G46" s="13">
        <v>68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1274</v>
      </c>
      <c r="D47" s="13">
        <v>1184</v>
      </c>
      <c r="E47" s="13">
        <v>1154</v>
      </c>
      <c r="F47" s="13">
        <v>30</v>
      </c>
      <c r="G47" s="13">
        <v>90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1135</v>
      </c>
      <c r="D48" s="13">
        <v>1016</v>
      </c>
      <c r="E48" s="13">
        <v>993</v>
      </c>
      <c r="F48" s="13">
        <v>23</v>
      </c>
      <c r="G48" s="13">
        <v>119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1058</v>
      </c>
      <c r="D49" s="13">
        <v>789</v>
      </c>
      <c r="E49" s="13">
        <v>769</v>
      </c>
      <c r="F49" s="13">
        <v>20</v>
      </c>
      <c r="G49" s="13">
        <v>269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946</v>
      </c>
      <c r="D50" s="13">
        <v>468</v>
      </c>
      <c r="E50" s="13">
        <v>460</v>
      </c>
      <c r="F50" s="13">
        <v>8</v>
      </c>
      <c r="G50" s="13">
        <v>478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797</v>
      </c>
      <c r="D51" s="13">
        <v>256</v>
      </c>
      <c r="E51" s="13">
        <v>255</v>
      </c>
      <c r="F51" s="13">
        <v>1</v>
      </c>
      <c r="G51" s="13">
        <v>541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538</v>
      </c>
      <c r="D52" s="13">
        <v>137</v>
      </c>
      <c r="E52" s="13">
        <v>136</v>
      </c>
      <c r="F52" s="13">
        <v>1</v>
      </c>
      <c r="G52" s="13">
        <v>401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600</v>
      </c>
      <c r="D53" s="14">
        <v>100</v>
      </c>
      <c r="E53" s="14">
        <v>99</v>
      </c>
      <c r="F53" s="14">
        <v>1</v>
      </c>
      <c r="G53" s="14">
        <v>500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Hoja36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4.4257812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73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14641</v>
      </c>
      <c r="D6" s="12">
        <v>9398</v>
      </c>
      <c r="E6" s="12">
        <v>8814</v>
      </c>
      <c r="F6" s="12">
        <v>584</v>
      </c>
      <c r="G6" s="12">
        <v>5243</v>
      </c>
    </row>
    <row r="7" spans="1:12" ht="12" customHeight="1">
      <c r="A7" s="21" t="s">
        <v>12</v>
      </c>
      <c r="B7" s="2" t="s">
        <v>21</v>
      </c>
      <c r="C7" s="13">
        <v>326</v>
      </c>
      <c r="D7" s="13">
        <v>20</v>
      </c>
      <c r="E7" s="13">
        <v>18</v>
      </c>
      <c r="F7" s="13">
        <v>2</v>
      </c>
      <c r="G7" s="13">
        <v>306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1413</v>
      </c>
      <c r="D8" s="13">
        <v>407</v>
      </c>
      <c r="E8" s="13">
        <v>331</v>
      </c>
      <c r="F8" s="13">
        <v>76</v>
      </c>
      <c r="G8" s="13">
        <v>1006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1191</v>
      </c>
      <c r="D9" s="13">
        <v>864</v>
      </c>
      <c r="E9" s="13">
        <v>749</v>
      </c>
      <c r="F9" s="13">
        <v>115</v>
      </c>
      <c r="G9" s="13">
        <v>327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1247</v>
      </c>
      <c r="D10" s="13">
        <v>1040</v>
      </c>
      <c r="E10" s="13">
        <v>977</v>
      </c>
      <c r="F10" s="13">
        <v>63</v>
      </c>
      <c r="G10" s="13">
        <v>207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1273</v>
      </c>
      <c r="D11" s="13">
        <v>1084</v>
      </c>
      <c r="E11" s="13">
        <v>1009</v>
      </c>
      <c r="F11" s="13">
        <v>75</v>
      </c>
      <c r="G11" s="13">
        <v>189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1199</v>
      </c>
      <c r="D12" s="13">
        <v>1048</v>
      </c>
      <c r="E12" s="13">
        <v>996</v>
      </c>
      <c r="F12" s="13">
        <v>52</v>
      </c>
      <c r="G12" s="13">
        <v>151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1284</v>
      </c>
      <c r="D13" s="13">
        <v>1112</v>
      </c>
      <c r="E13" s="13">
        <v>1068</v>
      </c>
      <c r="F13" s="13">
        <v>44</v>
      </c>
      <c r="G13" s="13">
        <v>172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1167</v>
      </c>
      <c r="D14" s="13">
        <v>983</v>
      </c>
      <c r="E14" s="13">
        <v>945</v>
      </c>
      <c r="F14" s="13">
        <v>38</v>
      </c>
      <c r="G14" s="13">
        <v>184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1017</v>
      </c>
      <c r="D15" s="13">
        <v>824</v>
      </c>
      <c r="E15" s="13">
        <v>789</v>
      </c>
      <c r="F15" s="13">
        <v>35</v>
      </c>
      <c r="G15" s="13">
        <v>193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963</v>
      </c>
      <c r="D16" s="13">
        <v>693</v>
      </c>
      <c r="E16" s="13">
        <v>672</v>
      </c>
      <c r="F16" s="13">
        <v>21</v>
      </c>
      <c r="G16" s="13">
        <v>270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882</v>
      </c>
      <c r="D17" s="13">
        <v>552</v>
      </c>
      <c r="E17" s="13">
        <v>521</v>
      </c>
      <c r="F17" s="13">
        <v>31</v>
      </c>
      <c r="G17" s="13">
        <v>330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815</v>
      </c>
      <c r="D18" s="13">
        <v>348</v>
      </c>
      <c r="E18" s="13">
        <v>335</v>
      </c>
      <c r="F18" s="13">
        <v>13</v>
      </c>
      <c r="G18" s="13">
        <v>467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711</v>
      </c>
      <c r="D19" s="13">
        <v>218</v>
      </c>
      <c r="E19" s="13">
        <v>212</v>
      </c>
      <c r="F19" s="13">
        <v>6</v>
      </c>
      <c r="G19" s="13">
        <v>493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532</v>
      </c>
      <c r="D20" s="13">
        <v>123</v>
      </c>
      <c r="E20" s="13">
        <v>118</v>
      </c>
      <c r="F20" s="13">
        <v>5</v>
      </c>
      <c r="G20" s="13">
        <v>409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621</v>
      </c>
      <c r="D21" s="13">
        <v>82</v>
      </c>
      <c r="E21" s="13">
        <v>74</v>
      </c>
      <c r="F21" s="13">
        <v>8</v>
      </c>
      <c r="G21" s="13">
        <v>539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7573</v>
      </c>
      <c r="D22" s="12">
        <v>4148</v>
      </c>
      <c r="E22" s="12">
        <v>3771</v>
      </c>
      <c r="F22" s="12">
        <v>377</v>
      </c>
      <c r="G22" s="12">
        <v>3425</v>
      </c>
    </row>
    <row r="23" spans="1:12" ht="12" customHeight="1">
      <c r="A23" s="21" t="s">
        <v>12</v>
      </c>
      <c r="B23" s="2" t="s">
        <v>21</v>
      </c>
      <c r="C23" s="13">
        <v>168</v>
      </c>
      <c r="D23" s="13">
        <v>6</v>
      </c>
      <c r="E23" s="13">
        <v>5</v>
      </c>
      <c r="F23" s="13">
        <v>1</v>
      </c>
      <c r="G23" s="13">
        <v>162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676</v>
      </c>
      <c r="D24" s="13">
        <v>144</v>
      </c>
      <c r="E24" s="13">
        <v>99</v>
      </c>
      <c r="F24" s="13">
        <v>45</v>
      </c>
      <c r="G24" s="13">
        <v>532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576</v>
      </c>
      <c r="D25" s="13">
        <v>361</v>
      </c>
      <c r="E25" s="13">
        <v>288</v>
      </c>
      <c r="F25" s="13">
        <v>73</v>
      </c>
      <c r="G25" s="13">
        <v>215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635</v>
      </c>
      <c r="D26" s="13">
        <v>473</v>
      </c>
      <c r="E26" s="13">
        <v>425</v>
      </c>
      <c r="F26" s="13">
        <v>48</v>
      </c>
      <c r="G26" s="13">
        <v>162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646</v>
      </c>
      <c r="D27" s="13">
        <v>508</v>
      </c>
      <c r="E27" s="13">
        <v>452</v>
      </c>
      <c r="F27" s="13">
        <v>56</v>
      </c>
      <c r="G27" s="13">
        <v>138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641</v>
      </c>
      <c r="D28" s="13">
        <v>513</v>
      </c>
      <c r="E28" s="13">
        <v>472</v>
      </c>
      <c r="F28" s="13">
        <v>41</v>
      </c>
      <c r="G28" s="13">
        <v>128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677</v>
      </c>
      <c r="D29" s="13">
        <v>550</v>
      </c>
      <c r="E29" s="13">
        <v>516</v>
      </c>
      <c r="F29" s="13">
        <v>34</v>
      </c>
      <c r="G29" s="13">
        <v>127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619</v>
      </c>
      <c r="D30" s="13">
        <v>473</v>
      </c>
      <c r="E30" s="13">
        <v>444</v>
      </c>
      <c r="F30" s="13">
        <v>29</v>
      </c>
      <c r="G30" s="13">
        <v>146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505</v>
      </c>
      <c r="D31" s="13">
        <v>352</v>
      </c>
      <c r="E31" s="13">
        <v>337</v>
      </c>
      <c r="F31" s="13">
        <v>15</v>
      </c>
      <c r="G31" s="13">
        <v>153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529</v>
      </c>
      <c r="D32" s="13">
        <v>316</v>
      </c>
      <c r="E32" s="13">
        <v>306</v>
      </c>
      <c r="F32" s="13">
        <v>10</v>
      </c>
      <c r="G32" s="13">
        <v>213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448</v>
      </c>
      <c r="D33" s="13">
        <v>208</v>
      </c>
      <c r="E33" s="13">
        <v>195</v>
      </c>
      <c r="F33" s="13">
        <v>13</v>
      </c>
      <c r="G33" s="13">
        <v>240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425</v>
      </c>
      <c r="D34" s="13">
        <v>119</v>
      </c>
      <c r="E34" s="13">
        <v>115</v>
      </c>
      <c r="F34" s="13">
        <v>4</v>
      </c>
      <c r="G34" s="13">
        <v>306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353</v>
      </c>
      <c r="D35" s="13">
        <v>60</v>
      </c>
      <c r="E35" s="13">
        <v>58</v>
      </c>
      <c r="F35" s="13">
        <v>2</v>
      </c>
      <c r="G35" s="13">
        <v>293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283</v>
      </c>
      <c r="D36" s="13">
        <v>35</v>
      </c>
      <c r="E36" s="13">
        <v>31</v>
      </c>
      <c r="F36" s="13">
        <v>4</v>
      </c>
      <c r="G36" s="13">
        <v>248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392</v>
      </c>
      <c r="D37" s="13">
        <v>30</v>
      </c>
      <c r="E37" s="13">
        <v>28</v>
      </c>
      <c r="F37" s="13">
        <v>2</v>
      </c>
      <c r="G37" s="13">
        <v>362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7068</v>
      </c>
      <c r="D38" s="12">
        <v>5250</v>
      </c>
      <c r="E38" s="12">
        <v>5043</v>
      </c>
      <c r="F38" s="12">
        <v>207</v>
      </c>
      <c r="G38" s="12">
        <v>1818</v>
      </c>
    </row>
    <row r="39" spans="1:12" ht="12" customHeight="1">
      <c r="A39" s="21" t="s">
        <v>12</v>
      </c>
      <c r="B39" s="2" t="s">
        <v>21</v>
      </c>
      <c r="C39" s="13">
        <v>158</v>
      </c>
      <c r="D39" s="13">
        <v>14</v>
      </c>
      <c r="E39" s="13">
        <v>13</v>
      </c>
      <c r="F39" s="13">
        <v>1</v>
      </c>
      <c r="G39" s="13">
        <v>144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737</v>
      </c>
      <c r="D40" s="13">
        <v>263</v>
      </c>
      <c r="E40" s="13">
        <v>232</v>
      </c>
      <c r="F40" s="13">
        <v>31</v>
      </c>
      <c r="G40" s="13">
        <v>474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615</v>
      </c>
      <c r="D41" s="13">
        <v>503</v>
      </c>
      <c r="E41" s="13">
        <v>461</v>
      </c>
      <c r="F41" s="13">
        <v>42</v>
      </c>
      <c r="G41" s="13">
        <v>112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612</v>
      </c>
      <c r="D42" s="13">
        <v>567</v>
      </c>
      <c r="E42" s="13">
        <v>552</v>
      </c>
      <c r="F42" s="13">
        <v>15</v>
      </c>
      <c r="G42" s="13">
        <v>45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627</v>
      </c>
      <c r="D43" s="13">
        <v>576</v>
      </c>
      <c r="E43" s="13">
        <v>557</v>
      </c>
      <c r="F43" s="13">
        <v>19</v>
      </c>
      <c r="G43" s="13">
        <v>51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558</v>
      </c>
      <c r="D44" s="13">
        <v>535</v>
      </c>
      <c r="E44" s="13">
        <v>524</v>
      </c>
      <c r="F44" s="13">
        <v>11</v>
      </c>
      <c r="G44" s="13">
        <v>23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607</v>
      </c>
      <c r="D45" s="13">
        <v>562</v>
      </c>
      <c r="E45" s="13">
        <v>552</v>
      </c>
      <c r="F45" s="13">
        <v>10</v>
      </c>
      <c r="G45" s="13">
        <v>45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548</v>
      </c>
      <c r="D46" s="13">
        <v>510</v>
      </c>
      <c r="E46" s="13">
        <v>501</v>
      </c>
      <c r="F46" s="13">
        <v>9</v>
      </c>
      <c r="G46" s="13">
        <v>38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512</v>
      </c>
      <c r="D47" s="13">
        <v>472</v>
      </c>
      <c r="E47" s="13">
        <v>452</v>
      </c>
      <c r="F47" s="13">
        <v>20</v>
      </c>
      <c r="G47" s="13">
        <v>40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434</v>
      </c>
      <c r="D48" s="13">
        <v>377</v>
      </c>
      <c r="E48" s="13">
        <v>366</v>
      </c>
      <c r="F48" s="13">
        <v>11</v>
      </c>
      <c r="G48" s="13">
        <v>57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434</v>
      </c>
      <c r="D49" s="13">
        <v>344</v>
      </c>
      <c r="E49" s="13">
        <v>326</v>
      </c>
      <c r="F49" s="13">
        <v>18</v>
      </c>
      <c r="G49" s="13">
        <v>90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390</v>
      </c>
      <c r="D50" s="13">
        <v>229</v>
      </c>
      <c r="E50" s="13">
        <v>220</v>
      </c>
      <c r="F50" s="13">
        <v>9</v>
      </c>
      <c r="G50" s="13">
        <v>161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358</v>
      </c>
      <c r="D51" s="13">
        <v>158</v>
      </c>
      <c r="E51" s="13">
        <v>154</v>
      </c>
      <c r="F51" s="13">
        <v>4</v>
      </c>
      <c r="G51" s="13">
        <v>200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249</v>
      </c>
      <c r="D52" s="13">
        <v>88</v>
      </c>
      <c r="E52" s="13">
        <v>87</v>
      </c>
      <c r="F52" s="13">
        <v>1</v>
      </c>
      <c r="G52" s="13">
        <v>161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229</v>
      </c>
      <c r="D53" s="14">
        <v>52</v>
      </c>
      <c r="E53" s="14">
        <v>46</v>
      </c>
      <c r="F53" s="14">
        <v>6</v>
      </c>
      <c r="G53" s="14">
        <v>177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Hoja37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3.710937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74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24996</v>
      </c>
      <c r="D6" s="12">
        <v>15675</v>
      </c>
      <c r="E6" s="12">
        <v>14517</v>
      </c>
      <c r="F6" s="12">
        <v>1158</v>
      </c>
      <c r="G6" s="12">
        <v>9321</v>
      </c>
    </row>
    <row r="7" spans="1:12" ht="12" customHeight="1">
      <c r="A7" s="21" t="s">
        <v>12</v>
      </c>
      <c r="B7" s="2" t="s">
        <v>21</v>
      </c>
      <c r="C7" s="13">
        <v>478</v>
      </c>
      <c r="D7" s="13">
        <v>38</v>
      </c>
      <c r="E7" s="13">
        <v>26</v>
      </c>
      <c r="F7" s="13">
        <v>12</v>
      </c>
      <c r="G7" s="13">
        <v>440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2483</v>
      </c>
      <c r="D8" s="13">
        <v>649</v>
      </c>
      <c r="E8" s="13">
        <v>470</v>
      </c>
      <c r="F8" s="13">
        <v>179</v>
      </c>
      <c r="G8" s="13">
        <v>1834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2224</v>
      </c>
      <c r="D9" s="13">
        <v>1585</v>
      </c>
      <c r="E9" s="13">
        <v>1301</v>
      </c>
      <c r="F9" s="13">
        <v>284</v>
      </c>
      <c r="G9" s="13">
        <v>639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2184</v>
      </c>
      <c r="D10" s="13">
        <v>1785</v>
      </c>
      <c r="E10" s="13">
        <v>1628</v>
      </c>
      <c r="F10" s="13">
        <v>157</v>
      </c>
      <c r="G10" s="13">
        <v>399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2131</v>
      </c>
      <c r="D11" s="13">
        <v>1850</v>
      </c>
      <c r="E11" s="13">
        <v>1727</v>
      </c>
      <c r="F11" s="13">
        <v>123</v>
      </c>
      <c r="G11" s="13">
        <v>281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2053</v>
      </c>
      <c r="D12" s="13">
        <v>1781</v>
      </c>
      <c r="E12" s="13">
        <v>1695</v>
      </c>
      <c r="F12" s="13">
        <v>86</v>
      </c>
      <c r="G12" s="13">
        <v>272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2196</v>
      </c>
      <c r="D13" s="13">
        <v>1916</v>
      </c>
      <c r="E13" s="13">
        <v>1829</v>
      </c>
      <c r="F13" s="13">
        <v>87</v>
      </c>
      <c r="G13" s="13">
        <v>280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1892</v>
      </c>
      <c r="D14" s="13">
        <v>1635</v>
      </c>
      <c r="E14" s="13">
        <v>1569</v>
      </c>
      <c r="F14" s="13">
        <v>66</v>
      </c>
      <c r="G14" s="13">
        <v>257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1755</v>
      </c>
      <c r="D15" s="13">
        <v>1446</v>
      </c>
      <c r="E15" s="13">
        <v>1395</v>
      </c>
      <c r="F15" s="13">
        <v>51</v>
      </c>
      <c r="G15" s="13">
        <v>309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1681</v>
      </c>
      <c r="D16" s="13">
        <v>1200</v>
      </c>
      <c r="E16" s="13">
        <v>1158</v>
      </c>
      <c r="F16" s="13">
        <v>42</v>
      </c>
      <c r="G16" s="13">
        <v>481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1404</v>
      </c>
      <c r="D17" s="13">
        <v>765</v>
      </c>
      <c r="E17" s="13">
        <v>738</v>
      </c>
      <c r="F17" s="13">
        <v>27</v>
      </c>
      <c r="G17" s="13">
        <v>639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1285</v>
      </c>
      <c r="D18" s="13">
        <v>490</v>
      </c>
      <c r="E18" s="13">
        <v>473</v>
      </c>
      <c r="F18" s="13">
        <v>17</v>
      </c>
      <c r="G18" s="13">
        <v>795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1177</v>
      </c>
      <c r="D19" s="13">
        <v>278</v>
      </c>
      <c r="E19" s="13">
        <v>267</v>
      </c>
      <c r="F19" s="13">
        <v>11</v>
      </c>
      <c r="G19" s="13">
        <v>899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918</v>
      </c>
      <c r="D20" s="13">
        <v>160</v>
      </c>
      <c r="E20" s="13">
        <v>151</v>
      </c>
      <c r="F20" s="13">
        <v>9</v>
      </c>
      <c r="G20" s="13">
        <v>758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1135</v>
      </c>
      <c r="D21" s="13">
        <v>97</v>
      </c>
      <c r="E21" s="13">
        <v>90</v>
      </c>
      <c r="F21" s="13">
        <v>7</v>
      </c>
      <c r="G21" s="13">
        <v>1038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13249</v>
      </c>
      <c r="D22" s="12">
        <v>7348</v>
      </c>
      <c r="E22" s="12">
        <v>6676</v>
      </c>
      <c r="F22" s="12">
        <v>672</v>
      </c>
      <c r="G22" s="12">
        <v>5901</v>
      </c>
    </row>
    <row r="23" spans="1:12" ht="12" customHeight="1">
      <c r="A23" s="21" t="s">
        <v>12</v>
      </c>
      <c r="B23" s="2" t="s">
        <v>21</v>
      </c>
      <c r="C23" s="13">
        <v>244</v>
      </c>
      <c r="D23" s="13">
        <v>23</v>
      </c>
      <c r="E23" s="13">
        <v>15</v>
      </c>
      <c r="F23" s="13">
        <v>8</v>
      </c>
      <c r="G23" s="13">
        <v>221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1232</v>
      </c>
      <c r="D24" s="13">
        <v>283</v>
      </c>
      <c r="E24" s="13">
        <v>191</v>
      </c>
      <c r="F24" s="13">
        <v>92</v>
      </c>
      <c r="G24" s="13">
        <v>949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1080</v>
      </c>
      <c r="D25" s="13">
        <v>698</v>
      </c>
      <c r="E25" s="13">
        <v>547</v>
      </c>
      <c r="F25" s="13">
        <v>151</v>
      </c>
      <c r="G25" s="13">
        <v>382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1157</v>
      </c>
      <c r="D26" s="13">
        <v>865</v>
      </c>
      <c r="E26" s="13">
        <v>770</v>
      </c>
      <c r="F26" s="13">
        <v>95</v>
      </c>
      <c r="G26" s="13">
        <v>292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1139</v>
      </c>
      <c r="D27" s="13">
        <v>939</v>
      </c>
      <c r="E27" s="13">
        <v>861</v>
      </c>
      <c r="F27" s="13">
        <v>78</v>
      </c>
      <c r="G27" s="13">
        <v>200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1071</v>
      </c>
      <c r="D28" s="13">
        <v>877</v>
      </c>
      <c r="E28" s="13">
        <v>821</v>
      </c>
      <c r="F28" s="13">
        <v>56</v>
      </c>
      <c r="G28" s="13">
        <v>194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1158</v>
      </c>
      <c r="D29" s="13">
        <v>945</v>
      </c>
      <c r="E29" s="13">
        <v>885</v>
      </c>
      <c r="F29" s="13">
        <v>60</v>
      </c>
      <c r="G29" s="13">
        <v>213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965</v>
      </c>
      <c r="D30" s="13">
        <v>764</v>
      </c>
      <c r="E30" s="13">
        <v>721</v>
      </c>
      <c r="F30" s="13">
        <v>43</v>
      </c>
      <c r="G30" s="13">
        <v>201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926</v>
      </c>
      <c r="D31" s="13">
        <v>697</v>
      </c>
      <c r="E31" s="13">
        <v>668</v>
      </c>
      <c r="F31" s="13">
        <v>29</v>
      </c>
      <c r="G31" s="13">
        <v>229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870</v>
      </c>
      <c r="D32" s="13">
        <v>563</v>
      </c>
      <c r="E32" s="13">
        <v>537</v>
      </c>
      <c r="F32" s="13">
        <v>26</v>
      </c>
      <c r="G32" s="13">
        <v>307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750</v>
      </c>
      <c r="D33" s="13">
        <v>301</v>
      </c>
      <c r="E33" s="13">
        <v>286</v>
      </c>
      <c r="F33" s="13">
        <v>15</v>
      </c>
      <c r="G33" s="13">
        <v>449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712</v>
      </c>
      <c r="D34" s="13">
        <v>189</v>
      </c>
      <c r="E34" s="13">
        <v>180</v>
      </c>
      <c r="F34" s="13">
        <v>9</v>
      </c>
      <c r="G34" s="13">
        <v>523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676</v>
      </c>
      <c r="D35" s="13">
        <v>103</v>
      </c>
      <c r="E35" s="13">
        <v>99</v>
      </c>
      <c r="F35" s="13">
        <v>4</v>
      </c>
      <c r="G35" s="13">
        <v>573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515</v>
      </c>
      <c r="D36" s="13">
        <v>52</v>
      </c>
      <c r="E36" s="13">
        <v>52</v>
      </c>
      <c r="F36" s="13" t="s">
        <v>41</v>
      </c>
      <c r="G36" s="13">
        <v>463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754</v>
      </c>
      <c r="D37" s="13">
        <v>49</v>
      </c>
      <c r="E37" s="13">
        <v>43</v>
      </c>
      <c r="F37" s="13">
        <v>6</v>
      </c>
      <c r="G37" s="13">
        <v>705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11747</v>
      </c>
      <c r="D38" s="12">
        <v>8327</v>
      </c>
      <c r="E38" s="12">
        <v>7841</v>
      </c>
      <c r="F38" s="12">
        <v>486</v>
      </c>
      <c r="G38" s="12">
        <v>3420</v>
      </c>
    </row>
    <row r="39" spans="1:12" ht="12" customHeight="1">
      <c r="A39" s="21" t="s">
        <v>12</v>
      </c>
      <c r="B39" s="2" t="s">
        <v>21</v>
      </c>
      <c r="C39" s="13">
        <v>234</v>
      </c>
      <c r="D39" s="13">
        <v>15</v>
      </c>
      <c r="E39" s="13">
        <v>11</v>
      </c>
      <c r="F39" s="13">
        <v>4</v>
      </c>
      <c r="G39" s="13">
        <v>219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1251</v>
      </c>
      <c r="D40" s="13">
        <v>366</v>
      </c>
      <c r="E40" s="13">
        <v>279</v>
      </c>
      <c r="F40" s="13">
        <v>87</v>
      </c>
      <c r="G40" s="13">
        <v>885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1144</v>
      </c>
      <c r="D41" s="13">
        <v>887</v>
      </c>
      <c r="E41" s="13">
        <v>754</v>
      </c>
      <c r="F41" s="13">
        <v>133</v>
      </c>
      <c r="G41" s="13">
        <v>257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1027</v>
      </c>
      <c r="D42" s="13">
        <v>920</v>
      </c>
      <c r="E42" s="13">
        <v>858</v>
      </c>
      <c r="F42" s="13">
        <v>62</v>
      </c>
      <c r="G42" s="13">
        <v>107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992</v>
      </c>
      <c r="D43" s="13">
        <v>911</v>
      </c>
      <c r="E43" s="13">
        <v>866</v>
      </c>
      <c r="F43" s="13">
        <v>45</v>
      </c>
      <c r="G43" s="13">
        <v>81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982</v>
      </c>
      <c r="D44" s="13">
        <v>904</v>
      </c>
      <c r="E44" s="13">
        <v>874</v>
      </c>
      <c r="F44" s="13">
        <v>30</v>
      </c>
      <c r="G44" s="13">
        <v>78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1038</v>
      </c>
      <c r="D45" s="13">
        <v>971</v>
      </c>
      <c r="E45" s="13">
        <v>944</v>
      </c>
      <c r="F45" s="13">
        <v>27</v>
      </c>
      <c r="G45" s="13">
        <v>67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927</v>
      </c>
      <c r="D46" s="13">
        <v>871</v>
      </c>
      <c r="E46" s="13">
        <v>848</v>
      </c>
      <c r="F46" s="13">
        <v>23</v>
      </c>
      <c r="G46" s="13">
        <v>56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829</v>
      </c>
      <c r="D47" s="13">
        <v>749</v>
      </c>
      <c r="E47" s="13">
        <v>727</v>
      </c>
      <c r="F47" s="13">
        <v>22</v>
      </c>
      <c r="G47" s="13">
        <v>80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811</v>
      </c>
      <c r="D48" s="13">
        <v>637</v>
      </c>
      <c r="E48" s="13">
        <v>621</v>
      </c>
      <c r="F48" s="13">
        <v>16</v>
      </c>
      <c r="G48" s="13">
        <v>174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654</v>
      </c>
      <c r="D49" s="13">
        <v>464</v>
      </c>
      <c r="E49" s="13">
        <v>452</v>
      </c>
      <c r="F49" s="13">
        <v>12</v>
      </c>
      <c r="G49" s="13">
        <v>190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573</v>
      </c>
      <c r="D50" s="13">
        <v>301</v>
      </c>
      <c r="E50" s="13">
        <v>293</v>
      </c>
      <c r="F50" s="13">
        <v>8</v>
      </c>
      <c r="G50" s="13">
        <v>272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501</v>
      </c>
      <c r="D51" s="13">
        <v>175</v>
      </c>
      <c r="E51" s="13">
        <v>168</v>
      </c>
      <c r="F51" s="13">
        <v>7</v>
      </c>
      <c r="G51" s="13">
        <v>326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403</v>
      </c>
      <c r="D52" s="13">
        <v>108</v>
      </c>
      <c r="E52" s="13">
        <v>99</v>
      </c>
      <c r="F52" s="13">
        <v>9</v>
      </c>
      <c r="G52" s="13">
        <v>295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381</v>
      </c>
      <c r="D53" s="14">
        <v>48</v>
      </c>
      <c r="E53" s="14">
        <v>47</v>
      </c>
      <c r="F53" s="14">
        <v>1</v>
      </c>
      <c r="G53" s="14">
        <v>333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Hoja38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5.4257812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75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50146</v>
      </c>
      <c r="D6" s="12">
        <v>32330</v>
      </c>
      <c r="E6" s="12">
        <v>29086</v>
      </c>
      <c r="F6" s="12">
        <v>3244</v>
      </c>
      <c r="G6" s="12">
        <v>17816</v>
      </c>
    </row>
    <row r="7" spans="1:12" ht="12" customHeight="1">
      <c r="A7" s="21" t="s">
        <v>12</v>
      </c>
      <c r="B7" s="2" t="s">
        <v>21</v>
      </c>
      <c r="C7" s="13">
        <v>1087</v>
      </c>
      <c r="D7" s="13">
        <v>41</v>
      </c>
      <c r="E7" s="13">
        <v>34</v>
      </c>
      <c r="F7" s="13">
        <v>7</v>
      </c>
      <c r="G7" s="13">
        <v>1046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5466</v>
      </c>
      <c r="D8" s="13">
        <v>1393</v>
      </c>
      <c r="E8" s="13">
        <v>957</v>
      </c>
      <c r="F8" s="13">
        <v>436</v>
      </c>
      <c r="G8" s="13">
        <v>4073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4928</v>
      </c>
      <c r="D9" s="13">
        <v>3599</v>
      </c>
      <c r="E9" s="13">
        <v>2843</v>
      </c>
      <c r="F9" s="13">
        <v>756</v>
      </c>
      <c r="G9" s="13">
        <v>1329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4627</v>
      </c>
      <c r="D10" s="13">
        <v>3885</v>
      </c>
      <c r="E10" s="13">
        <v>3420</v>
      </c>
      <c r="F10" s="13">
        <v>465</v>
      </c>
      <c r="G10" s="13">
        <v>742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4620</v>
      </c>
      <c r="D11" s="13">
        <v>4011</v>
      </c>
      <c r="E11" s="13">
        <v>3644</v>
      </c>
      <c r="F11" s="13">
        <v>367</v>
      </c>
      <c r="G11" s="13">
        <v>609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4465</v>
      </c>
      <c r="D12" s="13">
        <v>3941</v>
      </c>
      <c r="E12" s="13">
        <v>3658</v>
      </c>
      <c r="F12" s="13">
        <v>283</v>
      </c>
      <c r="G12" s="13">
        <v>524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4671</v>
      </c>
      <c r="D13" s="13">
        <v>4142</v>
      </c>
      <c r="E13" s="13">
        <v>3868</v>
      </c>
      <c r="F13" s="13">
        <v>274</v>
      </c>
      <c r="G13" s="13">
        <v>529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3936</v>
      </c>
      <c r="D14" s="13">
        <v>3449</v>
      </c>
      <c r="E14" s="13">
        <v>3229</v>
      </c>
      <c r="F14" s="13">
        <v>220</v>
      </c>
      <c r="G14" s="13">
        <v>487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3415</v>
      </c>
      <c r="D15" s="13">
        <v>2827</v>
      </c>
      <c r="E15" s="13">
        <v>2667</v>
      </c>
      <c r="F15" s="13">
        <v>160</v>
      </c>
      <c r="G15" s="13">
        <v>588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2912</v>
      </c>
      <c r="D16" s="13">
        <v>2155</v>
      </c>
      <c r="E16" s="13">
        <v>2022</v>
      </c>
      <c r="F16" s="13">
        <v>133</v>
      </c>
      <c r="G16" s="13">
        <v>757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2810</v>
      </c>
      <c r="D17" s="13">
        <v>1513</v>
      </c>
      <c r="E17" s="13">
        <v>1441</v>
      </c>
      <c r="F17" s="13">
        <v>72</v>
      </c>
      <c r="G17" s="13">
        <v>1297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2494</v>
      </c>
      <c r="D18" s="13">
        <v>769</v>
      </c>
      <c r="E18" s="13">
        <v>730</v>
      </c>
      <c r="F18" s="13">
        <v>39</v>
      </c>
      <c r="G18" s="13">
        <v>1725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1905</v>
      </c>
      <c r="D19" s="13">
        <v>354</v>
      </c>
      <c r="E19" s="13">
        <v>333</v>
      </c>
      <c r="F19" s="13">
        <v>21</v>
      </c>
      <c r="G19" s="13">
        <v>1551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1354</v>
      </c>
      <c r="D20" s="13">
        <v>134</v>
      </c>
      <c r="E20" s="13">
        <v>129</v>
      </c>
      <c r="F20" s="13">
        <v>5</v>
      </c>
      <c r="G20" s="13">
        <v>1220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1456</v>
      </c>
      <c r="D21" s="13">
        <v>117</v>
      </c>
      <c r="E21" s="13">
        <v>111</v>
      </c>
      <c r="F21" s="13">
        <v>6</v>
      </c>
      <c r="G21" s="13">
        <v>1339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26132</v>
      </c>
      <c r="D22" s="12">
        <v>15386</v>
      </c>
      <c r="E22" s="12">
        <v>13534</v>
      </c>
      <c r="F22" s="12">
        <v>1852</v>
      </c>
      <c r="G22" s="12">
        <v>10746</v>
      </c>
    </row>
    <row r="23" spans="1:12" ht="12" customHeight="1">
      <c r="A23" s="21" t="s">
        <v>12</v>
      </c>
      <c r="B23" s="2" t="s">
        <v>21</v>
      </c>
      <c r="C23" s="13">
        <v>542</v>
      </c>
      <c r="D23" s="13">
        <v>16</v>
      </c>
      <c r="E23" s="13">
        <v>15</v>
      </c>
      <c r="F23" s="13">
        <v>1</v>
      </c>
      <c r="G23" s="13">
        <v>526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2609</v>
      </c>
      <c r="D24" s="13">
        <v>631</v>
      </c>
      <c r="E24" s="13">
        <v>418</v>
      </c>
      <c r="F24" s="13">
        <v>213</v>
      </c>
      <c r="G24" s="13">
        <v>1978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2502</v>
      </c>
      <c r="D25" s="13">
        <v>1760</v>
      </c>
      <c r="E25" s="13">
        <v>1352</v>
      </c>
      <c r="F25" s="13">
        <v>408</v>
      </c>
      <c r="G25" s="13">
        <v>742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2325</v>
      </c>
      <c r="D26" s="13">
        <v>1802</v>
      </c>
      <c r="E26" s="13">
        <v>1524</v>
      </c>
      <c r="F26" s="13">
        <v>278</v>
      </c>
      <c r="G26" s="13">
        <v>523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2355</v>
      </c>
      <c r="D27" s="13">
        <v>1915</v>
      </c>
      <c r="E27" s="13">
        <v>1673</v>
      </c>
      <c r="F27" s="13">
        <v>242</v>
      </c>
      <c r="G27" s="13">
        <v>440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2380</v>
      </c>
      <c r="D28" s="13">
        <v>1989</v>
      </c>
      <c r="E28" s="13">
        <v>1788</v>
      </c>
      <c r="F28" s="13">
        <v>201</v>
      </c>
      <c r="G28" s="13">
        <v>391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2400</v>
      </c>
      <c r="D29" s="13">
        <v>2008</v>
      </c>
      <c r="E29" s="13">
        <v>1843</v>
      </c>
      <c r="F29" s="13">
        <v>165</v>
      </c>
      <c r="G29" s="13">
        <v>392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2024</v>
      </c>
      <c r="D30" s="13">
        <v>1668</v>
      </c>
      <c r="E30" s="13">
        <v>1545</v>
      </c>
      <c r="F30" s="13">
        <v>123</v>
      </c>
      <c r="G30" s="13">
        <v>356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1803</v>
      </c>
      <c r="D31" s="13">
        <v>1368</v>
      </c>
      <c r="E31" s="13">
        <v>1281</v>
      </c>
      <c r="F31" s="13">
        <v>87</v>
      </c>
      <c r="G31" s="13">
        <v>435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1536</v>
      </c>
      <c r="D32" s="13">
        <v>1040</v>
      </c>
      <c r="E32" s="13">
        <v>973</v>
      </c>
      <c r="F32" s="13">
        <v>67</v>
      </c>
      <c r="G32" s="13">
        <v>496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1509</v>
      </c>
      <c r="D33" s="13">
        <v>636</v>
      </c>
      <c r="E33" s="13">
        <v>610</v>
      </c>
      <c r="F33" s="13">
        <v>26</v>
      </c>
      <c r="G33" s="13">
        <v>873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1333</v>
      </c>
      <c r="D34" s="13">
        <v>313</v>
      </c>
      <c r="E34" s="13">
        <v>291</v>
      </c>
      <c r="F34" s="13">
        <v>22</v>
      </c>
      <c r="G34" s="13">
        <v>1020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1052</v>
      </c>
      <c r="D35" s="13">
        <v>146</v>
      </c>
      <c r="E35" s="13">
        <v>133</v>
      </c>
      <c r="F35" s="13">
        <v>13</v>
      </c>
      <c r="G35" s="13">
        <v>906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808</v>
      </c>
      <c r="D36" s="13">
        <v>43</v>
      </c>
      <c r="E36" s="13">
        <v>41</v>
      </c>
      <c r="F36" s="13">
        <v>2</v>
      </c>
      <c r="G36" s="13">
        <v>765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954</v>
      </c>
      <c r="D37" s="13">
        <v>51</v>
      </c>
      <c r="E37" s="13">
        <v>47</v>
      </c>
      <c r="F37" s="13">
        <v>4</v>
      </c>
      <c r="G37" s="13">
        <v>903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24014</v>
      </c>
      <c r="D38" s="12">
        <v>16944</v>
      </c>
      <c r="E38" s="12">
        <v>15552</v>
      </c>
      <c r="F38" s="12">
        <v>1392</v>
      </c>
      <c r="G38" s="12">
        <v>7070</v>
      </c>
    </row>
    <row r="39" spans="1:12" ht="12" customHeight="1">
      <c r="A39" s="21" t="s">
        <v>12</v>
      </c>
      <c r="B39" s="2" t="s">
        <v>21</v>
      </c>
      <c r="C39" s="13">
        <v>545</v>
      </c>
      <c r="D39" s="13">
        <v>25</v>
      </c>
      <c r="E39" s="13">
        <v>19</v>
      </c>
      <c r="F39" s="13">
        <v>6</v>
      </c>
      <c r="G39" s="13">
        <v>520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2857</v>
      </c>
      <c r="D40" s="13">
        <v>762</v>
      </c>
      <c r="E40" s="13">
        <v>539</v>
      </c>
      <c r="F40" s="13">
        <v>223</v>
      </c>
      <c r="G40" s="13">
        <v>2095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2426</v>
      </c>
      <c r="D41" s="13">
        <v>1839</v>
      </c>
      <c r="E41" s="13">
        <v>1491</v>
      </c>
      <c r="F41" s="13">
        <v>348</v>
      </c>
      <c r="G41" s="13">
        <v>587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2302</v>
      </c>
      <c r="D42" s="13">
        <v>2083</v>
      </c>
      <c r="E42" s="13">
        <v>1896</v>
      </c>
      <c r="F42" s="13">
        <v>187</v>
      </c>
      <c r="G42" s="13">
        <v>219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2265</v>
      </c>
      <c r="D43" s="13">
        <v>2096</v>
      </c>
      <c r="E43" s="13">
        <v>1971</v>
      </c>
      <c r="F43" s="13">
        <v>125</v>
      </c>
      <c r="G43" s="13">
        <v>169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2085</v>
      </c>
      <c r="D44" s="13">
        <v>1952</v>
      </c>
      <c r="E44" s="13">
        <v>1870</v>
      </c>
      <c r="F44" s="13">
        <v>82</v>
      </c>
      <c r="G44" s="13">
        <v>133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2271</v>
      </c>
      <c r="D45" s="13">
        <v>2134</v>
      </c>
      <c r="E45" s="13">
        <v>2025</v>
      </c>
      <c r="F45" s="13">
        <v>109</v>
      </c>
      <c r="G45" s="13">
        <v>137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1912</v>
      </c>
      <c r="D46" s="13">
        <v>1781</v>
      </c>
      <c r="E46" s="13">
        <v>1684</v>
      </c>
      <c r="F46" s="13">
        <v>97</v>
      </c>
      <c r="G46" s="13">
        <v>131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1612</v>
      </c>
      <c r="D47" s="13">
        <v>1459</v>
      </c>
      <c r="E47" s="13">
        <v>1386</v>
      </c>
      <c r="F47" s="13">
        <v>73</v>
      </c>
      <c r="G47" s="13">
        <v>153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1376</v>
      </c>
      <c r="D48" s="13">
        <v>1115</v>
      </c>
      <c r="E48" s="13">
        <v>1049</v>
      </c>
      <c r="F48" s="13">
        <v>66</v>
      </c>
      <c r="G48" s="13">
        <v>261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1301</v>
      </c>
      <c r="D49" s="13">
        <v>877</v>
      </c>
      <c r="E49" s="13">
        <v>831</v>
      </c>
      <c r="F49" s="13">
        <v>46</v>
      </c>
      <c r="G49" s="13">
        <v>424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1161</v>
      </c>
      <c r="D50" s="13">
        <v>456</v>
      </c>
      <c r="E50" s="13">
        <v>439</v>
      </c>
      <c r="F50" s="13">
        <v>17</v>
      </c>
      <c r="G50" s="13">
        <v>705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853</v>
      </c>
      <c r="D51" s="13">
        <v>208</v>
      </c>
      <c r="E51" s="13">
        <v>200</v>
      </c>
      <c r="F51" s="13">
        <v>8</v>
      </c>
      <c r="G51" s="13">
        <v>645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546</v>
      </c>
      <c r="D52" s="13">
        <v>91</v>
      </c>
      <c r="E52" s="13">
        <v>88</v>
      </c>
      <c r="F52" s="13">
        <v>3</v>
      </c>
      <c r="G52" s="13">
        <v>455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502</v>
      </c>
      <c r="D53" s="14">
        <v>66</v>
      </c>
      <c r="E53" s="14">
        <v>64</v>
      </c>
      <c r="F53" s="14">
        <v>2</v>
      </c>
      <c r="G53" s="14">
        <v>436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Hoja39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3.2851562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76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197763</v>
      </c>
      <c r="D6" s="12">
        <v>133552</v>
      </c>
      <c r="E6" s="12">
        <v>121016</v>
      </c>
      <c r="F6" s="12">
        <v>12536</v>
      </c>
      <c r="G6" s="12">
        <v>64211</v>
      </c>
    </row>
    <row r="7" spans="1:12" ht="12" customHeight="1">
      <c r="A7" s="21" t="s">
        <v>12</v>
      </c>
      <c r="B7" s="2" t="s">
        <v>21</v>
      </c>
      <c r="C7" s="13">
        <v>4318</v>
      </c>
      <c r="D7" s="13">
        <v>280</v>
      </c>
      <c r="E7" s="13">
        <v>225</v>
      </c>
      <c r="F7" s="13">
        <v>55</v>
      </c>
      <c r="G7" s="13">
        <v>4038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20961</v>
      </c>
      <c r="D8" s="13">
        <v>6146</v>
      </c>
      <c r="E8" s="13">
        <v>4306</v>
      </c>
      <c r="F8" s="13">
        <v>1840</v>
      </c>
      <c r="G8" s="13">
        <v>14815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19647</v>
      </c>
      <c r="D9" s="13">
        <v>15240</v>
      </c>
      <c r="E9" s="13">
        <v>12390</v>
      </c>
      <c r="F9" s="13">
        <v>2850</v>
      </c>
      <c r="G9" s="13">
        <v>4407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19297</v>
      </c>
      <c r="D10" s="13">
        <v>16144</v>
      </c>
      <c r="E10" s="13">
        <v>14280</v>
      </c>
      <c r="F10" s="13">
        <v>1864</v>
      </c>
      <c r="G10" s="13">
        <v>3153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19132</v>
      </c>
      <c r="D11" s="13">
        <v>16077</v>
      </c>
      <c r="E11" s="13">
        <v>14760</v>
      </c>
      <c r="F11" s="13">
        <v>1317</v>
      </c>
      <c r="G11" s="13">
        <v>3055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18906</v>
      </c>
      <c r="D12" s="13">
        <v>16099</v>
      </c>
      <c r="E12" s="13">
        <v>15005</v>
      </c>
      <c r="F12" s="13">
        <v>1094</v>
      </c>
      <c r="G12" s="13">
        <v>2807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19960</v>
      </c>
      <c r="D13" s="13">
        <v>17009</v>
      </c>
      <c r="E13" s="13">
        <v>16004</v>
      </c>
      <c r="F13" s="13">
        <v>1005</v>
      </c>
      <c r="G13" s="13">
        <v>2951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17146</v>
      </c>
      <c r="D14" s="13">
        <v>14606</v>
      </c>
      <c r="E14" s="13">
        <v>13833</v>
      </c>
      <c r="F14" s="13">
        <v>773</v>
      </c>
      <c r="G14" s="13">
        <v>2540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14104</v>
      </c>
      <c r="D15" s="13">
        <v>11667</v>
      </c>
      <c r="E15" s="13">
        <v>11080</v>
      </c>
      <c r="F15" s="13">
        <v>587</v>
      </c>
      <c r="G15" s="13">
        <v>2437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11638</v>
      </c>
      <c r="D16" s="13">
        <v>8852</v>
      </c>
      <c r="E16" s="13">
        <v>8321</v>
      </c>
      <c r="F16" s="13">
        <v>531</v>
      </c>
      <c r="G16" s="13">
        <v>2786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9888</v>
      </c>
      <c r="D17" s="13">
        <v>5925</v>
      </c>
      <c r="E17" s="13">
        <v>5600</v>
      </c>
      <c r="F17" s="13">
        <v>325</v>
      </c>
      <c r="G17" s="13">
        <v>3963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8273</v>
      </c>
      <c r="D18" s="13">
        <v>3019</v>
      </c>
      <c r="E18" s="13">
        <v>2855</v>
      </c>
      <c r="F18" s="13">
        <v>164</v>
      </c>
      <c r="G18" s="13">
        <v>5254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6368</v>
      </c>
      <c r="D19" s="13">
        <v>1444</v>
      </c>
      <c r="E19" s="13">
        <v>1381</v>
      </c>
      <c r="F19" s="13">
        <v>63</v>
      </c>
      <c r="G19" s="13">
        <v>4924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4103</v>
      </c>
      <c r="D20" s="13">
        <v>613</v>
      </c>
      <c r="E20" s="13">
        <v>577</v>
      </c>
      <c r="F20" s="13">
        <v>36</v>
      </c>
      <c r="G20" s="13">
        <v>3490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4022</v>
      </c>
      <c r="D21" s="13">
        <v>431</v>
      </c>
      <c r="E21" s="13">
        <v>399</v>
      </c>
      <c r="F21" s="13">
        <v>32</v>
      </c>
      <c r="G21" s="13">
        <v>3591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101908</v>
      </c>
      <c r="D22" s="12">
        <v>60633</v>
      </c>
      <c r="E22" s="12">
        <v>53073</v>
      </c>
      <c r="F22" s="12">
        <v>7560</v>
      </c>
      <c r="G22" s="12">
        <v>41275</v>
      </c>
    </row>
    <row r="23" spans="1:12" ht="12" customHeight="1">
      <c r="A23" s="21" t="s">
        <v>12</v>
      </c>
      <c r="B23" s="2" t="s">
        <v>21</v>
      </c>
      <c r="C23" s="13">
        <v>2098</v>
      </c>
      <c r="D23" s="13">
        <v>129</v>
      </c>
      <c r="E23" s="13">
        <v>97</v>
      </c>
      <c r="F23" s="13">
        <v>32</v>
      </c>
      <c r="G23" s="13">
        <v>1969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10386</v>
      </c>
      <c r="D24" s="13">
        <v>2826</v>
      </c>
      <c r="E24" s="13">
        <v>1803</v>
      </c>
      <c r="F24" s="13">
        <v>1023</v>
      </c>
      <c r="G24" s="13">
        <v>7560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9732</v>
      </c>
      <c r="D25" s="13">
        <v>6893</v>
      </c>
      <c r="E25" s="13">
        <v>5293</v>
      </c>
      <c r="F25" s="13">
        <v>1600</v>
      </c>
      <c r="G25" s="13">
        <v>2839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9835</v>
      </c>
      <c r="D26" s="13">
        <v>7415</v>
      </c>
      <c r="E26" s="13">
        <v>6230</v>
      </c>
      <c r="F26" s="13">
        <v>1185</v>
      </c>
      <c r="G26" s="13">
        <v>2420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9876</v>
      </c>
      <c r="D27" s="13">
        <v>7458</v>
      </c>
      <c r="E27" s="13">
        <v>6561</v>
      </c>
      <c r="F27" s="13">
        <v>897</v>
      </c>
      <c r="G27" s="13">
        <v>2418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9739</v>
      </c>
      <c r="D28" s="13">
        <v>7491</v>
      </c>
      <c r="E28" s="13">
        <v>6740</v>
      </c>
      <c r="F28" s="13">
        <v>751</v>
      </c>
      <c r="G28" s="13">
        <v>2248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10315</v>
      </c>
      <c r="D29" s="13">
        <v>7955</v>
      </c>
      <c r="E29" s="13">
        <v>7265</v>
      </c>
      <c r="F29" s="13">
        <v>690</v>
      </c>
      <c r="G29" s="13">
        <v>2360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8852</v>
      </c>
      <c r="D30" s="13">
        <v>6860</v>
      </c>
      <c r="E30" s="13">
        <v>6376</v>
      </c>
      <c r="F30" s="13">
        <v>484</v>
      </c>
      <c r="G30" s="13">
        <v>1992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7228</v>
      </c>
      <c r="D31" s="13">
        <v>5313</v>
      </c>
      <c r="E31" s="13">
        <v>4954</v>
      </c>
      <c r="F31" s="13">
        <v>359</v>
      </c>
      <c r="G31" s="13">
        <v>1915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6030</v>
      </c>
      <c r="D32" s="13">
        <v>3957</v>
      </c>
      <c r="E32" s="13">
        <v>3681</v>
      </c>
      <c r="F32" s="13">
        <v>276</v>
      </c>
      <c r="G32" s="13">
        <v>2073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5077</v>
      </c>
      <c r="D33" s="13">
        <v>2227</v>
      </c>
      <c r="E33" s="13">
        <v>2087</v>
      </c>
      <c r="F33" s="13">
        <v>140</v>
      </c>
      <c r="G33" s="13">
        <v>2850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4369</v>
      </c>
      <c r="D34" s="13">
        <v>1118</v>
      </c>
      <c r="E34" s="13">
        <v>1063</v>
      </c>
      <c r="F34" s="13">
        <v>55</v>
      </c>
      <c r="G34" s="13">
        <v>3251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3472</v>
      </c>
      <c r="D35" s="13">
        <v>544</v>
      </c>
      <c r="E35" s="13">
        <v>511</v>
      </c>
      <c r="F35" s="13">
        <v>33</v>
      </c>
      <c r="G35" s="13">
        <v>2928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2330</v>
      </c>
      <c r="D36" s="13">
        <v>254</v>
      </c>
      <c r="E36" s="13">
        <v>240</v>
      </c>
      <c r="F36" s="13">
        <v>14</v>
      </c>
      <c r="G36" s="13">
        <v>2076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2569</v>
      </c>
      <c r="D37" s="13">
        <v>193</v>
      </c>
      <c r="E37" s="13">
        <v>172</v>
      </c>
      <c r="F37" s="13">
        <v>21</v>
      </c>
      <c r="G37" s="13">
        <v>2376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95855</v>
      </c>
      <c r="D38" s="12">
        <v>72919</v>
      </c>
      <c r="E38" s="12">
        <v>67943</v>
      </c>
      <c r="F38" s="12">
        <v>4976</v>
      </c>
      <c r="G38" s="12">
        <v>22936</v>
      </c>
    </row>
    <row r="39" spans="1:12" ht="12" customHeight="1">
      <c r="A39" s="21" t="s">
        <v>12</v>
      </c>
      <c r="B39" s="2" t="s">
        <v>21</v>
      </c>
      <c r="C39" s="13">
        <v>2220</v>
      </c>
      <c r="D39" s="13">
        <v>151</v>
      </c>
      <c r="E39" s="13">
        <v>128</v>
      </c>
      <c r="F39" s="13">
        <v>23</v>
      </c>
      <c r="G39" s="13">
        <v>2069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10575</v>
      </c>
      <c r="D40" s="13">
        <v>3320</v>
      </c>
      <c r="E40" s="13">
        <v>2503</v>
      </c>
      <c r="F40" s="13">
        <v>817</v>
      </c>
      <c r="G40" s="13">
        <v>7255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9915</v>
      </c>
      <c r="D41" s="13">
        <v>8347</v>
      </c>
      <c r="E41" s="13">
        <v>7097</v>
      </c>
      <c r="F41" s="13">
        <v>1250</v>
      </c>
      <c r="G41" s="13">
        <v>1568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9462</v>
      </c>
      <c r="D42" s="13">
        <v>8729</v>
      </c>
      <c r="E42" s="13">
        <v>8050</v>
      </c>
      <c r="F42" s="13">
        <v>679</v>
      </c>
      <c r="G42" s="13">
        <v>733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9256</v>
      </c>
      <c r="D43" s="13">
        <v>8619</v>
      </c>
      <c r="E43" s="13">
        <v>8199</v>
      </c>
      <c r="F43" s="13">
        <v>420</v>
      </c>
      <c r="G43" s="13">
        <v>637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9167</v>
      </c>
      <c r="D44" s="13">
        <v>8608</v>
      </c>
      <c r="E44" s="13">
        <v>8265</v>
      </c>
      <c r="F44" s="13">
        <v>343</v>
      </c>
      <c r="G44" s="13">
        <v>559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9645</v>
      </c>
      <c r="D45" s="13">
        <v>9054</v>
      </c>
      <c r="E45" s="13">
        <v>8739</v>
      </c>
      <c r="F45" s="13">
        <v>315</v>
      </c>
      <c r="G45" s="13">
        <v>591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8294</v>
      </c>
      <c r="D46" s="13">
        <v>7746</v>
      </c>
      <c r="E46" s="13">
        <v>7457</v>
      </c>
      <c r="F46" s="13">
        <v>289</v>
      </c>
      <c r="G46" s="13">
        <v>548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6876</v>
      </c>
      <c r="D47" s="13">
        <v>6354</v>
      </c>
      <c r="E47" s="13">
        <v>6126</v>
      </c>
      <c r="F47" s="13">
        <v>228</v>
      </c>
      <c r="G47" s="13">
        <v>522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5608</v>
      </c>
      <c r="D48" s="13">
        <v>4895</v>
      </c>
      <c r="E48" s="13">
        <v>4640</v>
      </c>
      <c r="F48" s="13">
        <v>255</v>
      </c>
      <c r="G48" s="13">
        <v>713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4811</v>
      </c>
      <c r="D49" s="13">
        <v>3698</v>
      </c>
      <c r="E49" s="13">
        <v>3513</v>
      </c>
      <c r="F49" s="13">
        <v>185</v>
      </c>
      <c r="G49" s="13">
        <v>1113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3904</v>
      </c>
      <c r="D50" s="13">
        <v>1901</v>
      </c>
      <c r="E50" s="13">
        <v>1792</v>
      </c>
      <c r="F50" s="13">
        <v>109</v>
      </c>
      <c r="G50" s="13">
        <v>2003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2896</v>
      </c>
      <c r="D51" s="13">
        <v>900</v>
      </c>
      <c r="E51" s="13">
        <v>870</v>
      </c>
      <c r="F51" s="13">
        <v>30</v>
      </c>
      <c r="G51" s="13">
        <v>1996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1773</v>
      </c>
      <c r="D52" s="13">
        <v>359</v>
      </c>
      <c r="E52" s="13">
        <v>337</v>
      </c>
      <c r="F52" s="13">
        <v>22</v>
      </c>
      <c r="G52" s="13">
        <v>1414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1453</v>
      </c>
      <c r="D53" s="14">
        <v>238</v>
      </c>
      <c r="E53" s="14">
        <v>227</v>
      </c>
      <c r="F53" s="14">
        <v>11</v>
      </c>
      <c r="G53" s="14">
        <v>1215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Hoja40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1.710937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77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263183</v>
      </c>
      <c r="D6" s="12">
        <v>172328</v>
      </c>
      <c r="E6" s="12">
        <v>154482</v>
      </c>
      <c r="F6" s="12">
        <v>17846</v>
      </c>
      <c r="G6" s="12">
        <v>90855</v>
      </c>
    </row>
    <row r="7" spans="1:12" ht="12" customHeight="1">
      <c r="A7" s="21" t="s">
        <v>12</v>
      </c>
      <c r="B7" s="2" t="s">
        <v>21</v>
      </c>
      <c r="C7" s="13">
        <v>5851</v>
      </c>
      <c r="D7" s="13">
        <v>404</v>
      </c>
      <c r="E7" s="13">
        <v>337</v>
      </c>
      <c r="F7" s="13">
        <v>67</v>
      </c>
      <c r="G7" s="13">
        <v>5447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27929</v>
      </c>
      <c r="D8" s="13">
        <v>8154</v>
      </c>
      <c r="E8" s="13">
        <v>5747</v>
      </c>
      <c r="F8" s="13">
        <v>2407</v>
      </c>
      <c r="G8" s="13">
        <v>19775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26805</v>
      </c>
      <c r="D9" s="13">
        <v>20296</v>
      </c>
      <c r="E9" s="13">
        <v>16258</v>
      </c>
      <c r="F9" s="13">
        <v>4038</v>
      </c>
      <c r="G9" s="13">
        <v>6509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27007</v>
      </c>
      <c r="D10" s="13">
        <v>22070</v>
      </c>
      <c r="E10" s="13">
        <v>19401</v>
      </c>
      <c r="F10" s="13">
        <v>2669</v>
      </c>
      <c r="G10" s="13">
        <v>4937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26548</v>
      </c>
      <c r="D11" s="13">
        <v>22040</v>
      </c>
      <c r="E11" s="13">
        <v>20146</v>
      </c>
      <c r="F11" s="13">
        <v>1894</v>
      </c>
      <c r="G11" s="13">
        <v>4508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24401</v>
      </c>
      <c r="D12" s="13">
        <v>20383</v>
      </c>
      <c r="E12" s="13">
        <v>18854</v>
      </c>
      <c r="F12" s="13">
        <v>1529</v>
      </c>
      <c r="G12" s="13">
        <v>4018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24567</v>
      </c>
      <c r="D13" s="13">
        <v>20618</v>
      </c>
      <c r="E13" s="13">
        <v>19104</v>
      </c>
      <c r="F13" s="13">
        <v>1514</v>
      </c>
      <c r="G13" s="13">
        <v>3949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21454</v>
      </c>
      <c r="D14" s="13">
        <v>17889</v>
      </c>
      <c r="E14" s="13">
        <v>16708</v>
      </c>
      <c r="F14" s="13">
        <v>1181</v>
      </c>
      <c r="G14" s="13">
        <v>3565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18397</v>
      </c>
      <c r="D15" s="13">
        <v>14712</v>
      </c>
      <c r="E15" s="13">
        <v>13763</v>
      </c>
      <c r="F15" s="13">
        <v>949</v>
      </c>
      <c r="G15" s="13">
        <v>3685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15276</v>
      </c>
      <c r="D16" s="13">
        <v>11118</v>
      </c>
      <c r="E16" s="13">
        <v>10445</v>
      </c>
      <c r="F16" s="13">
        <v>673</v>
      </c>
      <c r="G16" s="13">
        <v>4158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13343</v>
      </c>
      <c r="D17" s="13">
        <v>7651</v>
      </c>
      <c r="E17" s="13">
        <v>7175</v>
      </c>
      <c r="F17" s="13">
        <v>476</v>
      </c>
      <c r="G17" s="13">
        <v>5692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11281</v>
      </c>
      <c r="D18" s="13">
        <v>3845</v>
      </c>
      <c r="E18" s="13">
        <v>3602</v>
      </c>
      <c r="F18" s="13">
        <v>243</v>
      </c>
      <c r="G18" s="13">
        <v>7436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8589</v>
      </c>
      <c r="D19" s="13">
        <v>1710</v>
      </c>
      <c r="E19" s="13">
        <v>1594</v>
      </c>
      <c r="F19" s="13">
        <v>116</v>
      </c>
      <c r="G19" s="13">
        <v>6879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5740</v>
      </c>
      <c r="D20" s="13">
        <v>779</v>
      </c>
      <c r="E20" s="13">
        <v>732</v>
      </c>
      <c r="F20" s="13">
        <v>47</v>
      </c>
      <c r="G20" s="13">
        <v>4961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5995</v>
      </c>
      <c r="D21" s="13">
        <v>659</v>
      </c>
      <c r="E21" s="13">
        <v>616</v>
      </c>
      <c r="F21" s="13">
        <v>43</v>
      </c>
      <c r="G21" s="13">
        <v>5336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137144</v>
      </c>
      <c r="D22" s="12">
        <v>78145</v>
      </c>
      <c r="E22" s="12">
        <v>67466</v>
      </c>
      <c r="F22" s="12">
        <v>10679</v>
      </c>
      <c r="G22" s="12">
        <v>58999</v>
      </c>
    </row>
    <row r="23" spans="1:12" ht="12" customHeight="1">
      <c r="A23" s="21" t="s">
        <v>12</v>
      </c>
      <c r="B23" s="2" t="s">
        <v>21</v>
      </c>
      <c r="C23" s="13">
        <v>2908</v>
      </c>
      <c r="D23" s="13">
        <v>200</v>
      </c>
      <c r="E23" s="13">
        <v>163</v>
      </c>
      <c r="F23" s="13">
        <v>37</v>
      </c>
      <c r="G23" s="13">
        <v>2708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13797</v>
      </c>
      <c r="D24" s="13">
        <v>3686</v>
      </c>
      <c r="E24" s="13">
        <v>2411</v>
      </c>
      <c r="F24" s="13">
        <v>1275</v>
      </c>
      <c r="G24" s="13">
        <v>10111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13494</v>
      </c>
      <c r="D25" s="13">
        <v>9310</v>
      </c>
      <c r="E25" s="13">
        <v>7057</v>
      </c>
      <c r="F25" s="13">
        <v>2253</v>
      </c>
      <c r="G25" s="13">
        <v>4184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13894</v>
      </c>
      <c r="D26" s="13">
        <v>10202</v>
      </c>
      <c r="E26" s="13">
        <v>8533</v>
      </c>
      <c r="F26" s="13">
        <v>1669</v>
      </c>
      <c r="G26" s="13">
        <v>3692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13720</v>
      </c>
      <c r="D27" s="13">
        <v>10118</v>
      </c>
      <c r="E27" s="13">
        <v>8843</v>
      </c>
      <c r="F27" s="13">
        <v>1275</v>
      </c>
      <c r="G27" s="13">
        <v>3602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12563</v>
      </c>
      <c r="D28" s="13">
        <v>9318</v>
      </c>
      <c r="E28" s="13">
        <v>8268</v>
      </c>
      <c r="F28" s="13">
        <v>1050</v>
      </c>
      <c r="G28" s="13">
        <v>3245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12709</v>
      </c>
      <c r="D29" s="13">
        <v>9547</v>
      </c>
      <c r="E29" s="13">
        <v>8551</v>
      </c>
      <c r="F29" s="13">
        <v>996</v>
      </c>
      <c r="G29" s="13">
        <v>3162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11167</v>
      </c>
      <c r="D30" s="13">
        <v>8357</v>
      </c>
      <c r="E30" s="13">
        <v>7603</v>
      </c>
      <c r="F30" s="13">
        <v>754</v>
      </c>
      <c r="G30" s="13">
        <v>2810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9600</v>
      </c>
      <c r="D31" s="13">
        <v>6785</v>
      </c>
      <c r="E31" s="13">
        <v>6190</v>
      </c>
      <c r="F31" s="13">
        <v>595</v>
      </c>
      <c r="G31" s="13">
        <v>2815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8038</v>
      </c>
      <c r="D32" s="13">
        <v>4993</v>
      </c>
      <c r="E32" s="13">
        <v>4620</v>
      </c>
      <c r="F32" s="13">
        <v>373</v>
      </c>
      <c r="G32" s="13">
        <v>3045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7042</v>
      </c>
      <c r="D33" s="13">
        <v>2905</v>
      </c>
      <c r="E33" s="13">
        <v>2705</v>
      </c>
      <c r="F33" s="13">
        <v>200</v>
      </c>
      <c r="G33" s="13">
        <v>4137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6059</v>
      </c>
      <c r="D34" s="13">
        <v>1416</v>
      </c>
      <c r="E34" s="13">
        <v>1311</v>
      </c>
      <c r="F34" s="13">
        <v>105</v>
      </c>
      <c r="G34" s="13">
        <v>4643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4849</v>
      </c>
      <c r="D35" s="13">
        <v>667</v>
      </c>
      <c r="E35" s="13">
        <v>618</v>
      </c>
      <c r="F35" s="13">
        <v>49</v>
      </c>
      <c r="G35" s="13">
        <v>4182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3339</v>
      </c>
      <c r="D36" s="13">
        <v>303</v>
      </c>
      <c r="E36" s="13">
        <v>282</v>
      </c>
      <c r="F36" s="13">
        <v>21</v>
      </c>
      <c r="G36" s="13">
        <v>3036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3965</v>
      </c>
      <c r="D37" s="13">
        <v>338</v>
      </c>
      <c r="E37" s="13">
        <v>311</v>
      </c>
      <c r="F37" s="13">
        <v>27</v>
      </c>
      <c r="G37" s="13">
        <v>3627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126039</v>
      </c>
      <c r="D38" s="12">
        <v>94183</v>
      </c>
      <c r="E38" s="12">
        <v>87016</v>
      </c>
      <c r="F38" s="12">
        <v>7167</v>
      </c>
      <c r="G38" s="12">
        <v>31856</v>
      </c>
    </row>
    <row r="39" spans="1:12" ht="12" customHeight="1">
      <c r="A39" s="21" t="s">
        <v>12</v>
      </c>
      <c r="B39" s="2" t="s">
        <v>21</v>
      </c>
      <c r="C39" s="13">
        <v>2943</v>
      </c>
      <c r="D39" s="13">
        <v>204</v>
      </c>
      <c r="E39" s="13">
        <v>174</v>
      </c>
      <c r="F39" s="13">
        <v>30</v>
      </c>
      <c r="G39" s="13">
        <v>2739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14132</v>
      </c>
      <c r="D40" s="13">
        <v>4468</v>
      </c>
      <c r="E40" s="13">
        <v>3336</v>
      </c>
      <c r="F40" s="13">
        <v>1132</v>
      </c>
      <c r="G40" s="13">
        <v>9664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13311</v>
      </c>
      <c r="D41" s="13">
        <v>10986</v>
      </c>
      <c r="E41" s="13">
        <v>9201</v>
      </c>
      <c r="F41" s="13">
        <v>1785</v>
      </c>
      <c r="G41" s="13">
        <v>2325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13113</v>
      </c>
      <c r="D42" s="13">
        <v>11868</v>
      </c>
      <c r="E42" s="13">
        <v>10868</v>
      </c>
      <c r="F42" s="13">
        <v>1000</v>
      </c>
      <c r="G42" s="13">
        <v>1245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12828</v>
      </c>
      <c r="D43" s="13">
        <v>11922</v>
      </c>
      <c r="E43" s="13">
        <v>11303</v>
      </c>
      <c r="F43" s="13">
        <v>619</v>
      </c>
      <c r="G43" s="13">
        <v>906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11838</v>
      </c>
      <c r="D44" s="13">
        <v>11065</v>
      </c>
      <c r="E44" s="13">
        <v>10586</v>
      </c>
      <c r="F44" s="13">
        <v>479</v>
      </c>
      <c r="G44" s="13">
        <v>773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11858</v>
      </c>
      <c r="D45" s="13">
        <v>11071</v>
      </c>
      <c r="E45" s="13">
        <v>10553</v>
      </c>
      <c r="F45" s="13">
        <v>518</v>
      </c>
      <c r="G45" s="13">
        <v>787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10287</v>
      </c>
      <c r="D46" s="13">
        <v>9532</v>
      </c>
      <c r="E46" s="13">
        <v>9105</v>
      </c>
      <c r="F46" s="13">
        <v>427</v>
      </c>
      <c r="G46" s="13">
        <v>755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8797</v>
      </c>
      <c r="D47" s="13">
        <v>7927</v>
      </c>
      <c r="E47" s="13">
        <v>7573</v>
      </c>
      <c r="F47" s="13">
        <v>354</v>
      </c>
      <c r="G47" s="13">
        <v>870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7238</v>
      </c>
      <c r="D48" s="13">
        <v>6125</v>
      </c>
      <c r="E48" s="13">
        <v>5825</v>
      </c>
      <c r="F48" s="13">
        <v>300</v>
      </c>
      <c r="G48" s="13">
        <v>1113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6301</v>
      </c>
      <c r="D49" s="13">
        <v>4746</v>
      </c>
      <c r="E49" s="13">
        <v>4470</v>
      </c>
      <c r="F49" s="13">
        <v>276</v>
      </c>
      <c r="G49" s="13">
        <v>1555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5222</v>
      </c>
      <c r="D50" s="13">
        <v>2429</v>
      </c>
      <c r="E50" s="13">
        <v>2291</v>
      </c>
      <c r="F50" s="13">
        <v>138</v>
      </c>
      <c r="G50" s="13">
        <v>2793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3740</v>
      </c>
      <c r="D51" s="13">
        <v>1043</v>
      </c>
      <c r="E51" s="13">
        <v>976</v>
      </c>
      <c r="F51" s="13">
        <v>67</v>
      </c>
      <c r="G51" s="13">
        <v>2697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2401</v>
      </c>
      <c r="D52" s="13">
        <v>476</v>
      </c>
      <c r="E52" s="13">
        <v>450</v>
      </c>
      <c r="F52" s="13">
        <v>26</v>
      </c>
      <c r="G52" s="13">
        <v>1925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2030</v>
      </c>
      <c r="D53" s="14">
        <v>321</v>
      </c>
      <c r="E53" s="14">
        <v>305</v>
      </c>
      <c r="F53" s="14">
        <v>16</v>
      </c>
      <c r="G53" s="14">
        <v>1709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Hoja41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3.710937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78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31020</v>
      </c>
      <c r="D6" s="12">
        <v>21219</v>
      </c>
      <c r="E6" s="12">
        <v>19848</v>
      </c>
      <c r="F6" s="12">
        <v>1371</v>
      </c>
      <c r="G6" s="12">
        <v>9801</v>
      </c>
    </row>
    <row r="7" spans="1:12" ht="12" customHeight="1">
      <c r="A7" s="21" t="s">
        <v>12</v>
      </c>
      <c r="B7" s="2" t="s">
        <v>21</v>
      </c>
      <c r="C7" s="13">
        <v>673</v>
      </c>
      <c r="D7" s="13">
        <v>34</v>
      </c>
      <c r="E7" s="13">
        <v>30</v>
      </c>
      <c r="F7" s="13">
        <v>4</v>
      </c>
      <c r="G7" s="13">
        <v>639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3124</v>
      </c>
      <c r="D8" s="13">
        <v>964</v>
      </c>
      <c r="E8" s="13">
        <v>781</v>
      </c>
      <c r="F8" s="13">
        <v>183</v>
      </c>
      <c r="G8" s="13">
        <v>2160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2857</v>
      </c>
      <c r="D9" s="13">
        <v>2254</v>
      </c>
      <c r="E9" s="13">
        <v>1962</v>
      </c>
      <c r="F9" s="13">
        <v>292</v>
      </c>
      <c r="G9" s="13">
        <v>603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2815</v>
      </c>
      <c r="D10" s="13">
        <v>2417</v>
      </c>
      <c r="E10" s="13">
        <v>2226</v>
      </c>
      <c r="F10" s="13">
        <v>191</v>
      </c>
      <c r="G10" s="13">
        <v>398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2882</v>
      </c>
      <c r="D11" s="13">
        <v>2487</v>
      </c>
      <c r="E11" s="13">
        <v>2323</v>
      </c>
      <c r="F11" s="13">
        <v>164</v>
      </c>
      <c r="G11" s="13">
        <v>395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2942</v>
      </c>
      <c r="D12" s="13">
        <v>2557</v>
      </c>
      <c r="E12" s="13">
        <v>2459</v>
      </c>
      <c r="F12" s="13">
        <v>98</v>
      </c>
      <c r="G12" s="13">
        <v>385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3136</v>
      </c>
      <c r="D13" s="13">
        <v>2732</v>
      </c>
      <c r="E13" s="13">
        <v>2608</v>
      </c>
      <c r="F13" s="13">
        <v>124</v>
      </c>
      <c r="G13" s="13">
        <v>404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2718</v>
      </c>
      <c r="D14" s="13">
        <v>2349</v>
      </c>
      <c r="E14" s="13">
        <v>2256</v>
      </c>
      <c r="F14" s="13">
        <v>93</v>
      </c>
      <c r="G14" s="13">
        <v>369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2221</v>
      </c>
      <c r="D15" s="13">
        <v>1861</v>
      </c>
      <c r="E15" s="13">
        <v>1774</v>
      </c>
      <c r="F15" s="13">
        <v>87</v>
      </c>
      <c r="G15" s="13">
        <v>360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1880</v>
      </c>
      <c r="D16" s="13">
        <v>1449</v>
      </c>
      <c r="E16" s="13">
        <v>1393</v>
      </c>
      <c r="F16" s="13">
        <v>56</v>
      </c>
      <c r="G16" s="13">
        <v>431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1669</v>
      </c>
      <c r="D17" s="13">
        <v>998</v>
      </c>
      <c r="E17" s="13">
        <v>956</v>
      </c>
      <c r="F17" s="13">
        <v>42</v>
      </c>
      <c r="G17" s="13">
        <v>671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1399</v>
      </c>
      <c r="D18" s="13">
        <v>584</v>
      </c>
      <c r="E18" s="13">
        <v>565</v>
      </c>
      <c r="F18" s="13">
        <v>19</v>
      </c>
      <c r="G18" s="13">
        <v>815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1109</v>
      </c>
      <c r="D19" s="13">
        <v>292</v>
      </c>
      <c r="E19" s="13">
        <v>283</v>
      </c>
      <c r="F19" s="13">
        <v>9</v>
      </c>
      <c r="G19" s="13">
        <v>817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786</v>
      </c>
      <c r="D20" s="13">
        <v>161</v>
      </c>
      <c r="E20" s="13">
        <v>154</v>
      </c>
      <c r="F20" s="13">
        <v>7</v>
      </c>
      <c r="G20" s="13">
        <v>625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809</v>
      </c>
      <c r="D21" s="13">
        <v>80</v>
      </c>
      <c r="E21" s="13">
        <v>78</v>
      </c>
      <c r="F21" s="13">
        <v>2</v>
      </c>
      <c r="G21" s="13">
        <v>729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15752</v>
      </c>
      <c r="D22" s="12">
        <v>9443</v>
      </c>
      <c r="E22" s="12">
        <v>8606</v>
      </c>
      <c r="F22" s="12">
        <v>837</v>
      </c>
      <c r="G22" s="12">
        <v>6309</v>
      </c>
    </row>
    <row r="23" spans="1:12" ht="12" customHeight="1">
      <c r="A23" s="21" t="s">
        <v>12</v>
      </c>
      <c r="B23" s="2" t="s">
        <v>21</v>
      </c>
      <c r="C23" s="13">
        <v>314</v>
      </c>
      <c r="D23" s="13">
        <v>14</v>
      </c>
      <c r="E23" s="13">
        <v>11</v>
      </c>
      <c r="F23" s="13">
        <v>3</v>
      </c>
      <c r="G23" s="13">
        <v>300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1537</v>
      </c>
      <c r="D24" s="13">
        <v>415</v>
      </c>
      <c r="E24" s="13">
        <v>323</v>
      </c>
      <c r="F24" s="13">
        <v>92</v>
      </c>
      <c r="G24" s="13">
        <v>1122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1443</v>
      </c>
      <c r="D25" s="13">
        <v>1037</v>
      </c>
      <c r="E25" s="13">
        <v>861</v>
      </c>
      <c r="F25" s="13">
        <v>176</v>
      </c>
      <c r="G25" s="13">
        <v>406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1391</v>
      </c>
      <c r="D26" s="13">
        <v>1075</v>
      </c>
      <c r="E26" s="13">
        <v>946</v>
      </c>
      <c r="F26" s="13">
        <v>129</v>
      </c>
      <c r="G26" s="13">
        <v>316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1531</v>
      </c>
      <c r="D27" s="13">
        <v>1206</v>
      </c>
      <c r="E27" s="13">
        <v>1093</v>
      </c>
      <c r="F27" s="13">
        <v>113</v>
      </c>
      <c r="G27" s="13">
        <v>325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1498</v>
      </c>
      <c r="D28" s="13">
        <v>1205</v>
      </c>
      <c r="E28" s="13">
        <v>1136</v>
      </c>
      <c r="F28" s="13">
        <v>69</v>
      </c>
      <c r="G28" s="13">
        <v>293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1566</v>
      </c>
      <c r="D29" s="13">
        <v>1246</v>
      </c>
      <c r="E29" s="13">
        <v>1166</v>
      </c>
      <c r="F29" s="13">
        <v>80</v>
      </c>
      <c r="G29" s="13">
        <v>320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1375</v>
      </c>
      <c r="D30" s="13">
        <v>1075</v>
      </c>
      <c r="E30" s="13">
        <v>1015</v>
      </c>
      <c r="F30" s="13">
        <v>60</v>
      </c>
      <c r="G30" s="13">
        <v>300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1156</v>
      </c>
      <c r="D31" s="13">
        <v>866</v>
      </c>
      <c r="E31" s="13">
        <v>811</v>
      </c>
      <c r="F31" s="13">
        <v>55</v>
      </c>
      <c r="G31" s="13">
        <v>290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914</v>
      </c>
      <c r="D32" s="13">
        <v>604</v>
      </c>
      <c r="E32" s="13">
        <v>575</v>
      </c>
      <c r="F32" s="13">
        <v>29</v>
      </c>
      <c r="G32" s="13">
        <v>310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819</v>
      </c>
      <c r="D33" s="13">
        <v>343</v>
      </c>
      <c r="E33" s="13">
        <v>324</v>
      </c>
      <c r="F33" s="13">
        <v>19</v>
      </c>
      <c r="G33" s="13">
        <v>476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706</v>
      </c>
      <c r="D34" s="13">
        <v>196</v>
      </c>
      <c r="E34" s="13">
        <v>190</v>
      </c>
      <c r="F34" s="13">
        <v>6</v>
      </c>
      <c r="G34" s="13">
        <v>510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543</v>
      </c>
      <c r="D35" s="13">
        <v>69</v>
      </c>
      <c r="E35" s="13">
        <v>66</v>
      </c>
      <c r="F35" s="13">
        <v>3</v>
      </c>
      <c r="G35" s="13">
        <v>474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457</v>
      </c>
      <c r="D36" s="13">
        <v>55</v>
      </c>
      <c r="E36" s="13">
        <v>53</v>
      </c>
      <c r="F36" s="13">
        <v>2</v>
      </c>
      <c r="G36" s="13">
        <v>402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502</v>
      </c>
      <c r="D37" s="13">
        <v>37</v>
      </c>
      <c r="E37" s="13">
        <v>36</v>
      </c>
      <c r="F37" s="13">
        <v>1</v>
      </c>
      <c r="G37" s="13">
        <v>465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15268</v>
      </c>
      <c r="D38" s="12">
        <v>11776</v>
      </c>
      <c r="E38" s="12">
        <v>11242</v>
      </c>
      <c r="F38" s="12">
        <v>534</v>
      </c>
      <c r="G38" s="12">
        <v>3492</v>
      </c>
    </row>
    <row r="39" spans="1:12" ht="12" customHeight="1">
      <c r="A39" s="21" t="s">
        <v>12</v>
      </c>
      <c r="B39" s="2" t="s">
        <v>21</v>
      </c>
      <c r="C39" s="13">
        <v>359</v>
      </c>
      <c r="D39" s="13">
        <v>20</v>
      </c>
      <c r="E39" s="13">
        <v>19</v>
      </c>
      <c r="F39" s="13">
        <v>1</v>
      </c>
      <c r="G39" s="13">
        <v>339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1587</v>
      </c>
      <c r="D40" s="13">
        <v>549</v>
      </c>
      <c r="E40" s="13">
        <v>458</v>
      </c>
      <c r="F40" s="13">
        <v>91</v>
      </c>
      <c r="G40" s="13">
        <v>1038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1414</v>
      </c>
      <c r="D41" s="13">
        <v>1217</v>
      </c>
      <c r="E41" s="13">
        <v>1101</v>
      </c>
      <c r="F41" s="13">
        <v>116</v>
      </c>
      <c r="G41" s="13">
        <v>197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1424</v>
      </c>
      <c r="D42" s="13">
        <v>1342</v>
      </c>
      <c r="E42" s="13">
        <v>1280</v>
      </c>
      <c r="F42" s="13">
        <v>62</v>
      </c>
      <c r="G42" s="13">
        <v>82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1351</v>
      </c>
      <c r="D43" s="13">
        <v>1281</v>
      </c>
      <c r="E43" s="13">
        <v>1230</v>
      </c>
      <c r="F43" s="13">
        <v>51</v>
      </c>
      <c r="G43" s="13">
        <v>70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1444</v>
      </c>
      <c r="D44" s="13">
        <v>1352</v>
      </c>
      <c r="E44" s="13">
        <v>1323</v>
      </c>
      <c r="F44" s="13">
        <v>29</v>
      </c>
      <c r="G44" s="13">
        <v>92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1570</v>
      </c>
      <c r="D45" s="13">
        <v>1486</v>
      </c>
      <c r="E45" s="13">
        <v>1442</v>
      </c>
      <c r="F45" s="13">
        <v>44</v>
      </c>
      <c r="G45" s="13">
        <v>84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1343</v>
      </c>
      <c r="D46" s="13">
        <v>1274</v>
      </c>
      <c r="E46" s="13">
        <v>1241</v>
      </c>
      <c r="F46" s="13">
        <v>33</v>
      </c>
      <c r="G46" s="13">
        <v>69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1065</v>
      </c>
      <c r="D47" s="13">
        <v>995</v>
      </c>
      <c r="E47" s="13">
        <v>963</v>
      </c>
      <c r="F47" s="13">
        <v>32</v>
      </c>
      <c r="G47" s="13">
        <v>70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966</v>
      </c>
      <c r="D48" s="13">
        <v>845</v>
      </c>
      <c r="E48" s="13">
        <v>818</v>
      </c>
      <c r="F48" s="13">
        <v>27</v>
      </c>
      <c r="G48" s="13">
        <v>121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850</v>
      </c>
      <c r="D49" s="13">
        <v>655</v>
      </c>
      <c r="E49" s="13">
        <v>632</v>
      </c>
      <c r="F49" s="13">
        <v>23</v>
      </c>
      <c r="G49" s="13">
        <v>195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693</v>
      </c>
      <c r="D50" s="13">
        <v>388</v>
      </c>
      <c r="E50" s="13">
        <v>375</v>
      </c>
      <c r="F50" s="13">
        <v>13</v>
      </c>
      <c r="G50" s="13">
        <v>305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566</v>
      </c>
      <c r="D51" s="13">
        <v>223</v>
      </c>
      <c r="E51" s="13">
        <v>217</v>
      </c>
      <c r="F51" s="13">
        <v>6</v>
      </c>
      <c r="G51" s="13">
        <v>343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329</v>
      </c>
      <c r="D52" s="13">
        <v>106</v>
      </c>
      <c r="E52" s="13">
        <v>101</v>
      </c>
      <c r="F52" s="13">
        <v>5</v>
      </c>
      <c r="G52" s="13">
        <v>223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307</v>
      </c>
      <c r="D53" s="14">
        <v>43</v>
      </c>
      <c r="E53" s="14">
        <v>42</v>
      </c>
      <c r="F53" s="14">
        <v>1</v>
      </c>
      <c r="G53" s="14">
        <v>264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Hoja42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2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79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152238</v>
      </c>
      <c r="D6" s="12">
        <v>102027</v>
      </c>
      <c r="E6" s="12">
        <v>91980</v>
      </c>
      <c r="F6" s="12">
        <v>10047</v>
      </c>
      <c r="G6" s="12">
        <v>50211</v>
      </c>
    </row>
    <row r="7" spans="1:12" ht="12" customHeight="1">
      <c r="A7" s="21" t="s">
        <v>12</v>
      </c>
      <c r="B7" s="2" t="s">
        <v>21</v>
      </c>
      <c r="C7" s="13">
        <v>3555</v>
      </c>
      <c r="D7" s="13">
        <v>230</v>
      </c>
      <c r="E7" s="13">
        <v>203</v>
      </c>
      <c r="F7" s="13">
        <v>27</v>
      </c>
      <c r="G7" s="13">
        <v>3325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17020</v>
      </c>
      <c r="D8" s="13">
        <v>5029</v>
      </c>
      <c r="E8" s="13">
        <v>3594</v>
      </c>
      <c r="F8" s="13">
        <v>1435</v>
      </c>
      <c r="G8" s="13">
        <v>11991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16423</v>
      </c>
      <c r="D9" s="13">
        <v>12645</v>
      </c>
      <c r="E9" s="13">
        <v>10204</v>
      </c>
      <c r="F9" s="13">
        <v>2441</v>
      </c>
      <c r="G9" s="13">
        <v>3778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16201</v>
      </c>
      <c r="D10" s="13">
        <v>13376</v>
      </c>
      <c r="E10" s="13">
        <v>11961</v>
      </c>
      <c r="F10" s="13">
        <v>1415</v>
      </c>
      <c r="G10" s="13">
        <v>2825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15824</v>
      </c>
      <c r="D11" s="13">
        <v>13291</v>
      </c>
      <c r="E11" s="13">
        <v>12173</v>
      </c>
      <c r="F11" s="13">
        <v>1118</v>
      </c>
      <c r="G11" s="13">
        <v>2533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15336</v>
      </c>
      <c r="D12" s="13">
        <v>12999</v>
      </c>
      <c r="E12" s="13">
        <v>12104</v>
      </c>
      <c r="F12" s="13">
        <v>895</v>
      </c>
      <c r="G12" s="13">
        <v>2337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15307</v>
      </c>
      <c r="D13" s="13">
        <v>12907</v>
      </c>
      <c r="E13" s="13">
        <v>12089</v>
      </c>
      <c r="F13" s="13">
        <v>818</v>
      </c>
      <c r="G13" s="13">
        <v>2400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12542</v>
      </c>
      <c r="D14" s="13">
        <v>10396</v>
      </c>
      <c r="E14" s="13">
        <v>9736</v>
      </c>
      <c r="F14" s="13">
        <v>660</v>
      </c>
      <c r="G14" s="13">
        <v>2146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9897</v>
      </c>
      <c r="D15" s="13">
        <v>7868</v>
      </c>
      <c r="E15" s="13">
        <v>7436</v>
      </c>
      <c r="F15" s="13">
        <v>432</v>
      </c>
      <c r="G15" s="13">
        <v>2029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8206</v>
      </c>
      <c r="D16" s="13">
        <v>5984</v>
      </c>
      <c r="E16" s="13">
        <v>5622</v>
      </c>
      <c r="F16" s="13">
        <v>362</v>
      </c>
      <c r="G16" s="13">
        <v>2222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7056</v>
      </c>
      <c r="D17" s="13">
        <v>4034</v>
      </c>
      <c r="E17" s="13">
        <v>3800</v>
      </c>
      <c r="F17" s="13">
        <v>234</v>
      </c>
      <c r="G17" s="13">
        <v>3022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5562</v>
      </c>
      <c r="D18" s="13">
        <v>1843</v>
      </c>
      <c r="E18" s="13">
        <v>1743</v>
      </c>
      <c r="F18" s="13">
        <v>100</v>
      </c>
      <c r="G18" s="13">
        <v>3719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4105</v>
      </c>
      <c r="D19" s="13">
        <v>740</v>
      </c>
      <c r="E19" s="13">
        <v>697</v>
      </c>
      <c r="F19" s="13">
        <v>43</v>
      </c>
      <c r="G19" s="13">
        <v>3365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2630</v>
      </c>
      <c r="D20" s="13">
        <v>370</v>
      </c>
      <c r="E20" s="13">
        <v>336</v>
      </c>
      <c r="F20" s="13">
        <v>34</v>
      </c>
      <c r="G20" s="13">
        <v>2260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2574</v>
      </c>
      <c r="D21" s="13">
        <v>315</v>
      </c>
      <c r="E21" s="13">
        <v>282</v>
      </c>
      <c r="F21" s="13">
        <v>33</v>
      </c>
      <c r="G21" s="13">
        <v>2259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78816</v>
      </c>
      <c r="D22" s="12">
        <v>46295</v>
      </c>
      <c r="E22" s="12">
        <v>40138</v>
      </c>
      <c r="F22" s="12">
        <v>6157</v>
      </c>
      <c r="G22" s="12">
        <v>32521</v>
      </c>
    </row>
    <row r="23" spans="1:12" ht="12" customHeight="1">
      <c r="A23" s="21" t="s">
        <v>12</v>
      </c>
      <c r="B23" s="2" t="s">
        <v>21</v>
      </c>
      <c r="C23" s="13">
        <v>1780</v>
      </c>
      <c r="D23" s="13">
        <v>101</v>
      </c>
      <c r="E23" s="13">
        <v>85</v>
      </c>
      <c r="F23" s="13">
        <v>16</v>
      </c>
      <c r="G23" s="13">
        <v>1679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8467</v>
      </c>
      <c r="D24" s="13">
        <v>2242</v>
      </c>
      <c r="E24" s="13">
        <v>1479</v>
      </c>
      <c r="F24" s="13">
        <v>763</v>
      </c>
      <c r="G24" s="13">
        <v>6225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8239</v>
      </c>
      <c r="D25" s="13">
        <v>5730</v>
      </c>
      <c r="E25" s="13">
        <v>4343</v>
      </c>
      <c r="F25" s="13">
        <v>1387</v>
      </c>
      <c r="G25" s="13">
        <v>2509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8433</v>
      </c>
      <c r="D26" s="13">
        <v>6267</v>
      </c>
      <c r="E26" s="13">
        <v>5349</v>
      </c>
      <c r="F26" s="13">
        <v>918</v>
      </c>
      <c r="G26" s="13">
        <v>2166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8176</v>
      </c>
      <c r="D27" s="13">
        <v>6146</v>
      </c>
      <c r="E27" s="13">
        <v>5383</v>
      </c>
      <c r="F27" s="13">
        <v>763</v>
      </c>
      <c r="G27" s="13">
        <v>2030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7835</v>
      </c>
      <c r="D28" s="13">
        <v>5926</v>
      </c>
      <c r="E28" s="13">
        <v>5307</v>
      </c>
      <c r="F28" s="13">
        <v>619</v>
      </c>
      <c r="G28" s="13">
        <v>1909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7947</v>
      </c>
      <c r="D29" s="13">
        <v>6035</v>
      </c>
      <c r="E29" s="13">
        <v>5464</v>
      </c>
      <c r="F29" s="13">
        <v>571</v>
      </c>
      <c r="G29" s="13">
        <v>1912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6514</v>
      </c>
      <c r="D30" s="13">
        <v>4826</v>
      </c>
      <c r="E30" s="13">
        <v>4403</v>
      </c>
      <c r="F30" s="13">
        <v>423</v>
      </c>
      <c r="G30" s="13">
        <v>1688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5005</v>
      </c>
      <c r="D31" s="13">
        <v>3519</v>
      </c>
      <c r="E31" s="13">
        <v>3244</v>
      </c>
      <c r="F31" s="13">
        <v>275</v>
      </c>
      <c r="G31" s="13">
        <v>1486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4270</v>
      </c>
      <c r="D32" s="13">
        <v>2674</v>
      </c>
      <c r="E32" s="13">
        <v>2451</v>
      </c>
      <c r="F32" s="13">
        <v>223</v>
      </c>
      <c r="G32" s="13">
        <v>1596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3641</v>
      </c>
      <c r="D33" s="13">
        <v>1543</v>
      </c>
      <c r="E33" s="13">
        <v>1444</v>
      </c>
      <c r="F33" s="13">
        <v>99</v>
      </c>
      <c r="G33" s="13">
        <v>2098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3010</v>
      </c>
      <c r="D34" s="13">
        <v>688</v>
      </c>
      <c r="E34" s="13">
        <v>650</v>
      </c>
      <c r="F34" s="13">
        <v>38</v>
      </c>
      <c r="G34" s="13">
        <v>2322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2276</v>
      </c>
      <c r="D35" s="13">
        <v>292</v>
      </c>
      <c r="E35" s="13">
        <v>270</v>
      </c>
      <c r="F35" s="13">
        <v>22</v>
      </c>
      <c r="G35" s="13">
        <v>1984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1553</v>
      </c>
      <c r="D36" s="13">
        <v>158</v>
      </c>
      <c r="E36" s="13">
        <v>138</v>
      </c>
      <c r="F36" s="13">
        <v>20</v>
      </c>
      <c r="G36" s="13">
        <v>1395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1670</v>
      </c>
      <c r="D37" s="13">
        <v>148</v>
      </c>
      <c r="E37" s="13">
        <v>128</v>
      </c>
      <c r="F37" s="13">
        <v>20</v>
      </c>
      <c r="G37" s="13">
        <v>1522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73422</v>
      </c>
      <c r="D38" s="12">
        <v>55732</v>
      </c>
      <c r="E38" s="12">
        <v>51842</v>
      </c>
      <c r="F38" s="12">
        <v>3890</v>
      </c>
      <c r="G38" s="12">
        <v>17690</v>
      </c>
    </row>
    <row r="39" spans="1:12" ht="12" customHeight="1">
      <c r="A39" s="21" t="s">
        <v>12</v>
      </c>
      <c r="B39" s="2" t="s">
        <v>21</v>
      </c>
      <c r="C39" s="13">
        <v>1775</v>
      </c>
      <c r="D39" s="13">
        <v>129</v>
      </c>
      <c r="E39" s="13">
        <v>118</v>
      </c>
      <c r="F39" s="13">
        <v>11</v>
      </c>
      <c r="G39" s="13">
        <v>1646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8553</v>
      </c>
      <c r="D40" s="13">
        <v>2787</v>
      </c>
      <c r="E40" s="13">
        <v>2115</v>
      </c>
      <c r="F40" s="13">
        <v>672</v>
      </c>
      <c r="G40" s="13">
        <v>5766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8184</v>
      </c>
      <c r="D41" s="13">
        <v>6915</v>
      </c>
      <c r="E41" s="13">
        <v>5861</v>
      </c>
      <c r="F41" s="13">
        <v>1054</v>
      </c>
      <c r="G41" s="13">
        <v>1269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7768</v>
      </c>
      <c r="D42" s="13">
        <v>7109</v>
      </c>
      <c r="E42" s="13">
        <v>6612</v>
      </c>
      <c r="F42" s="13">
        <v>497</v>
      </c>
      <c r="G42" s="13">
        <v>659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7648</v>
      </c>
      <c r="D43" s="13">
        <v>7145</v>
      </c>
      <c r="E43" s="13">
        <v>6790</v>
      </c>
      <c r="F43" s="13">
        <v>355</v>
      </c>
      <c r="G43" s="13">
        <v>503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7501</v>
      </c>
      <c r="D44" s="13">
        <v>7073</v>
      </c>
      <c r="E44" s="13">
        <v>6797</v>
      </c>
      <c r="F44" s="13">
        <v>276</v>
      </c>
      <c r="G44" s="13">
        <v>428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7360</v>
      </c>
      <c r="D45" s="13">
        <v>6872</v>
      </c>
      <c r="E45" s="13">
        <v>6625</v>
      </c>
      <c r="F45" s="13">
        <v>247</v>
      </c>
      <c r="G45" s="13">
        <v>488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6028</v>
      </c>
      <c r="D46" s="13">
        <v>5570</v>
      </c>
      <c r="E46" s="13">
        <v>5333</v>
      </c>
      <c r="F46" s="13">
        <v>237</v>
      </c>
      <c r="G46" s="13">
        <v>458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4892</v>
      </c>
      <c r="D47" s="13">
        <v>4349</v>
      </c>
      <c r="E47" s="13">
        <v>4192</v>
      </c>
      <c r="F47" s="13">
        <v>157</v>
      </c>
      <c r="G47" s="13">
        <v>543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3936</v>
      </c>
      <c r="D48" s="13">
        <v>3310</v>
      </c>
      <c r="E48" s="13">
        <v>3171</v>
      </c>
      <c r="F48" s="13">
        <v>139</v>
      </c>
      <c r="G48" s="13">
        <v>626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3415</v>
      </c>
      <c r="D49" s="13">
        <v>2491</v>
      </c>
      <c r="E49" s="13">
        <v>2356</v>
      </c>
      <c r="F49" s="13">
        <v>135</v>
      </c>
      <c r="G49" s="13">
        <v>924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2552</v>
      </c>
      <c r="D50" s="13">
        <v>1155</v>
      </c>
      <c r="E50" s="13">
        <v>1093</v>
      </c>
      <c r="F50" s="13">
        <v>62</v>
      </c>
      <c r="G50" s="13">
        <v>1397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1829</v>
      </c>
      <c r="D51" s="13">
        <v>448</v>
      </c>
      <c r="E51" s="13">
        <v>427</v>
      </c>
      <c r="F51" s="13">
        <v>21</v>
      </c>
      <c r="G51" s="13">
        <v>1381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1077</v>
      </c>
      <c r="D52" s="13">
        <v>212</v>
      </c>
      <c r="E52" s="13">
        <v>198</v>
      </c>
      <c r="F52" s="13">
        <v>14</v>
      </c>
      <c r="G52" s="13">
        <v>865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904</v>
      </c>
      <c r="D53" s="14">
        <v>167</v>
      </c>
      <c r="E53" s="14">
        <v>154</v>
      </c>
      <c r="F53" s="14">
        <v>13</v>
      </c>
      <c r="G53" s="14">
        <v>737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Hoja43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2" width="31.8554687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80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369922</v>
      </c>
      <c r="D6" s="12">
        <v>235313</v>
      </c>
      <c r="E6" s="12">
        <v>209294</v>
      </c>
      <c r="F6" s="12">
        <v>26019</v>
      </c>
      <c r="G6" s="12">
        <v>134609</v>
      </c>
    </row>
    <row r="7" spans="1:12" ht="12" customHeight="1">
      <c r="A7" s="21" t="s">
        <v>12</v>
      </c>
      <c r="B7" s="2" t="s">
        <v>21</v>
      </c>
      <c r="C7" s="13">
        <v>8954</v>
      </c>
      <c r="D7" s="13">
        <v>630</v>
      </c>
      <c r="E7" s="13">
        <v>528</v>
      </c>
      <c r="F7" s="13">
        <v>102</v>
      </c>
      <c r="G7" s="13">
        <v>8324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42819</v>
      </c>
      <c r="D8" s="13">
        <v>12110</v>
      </c>
      <c r="E8" s="13">
        <v>8740</v>
      </c>
      <c r="F8" s="13">
        <v>3370</v>
      </c>
      <c r="G8" s="13">
        <v>30709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41204</v>
      </c>
      <c r="D9" s="13">
        <v>30191</v>
      </c>
      <c r="E9" s="13">
        <v>24271</v>
      </c>
      <c r="F9" s="13">
        <v>5920</v>
      </c>
      <c r="G9" s="13">
        <v>11013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40825</v>
      </c>
      <c r="D10" s="13">
        <v>32157</v>
      </c>
      <c r="E10" s="13">
        <v>28139</v>
      </c>
      <c r="F10" s="13">
        <v>4018</v>
      </c>
      <c r="G10" s="13">
        <v>8668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38454</v>
      </c>
      <c r="D11" s="13">
        <v>30919</v>
      </c>
      <c r="E11" s="13">
        <v>27962</v>
      </c>
      <c r="F11" s="13">
        <v>2957</v>
      </c>
      <c r="G11" s="13">
        <v>7535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34224</v>
      </c>
      <c r="D12" s="13">
        <v>27913</v>
      </c>
      <c r="E12" s="13">
        <v>25619</v>
      </c>
      <c r="F12" s="13">
        <v>2294</v>
      </c>
      <c r="G12" s="13">
        <v>6311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33782</v>
      </c>
      <c r="D13" s="13">
        <v>27556</v>
      </c>
      <c r="E13" s="13">
        <v>25438</v>
      </c>
      <c r="F13" s="13">
        <v>2118</v>
      </c>
      <c r="G13" s="13">
        <v>6226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29067</v>
      </c>
      <c r="D14" s="13">
        <v>23394</v>
      </c>
      <c r="E14" s="13">
        <v>21738</v>
      </c>
      <c r="F14" s="13">
        <v>1656</v>
      </c>
      <c r="G14" s="13">
        <v>5673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24730</v>
      </c>
      <c r="D15" s="13">
        <v>19196</v>
      </c>
      <c r="E15" s="13">
        <v>17873</v>
      </c>
      <c r="F15" s="13">
        <v>1323</v>
      </c>
      <c r="G15" s="13">
        <v>5534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20291</v>
      </c>
      <c r="D16" s="13">
        <v>14255</v>
      </c>
      <c r="E16" s="13">
        <v>13250</v>
      </c>
      <c r="F16" s="13">
        <v>1005</v>
      </c>
      <c r="G16" s="13">
        <v>6036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16871</v>
      </c>
      <c r="D17" s="13">
        <v>9054</v>
      </c>
      <c r="E17" s="13">
        <v>8402</v>
      </c>
      <c r="F17" s="13">
        <v>652</v>
      </c>
      <c r="G17" s="13">
        <v>7817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14041</v>
      </c>
      <c r="D18" s="13">
        <v>4462</v>
      </c>
      <c r="E18" s="13">
        <v>4130</v>
      </c>
      <c r="F18" s="13">
        <v>332</v>
      </c>
      <c r="G18" s="13">
        <v>9579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10754</v>
      </c>
      <c r="D19" s="13">
        <v>1894</v>
      </c>
      <c r="E19" s="13">
        <v>1761</v>
      </c>
      <c r="F19" s="13">
        <v>133</v>
      </c>
      <c r="G19" s="13">
        <v>8860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7036</v>
      </c>
      <c r="D20" s="13">
        <v>849</v>
      </c>
      <c r="E20" s="13">
        <v>784</v>
      </c>
      <c r="F20" s="13">
        <v>65</v>
      </c>
      <c r="G20" s="13">
        <v>6187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6870</v>
      </c>
      <c r="D21" s="13">
        <v>733</v>
      </c>
      <c r="E21" s="13">
        <v>659</v>
      </c>
      <c r="F21" s="13">
        <v>74</v>
      </c>
      <c r="G21" s="13">
        <v>6137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191041</v>
      </c>
      <c r="D22" s="12">
        <v>103743</v>
      </c>
      <c r="E22" s="12">
        <v>88266</v>
      </c>
      <c r="F22" s="12">
        <v>15477</v>
      </c>
      <c r="G22" s="12">
        <v>87298</v>
      </c>
    </row>
    <row r="23" spans="1:12" ht="12" customHeight="1">
      <c r="A23" s="21" t="s">
        <v>12</v>
      </c>
      <c r="B23" s="2" t="s">
        <v>21</v>
      </c>
      <c r="C23" s="13">
        <v>4434</v>
      </c>
      <c r="D23" s="13">
        <v>287</v>
      </c>
      <c r="E23" s="13">
        <v>229</v>
      </c>
      <c r="F23" s="13">
        <v>58</v>
      </c>
      <c r="G23" s="13">
        <v>4147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21111</v>
      </c>
      <c r="D24" s="13">
        <v>5268</v>
      </c>
      <c r="E24" s="13">
        <v>3495</v>
      </c>
      <c r="F24" s="13">
        <v>1773</v>
      </c>
      <c r="G24" s="13">
        <v>15843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20719</v>
      </c>
      <c r="D25" s="13">
        <v>13391</v>
      </c>
      <c r="E25" s="13">
        <v>9938</v>
      </c>
      <c r="F25" s="13">
        <v>3453</v>
      </c>
      <c r="G25" s="13">
        <v>7328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20713</v>
      </c>
      <c r="D26" s="13">
        <v>14037</v>
      </c>
      <c r="E26" s="13">
        <v>11497</v>
      </c>
      <c r="F26" s="13">
        <v>2540</v>
      </c>
      <c r="G26" s="13">
        <v>6676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19629</v>
      </c>
      <c r="D27" s="13">
        <v>13576</v>
      </c>
      <c r="E27" s="13">
        <v>11631</v>
      </c>
      <c r="F27" s="13">
        <v>1945</v>
      </c>
      <c r="G27" s="13">
        <v>6053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17524</v>
      </c>
      <c r="D28" s="13">
        <v>12441</v>
      </c>
      <c r="E28" s="13">
        <v>10897</v>
      </c>
      <c r="F28" s="13">
        <v>1544</v>
      </c>
      <c r="G28" s="13">
        <v>5083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17357</v>
      </c>
      <c r="D29" s="13">
        <v>12379</v>
      </c>
      <c r="E29" s="13">
        <v>10980</v>
      </c>
      <c r="F29" s="13">
        <v>1399</v>
      </c>
      <c r="G29" s="13">
        <v>4978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15047</v>
      </c>
      <c r="D30" s="13">
        <v>10657</v>
      </c>
      <c r="E30" s="13">
        <v>9639</v>
      </c>
      <c r="F30" s="13">
        <v>1018</v>
      </c>
      <c r="G30" s="13">
        <v>4390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12735</v>
      </c>
      <c r="D31" s="13">
        <v>8601</v>
      </c>
      <c r="E31" s="13">
        <v>7887</v>
      </c>
      <c r="F31" s="13">
        <v>714</v>
      </c>
      <c r="G31" s="13">
        <v>4134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10624</v>
      </c>
      <c r="D32" s="13">
        <v>6378</v>
      </c>
      <c r="E32" s="13">
        <v>5857</v>
      </c>
      <c r="F32" s="13">
        <v>521</v>
      </c>
      <c r="G32" s="13">
        <v>4246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8994</v>
      </c>
      <c r="D33" s="13">
        <v>3542</v>
      </c>
      <c r="E33" s="13">
        <v>3263</v>
      </c>
      <c r="F33" s="13">
        <v>279</v>
      </c>
      <c r="G33" s="13">
        <v>5452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7589</v>
      </c>
      <c r="D34" s="13">
        <v>1709</v>
      </c>
      <c r="E34" s="13">
        <v>1607</v>
      </c>
      <c r="F34" s="13">
        <v>102</v>
      </c>
      <c r="G34" s="13">
        <v>5880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6031</v>
      </c>
      <c r="D35" s="13">
        <v>781</v>
      </c>
      <c r="E35" s="13">
        <v>718</v>
      </c>
      <c r="F35" s="13">
        <v>63</v>
      </c>
      <c r="G35" s="13">
        <v>5250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4113</v>
      </c>
      <c r="D36" s="13">
        <v>346</v>
      </c>
      <c r="E36" s="13">
        <v>321</v>
      </c>
      <c r="F36" s="13">
        <v>25</v>
      </c>
      <c r="G36" s="13">
        <v>3767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4421</v>
      </c>
      <c r="D37" s="13">
        <v>350</v>
      </c>
      <c r="E37" s="13">
        <v>307</v>
      </c>
      <c r="F37" s="13">
        <v>43</v>
      </c>
      <c r="G37" s="13">
        <v>4071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178881</v>
      </c>
      <c r="D38" s="12">
        <v>131570</v>
      </c>
      <c r="E38" s="12">
        <v>121028</v>
      </c>
      <c r="F38" s="12">
        <v>10542</v>
      </c>
      <c r="G38" s="12">
        <v>47311</v>
      </c>
    </row>
    <row r="39" spans="1:12" ht="12" customHeight="1">
      <c r="A39" s="21" t="s">
        <v>12</v>
      </c>
      <c r="B39" s="2" t="s">
        <v>21</v>
      </c>
      <c r="C39" s="13">
        <v>4520</v>
      </c>
      <c r="D39" s="13">
        <v>343</v>
      </c>
      <c r="E39" s="13">
        <v>299</v>
      </c>
      <c r="F39" s="13">
        <v>44</v>
      </c>
      <c r="G39" s="13">
        <v>4177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21708</v>
      </c>
      <c r="D40" s="13">
        <v>6842</v>
      </c>
      <c r="E40" s="13">
        <v>5245</v>
      </c>
      <c r="F40" s="13">
        <v>1597</v>
      </c>
      <c r="G40" s="13">
        <v>14866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20485</v>
      </c>
      <c r="D41" s="13">
        <v>16800</v>
      </c>
      <c r="E41" s="13">
        <v>14333</v>
      </c>
      <c r="F41" s="13">
        <v>2467</v>
      </c>
      <c r="G41" s="13">
        <v>3685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20112</v>
      </c>
      <c r="D42" s="13">
        <v>18120</v>
      </c>
      <c r="E42" s="13">
        <v>16642</v>
      </c>
      <c r="F42" s="13">
        <v>1478</v>
      </c>
      <c r="G42" s="13">
        <v>1992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18825</v>
      </c>
      <c r="D43" s="13">
        <v>17343</v>
      </c>
      <c r="E43" s="13">
        <v>16331</v>
      </c>
      <c r="F43" s="13">
        <v>1012</v>
      </c>
      <c r="G43" s="13">
        <v>1482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16700</v>
      </c>
      <c r="D44" s="13">
        <v>15472</v>
      </c>
      <c r="E44" s="13">
        <v>14722</v>
      </c>
      <c r="F44" s="13">
        <v>750</v>
      </c>
      <c r="G44" s="13">
        <v>1228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16425</v>
      </c>
      <c r="D45" s="13">
        <v>15177</v>
      </c>
      <c r="E45" s="13">
        <v>14458</v>
      </c>
      <c r="F45" s="13">
        <v>719</v>
      </c>
      <c r="G45" s="13">
        <v>1248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14020</v>
      </c>
      <c r="D46" s="13">
        <v>12737</v>
      </c>
      <c r="E46" s="13">
        <v>12099</v>
      </c>
      <c r="F46" s="13">
        <v>638</v>
      </c>
      <c r="G46" s="13">
        <v>1283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11995</v>
      </c>
      <c r="D47" s="13">
        <v>10595</v>
      </c>
      <c r="E47" s="13">
        <v>9986</v>
      </c>
      <c r="F47" s="13">
        <v>609</v>
      </c>
      <c r="G47" s="13">
        <v>1400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9667</v>
      </c>
      <c r="D48" s="13">
        <v>7877</v>
      </c>
      <c r="E48" s="13">
        <v>7393</v>
      </c>
      <c r="F48" s="13">
        <v>484</v>
      </c>
      <c r="G48" s="13">
        <v>1790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7877</v>
      </c>
      <c r="D49" s="13">
        <v>5512</v>
      </c>
      <c r="E49" s="13">
        <v>5139</v>
      </c>
      <c r="F49" s="13">
        <v>373</v>
      </c>
      <c r="G49" s="13">
        <v>2365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6452</v>
      </c>
      <c r="D50" s="13">
        <v>2753</v>
      </c>
      <c r="E50" s="13">
        <v>2523</v>
      </c>
      <c r="F50" s="13">
        <v>230</v>
      </c>
      <c r="G50" s="13">
        <v>3699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4723</v>
      </c>
      <c r="D51" s="13">
        <v>1113</v>
      </c>
      <c r="E51" s="13">
        <v>1043</v>
      </c>
      <c r="F51" s="13">
        <v>70</v>
      </c>
      <c r="G51" s="13">
        <v>3610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2923</v>
      </c>
      <c r="D52" s="13">
        <v>503</v>
      </c>
      <c r="E52" s="13">
        <v>463</v>
      </c>
      <c r="F52" s="13">
        <v>40</v>
      </c>
      <c r="G52" s="13">
        <v>2420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2449</v>
      </c>
      <c r="D53" s="14">
        <v>383</v>
      </c>
      <c r="E53" s="14">
        <v>352</v>
      </c>
      <c r="F53" s="14">
        <v>31</v>
      </c>
      <c r="G53" s="14">
        <v>2066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Hoja44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3.710937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81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8406</v>
      </c>
      <c r="D6" s="12">
        <v>5285</v>
      </c>
      <c r="E6" s="12">
        <v>4930</v>
      </c>
      <c r="F6" s="12">
        <v>355</v>
      </c>
      <c r="G6" s="12">
        <v>3121</v>
      </c>
    </row>
    <row r="7" spans="1:12" ht="12" customHeight="1">
      <c r="A7" s="21" t="s">
        <v>12</v>
      </c>
      <c r="B7" s="2" t="s">
        <v>21</v>
      </c>
      <c r="C7" s="13">
        <v>180</v>
      </c>
      <c r="D7" s="13">
        <v>16</v>
      </c>
      <c r="E7" s="13">
        <v>12</v>
      </c>
      <c r="F7" s="13">
        <v>4</v>
      </c>
      <c r="G7" s="13">
        <v>164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883</v>
      </c>
      <c r="D8" s="13">
        <v>254</v>
      </c>
      <c r="E8" s="13">
        <v>195</v>
      </c>
      <c r="F8" s="13">
        <v>59</v>
      </c>
      <c r="G8" s="13">
        <v>629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705</v>
      </c>
      <c r="D9" s="13">
        <v>492</v>
      </c>
      <c r="E9" s="13">
        <v>419</v>
      </c>
      <c r="F9" s="13">
        <v>73</v>
      </c>
      <c r="G9" s="13">
        <v>213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793</v>
      </c>
      <c r="D10" s="13">
        <v>630</v>
      </c>
      <c r="E10" s="13">
        <v>564</v>
      </c>
      <c r="F10" s="13">
        <v>66</v>
      </c>
      <c r="G10" s="13">
        <v>163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722</v>
      </c>
      <c r="D11" s="13">
        <v>601</v>
      </c>
      <c r="E11" s="13">
        <v>570</v>
      </c>
      <c r="F11" s="13">
        <v>31</v>
      </c>
      <c r="G11" s="13">
        <v>121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655</v>
      </c>
      <c r="D12" s="13">
        <v>546</v>
      </c>
      <c r="E12" s="13">
        <v>526</v>
      </c>
      <c r="F12" s="13">
        <v>20</v>
      </c>
      <c r="G12" s="13">
        <v>109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710</v>
      </c>
      <c r="D13" s="13">
        <v>585</v>
      </c>
      <c r="E13" s="13">
        <v>560</v>
      </c>
      <c r="F13" s="13">
        <v>25</v>
      </c>
      <c r="G13" s="13">
        <v>125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641</v>
      </c>
      <c r="D14" s="13">
        <v>542</v>
      </c>
      <c r="E14" s="13">
        <v>514</v>
      </c>
      <c r="F14" s="13">
        <v>28</v>
      </c>
      <c r="G14" s="13">
        <v>99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607</v>
      </c>
      <c r="D15" s="13">
        <v>495</v>
      </c>
      <c r="E15" s="13">
        <v>482</v>
      </c>
      <c r="F15" s="13">
        <v>13</v>
      </c>
      <c r="G15" s="13">
        <v>112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542</v>
      </c>
      <c r="D16" s="13">
        <v>417</v>
      </c>
      <c r="E16" s="13">
        <v>407</v>
      </c>
      <c r="F16" s="13">
        <v>10</v>
      </c>
      <c r="G16" s="13">
        <v>125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526</v>
      </c>
      <c r="D17" s="13">
        <v>310</v>
      </c>
      <c r="E17" s="13">
        <v>295</v>
      </c>
      <c r="F17" s="13">
        <v>15</v>
      </c>
      <c r="G17" s="13">
        <v>216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440</v>
      </c>
      <c r="D18" s="13">
        <v>183</v>
      </c>
      <c r="E18" s="13">
        <v>181</v>
      </c>
      <c r="F18" s="13">
        <v>2</v>
      </c>
      <c r="G18" s="13">
        <v>257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398</v>
      </c>
      <c r="D19" s="13">
        <v>113</v>
      </c>
      <c r="E19" s="13">
        <v>110</v>
      </c>
      <c r="F19" s="13">
        <v>3</v>
      </c>
      <c r="G19" s="13">
        <v>285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280</v>
      </c>
      <c r="D20" s="13">
        <v>60</v>
      </c>
      <c r="E20" s="13">
        <v>56</v>
      </c>
      <c r="F20" s="13">
        <v>4</v>
      </c>
      <c r="G20" s="13">
        <v>220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324</v>
      </c>
      <c r="D21" s="13">
        <v>41</v>
      </c>
      <c r="E21" s="13">
        <v>39</v>
      </c>
      <c r="F21" s="13">
        <v>2</v>
      </c>
      <c r="G21" s="13">
        <v>283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4330</v>
      </c>
      <c r="D22" s="12">
        <v>2359</v>
      </c>
      <c r="E22" s="12">
        <v>2119</v>
      </c>
      <c r="F22" s="12">
        <v>240</v>
      </c>
      <c r="G22" s="12">
        <v>1971</v>
      </c>
    </row>
    <row r="23" spans="1:12" ht="12" customHeight="1">
      <c r="A23" s="21" t="s">
        <v>12</v>
      </c>
      <c r="B23" s="2" t="s">
        <v>21</v>
      </c>
      <c r="C23" s="13">
        <v>94</v>
      </c>
      <c r="D23" s="13">
        <v>9</v>
      </c>
      <c r="E23" s="13">
        <v>6</v>
      </c>
      <c r="F23" s="13">
        <v>3</v>
      </c>
      <c r="G23" s="13">
        <v>85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445</v>
      </c>
      <c r="D24" s="13">
        <v>108</v>
      </c>
      <c r="E24" s="13">
        <v>71</v>
      </c>
      <c r="F24" s="13">
        <v>37</v>
      </c>
      <c r="G24" s="13">
        <v>337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316</v>
      </c>
      <c r="D25" s="13">
        <v>197</v>
      </c>
      <c r="E25" s="13">
        <v>154</v>
      </c>
      <c r="F25" s="13">
        <v>43</v>
      </c>
      <c r="G25" s="13">
        <v>119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426</v>
      </c>
      <c r="D26" s="13">
        <v>306</v>
      </c>
      <c r="E26" s="13">
        <v>251</v>
      </c>
      <c r="F26" s="13">
        <v>55</v>
      </c>
      <c r="G26" s="13">
        <v>120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383</v>
      </c>
      <c r="D27" s="13">
        <v>293</v>
      </c>
      <c r="E27" s="13">
        <v>265</v>
      </c>
      <c r="F27" s="13">
        <v>28</v>
      </c>
      <c r="G27" s="13">
        <v>90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340</v>
      </c>
      <c r="D28" s="13">
        <v>256</v>
      </c>
      <c r="E28" s="13">
        <v>242</v>
      </c>
      <c r="F28" s="13">
        <v>14</v>
      </c>
      <c r="G28" s="13">
        <v>84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369</v>
      </c>
      <c r="D29" s="13">
        <v>272</v>
      </c>
      <c r="E29" s="13">
        <v>254</v>
      </c>
      <c r="F29" s="13">
        <v>18</v>
      </c>
      <c r="G29" s="13">
        <v>97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347</v>
      </c>
      <c r="D30" s="13">
        <v>265</v>
      </c>
      <c r="E30" s="13">
        <v>250</v>
      </c>
      <c r="F30" s="13">
        <v>15</v>
      </c>
      <c r="G30" s="13">
        <v>82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287</v>
      </c>
      <c r="D31" s="13">
        <v>201</v>
      </c>
      <c r="E31" s="13">
        <v>194</v>
      </c>
      <c r="F31" s="13">
        <v>7</v>
      </c>
      <c r="G31" s="13">
        <v>86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279</v>
      </c>
      <c r="D32" s="13">
        <v>186</v>
      </c>
      <c r="E32" s="13">
        <v>180</v>
      </c>
      <c r="F32" s="13">
        <v>6</v>
      </c>
      <c r="G32" s="13">
        <v>93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282</v>
      </c>
      <c r="D33" s="13">
        <v>127</v>
      </c>
      <c r="E33" s="13">
        <v>118</v>
      </c>
      <c r="F33" s="13">
        <v>9</v>
      </c>
      <c r="G33" s="13">
        <v>155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211</v>
      </c>
      <c r="D34" s="13">
        <v>64</v>
      </c>
      <c r="E34" s="13">
        <v>63</v>
      </c>
      <c r="F34" s="13">
        <v>1</v>
      </c>
      <c r="G34" s="13">
        <v>147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216</v>
      </c>
      <c r="D35" s="13">
        <v>37</v>
      </c>
      <c r="E35" s="13">
        <v>36</v>
      </c>
      <c r="F35" s="13">
        <v>1</v>
      </c>
      <c r="G35" s="13">
        <v>179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150</v>
      </c>
      <c r="D36" s="13">
        <v>20</v>
      </c>
      <c r="E36" s="13">
        <v>19</v>
      </c>
      <c r="F36" s="13">
        <v>1</v>
      </c>
      <c r="G36" s="13">
        <v>130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185</v>
      </c>
      <c r="D37" s="13">
        <v>18</v>
      </c>
      <c r="E37" s="13">
        <v>16</v>
      </c>
      <c r="F37" s="13">
        <v>2</v>
      </c>
      <c r="G37" s="13">
        <v>167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4076</v>
      </c>
      <c r="D38" s="12">
        <v>2926</v>
      </c>
      <c r="E38" s="12">
        <v>2811</v>
      </c>
      <c r="F38" s="12">
        <v>115</v>
      </c>
      <c r="G38" s="12">
        <v>1150</v>
      </c>
    </row>
    <row r="39" spans="1:12" ht="12" customHeight="1">
      <c r="A39" s="21" t="s">
        <v>12</v>
      </c>
      <c r="B39" s="2" t="s">
        <v>21</v>
      </c>
      <c r="C39" s="13">
        <v>86</v>
      </c>
      <c r="D39" s="13">
        <v>7</v>
      </c>
      <c r="E39" s="13">
        <v>6</v>
      </c>
      <c r="F39" s="13">
        <v>1</v>
      </c>
      <c r="G39" s="13">
        <v>79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438</v>
      </c>
      <c r="D40" s="13">
        <v>146</v>
      </c>
      <c r="E40" s="13">
        <v>124</v>
      </c>
      <c r="F40" s="13">
        <v>22</v>
      </c>
      <c r="G40" s="13">
        <v>292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389</v>
      </c>
      <c r="D41" s="13">
        <v>295</v>
      </c>
      <c r="E41" s="13">
        <v>265</v>
      </c>
      <c r="F41" s="13">
        <v>30</v>
      </c>
      <c r="G41" s="13">
        <v>94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367</v>
      </c>
      <c r="D42" s="13">
        <v>324</v>
      </c>
      <c r="E42" s="13">
        <v>313</v>
      </c>
      <c r="F42" s="13">
        <v>11</v>
      </c>
      <c r="G42" s="13">
        <v>43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339</v>
      </c>
      <c r="D43" s="13">
        <v>308</v>
      </c>
      <c r="E43" s="13">
        <v>305</v>
      </c>
      <c r="F43" s="13">
        <v>3</v>
      </c>
      <c r="G43" s="13">
        <v>31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315</v>
      </c>
      <c r="D44" s="13">
        <v>290</v>
      </c>
      <c r="E44" s="13">
        <v>284</v>
      </c>
      <c r="F44" s="13">
        <v>6</v>
      </c>
      <c r="G44" s="13">
        <v>25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341</v>
      </c>
      <c r="D45" s="13">
        <v>313</v>
      </c>
      <c r="E45" s="13">
        <v>306</v>
      </c>
      <c r="F45" s="13">
        <v>7</v>
      </c>
      <c r="G45" s="13">
        <v>28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294</v>
      </c>
      <c r="D46" s="13">
        <v>277</v>
      </c>
      <c r="E46" s="13">
        <v>264</v>
      </c>
      <c r="F46" s="13">
        <v>13</v>
      </c>
      <c r="G46" s="13">
        <v>17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320</v>
      </c>
      <c r="D47" s="13">
        <v>294</v>
      </c>
      <c r="E47" s="13">
        <v>288</v>
      </c>
      <c r="F47" s="13">
        <v>6</v>
      </c>
      <c r="G47" s="13">
        <v>26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263</v>
      </c>
      <c r="D48" s="13">
        <v>231</v>
      </c>
      <c r="E48" s="13">
        <v>227</v>
      </c>
      <c r="F48" s="13">
        <v>4</v>
      </c>
      <c r="G48" s="13">
        <v>32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244</v>
      </c>
      <c r="D49" s="13">
        <v>183</v>
      </c>
      <c r="E49" s="13">
        <v>177</v>
      </c>
      <c r="F49" s="13">
        <v>6</v>
      </c>
      <c r="G49" s="13">
        <v>61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229</v>
      </c>
      <c r="D50" s="13">
        <v>119</v>
      </c>
      <c r="E50" s="13">
        <v>118</v>
      </c>
      <c r="F50" s="13">
        <v>1</v>
      </c>
      <c r="G50" s="13">
        <v>110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182</v>
      </c>
      <c r="D51" s="13">
        <v>76</v>
      </c>
      <c r="E51" s="13">
        <v>74</v>
      </c>
      <c r="F51" s="13">
        <v>2</v>
      </c>
      <c r="G51" s="13">
        <v>106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130</v>
      </c>
      <c r="D52" s="13">
        <v>40</v>
      </c>
      <c r="E52" s="13">
        <v>37</v>
      </c>
      <c r="F52" s="13">
        <v>3</v>
      </c>
      <c r="G52" s="13">
        <v>90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139</v>
      </c>
      <c r="D53" s="14">
        <v>23</v>
      </c>
      <c r="E53" s="14">
        <v>23</v>
      </c>
      <c r="F53" s="14" t="s">
        <v>41</v>
      </c>
      <c r="G53" s="14">
        <v>116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Hoja45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2" width="31.8554687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82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36213</v>
      </c>
      <c r="D6" s="12">
        <v>22541</v>
      </c>
      <c r="E6" s="12">
        <v>20574</v>
      </c>
      <c r="F6" s="12">
        <v>1967</v>
      </c>
      <c r="G6" s="12">
        <v>13672</v>
      </c>
    </row>
    <row r="7" spans="1:12" ht="12" customHeight="1">
      <c r="A7" s="21" t="s">
        <v>12</v>
      </c>
      <c r="B7" s="2" t="s">
        <v>21</v>
      </c>
      <c r="C7" s="13">
        <v>710</v>
      </c>
      <c r="D7" s="13">
        <v>59</v>
      </c>
      <c r="E7" s="13">
        <v>43</v>
      </c>
      <c r="F7" s="13">
        <v>16</v>
      </c>
      <c r="G7" s="13">
        <v>651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3495</v>
      </c>
      <c r="D8" s="13">
        <v>1025</v>
      </c>
      <c r="E8" s="13">
        <v>757</v>
      </c>
      <c r="F8" s="13">
        <v>268</v>
      </c>
      <c r="G8" s="13">
        <v>2470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3065</v>
      </c>
      <c r="D9" s="13">
        <v>2227</v>
      </c>
      <c r="E9" s="13">
        <v>1840</v>
      </c>
      <c r="F9" s="13">
        <v>387</v>
      </c>
      <c r="G9" s="13">
        <v>838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3002</v>
      </c>
      <c r="D10" s="13">
        <v>2470</v>
      </c>
      <c r="E10" s="13">
        <v>2232</v>
      </c>
      <c r="F10" s="13">
        <v>238</v>
      </c>
      <c r="G10" s="13">
        <v>532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3125</v>
      </c>
      <c r="D11" s="13">
        <v>2694</v>
      </c>
      <c r="E11" s="13">
        <v>2493</v>
      </c>
      <c r="F11" s="13">
        <v>201</v>
      </c>
      <c r="G11" s="13">
        <v>431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2985</v>
      </c>
      <c r="D12" s="13">
        <v>2572</v>
      </c>
      <c r="E12" s="13">
        <v>2404</v>
      </c>
      <c r="F12" s="13">
        <v>168</v>
      </c>
      <c r="G12" s="13">
        <v>413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3235</v>
      </c>
      <c r="D13" s="13">
        <v>2743</v>
      </c>
      <c r="E13" s="13">
        <v>2578</v>
      </c>
      <c r="F13" s="13">
        <v>165</v>
      </c>
      <c r="G13" s="13">
        <v>492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2780</v>
      </c>
      <c r="D14" s="13">
        <v>2393</v>
      </c>
      <c r="E14" s="13">
        <v>2249</v>
      </c>
      <c r="F14" s="13">
        <v>144</v>
      </c>
      <c r="G14" s="13">
        <v>387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2532</v>
      </c>
      <c r="D15" s="13">
        <v>2053</v>
      </c>
      <c r="E15" s="13">
        <v>1934</v>
      </c>
      <c r="F15" s="13">
        <v>119</v>
      </c>
      <c r="G15" s="13">
        <v>479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2304</v>
      </c>
      <c r="D16" s="13">
        <v>1675</v>
      </c>
      <c r="E16" s="13">
        <v>1568</v>
      </c>
      <c r="F16" s="13">
        <v>107</v>
      </c>
      <c r="G16" s="13">
        <v>629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2263</v>
      </c>
      <c r="D17" s="13">
        <v>1229</v>
      </c>
      <c r="E17" s="13">
        <v>1149</v>
      </c>
      <c r="F17" s="13">
        <v>80</v>
      </c>
      <c r="G17" s="13">
        <v>1034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2059</v>
      </c>
      <c r="D18" s="13">
        <v>681</v>
      </c>
      <c r="E18" s="13">
        <v>647</v>
      </c>
      <c r="F18" s="13">
        <v>34</v>
      </c>
      <c r="G18" s="13">
        <v>1378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1854</v>
      </c>
      <c r="D19" s="13">
        <v>400</v>
      </c>
      <c r="E19" s="13">
        <v>382</v>
      </c>
      <c r="F19" s="13">
        <v>18</v>
      </c>
      <c r="G19" s="13">
        <v>1454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1278</v>
      </c>
      <c r="D20" s="13">
        <v>175</v>
      </c>
      <c r="E20" s="13">
        <v>165</v>
      </c>
      <c r="F20" s="13">
        <v>10</v>
      </c>
      <c r="G20" s="13">
        <v>1103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1526</v>
      </c>
      <c r="D21" s="13">
        <v>145</v>
      </c>
      <c r="E21" s="13">
        <v>133</v>
      </c>
      <c r="F21" s="13">
        <v>12</v>
      </c>
      <c r="G21" s="13">
        <v>1381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18893</v>
      </c>
      <c r="D22" s="12">
        <v>10179</v>
      </c>
      <c r="E22" s="12">
        <v>8935</v>
      </c>
      <c r="F22" s="12">
        <v>1244</v>
      </c>
      <c r="G22" s="12">
        <v>8714</v>
      </c>
    </row>
    <row r="23" spans="1:12" ht="12" customHeight="1">
      <c r="A23" s="21" t="s">
        <v>12</v>
      </c>
      <c r="B23" s="2" t="s">
        <v>21</v>
      </c>
      <c r="C23" s="13">
        <v>340</v>
      </c>
      <c r="D23" s="13">
        <v>28</v>
      </c>
      <c r="E23" s="13">
        <v>19</v>
      </c>
      <c r="F23" s="13">
        <v>9</v>
      </c>
      <c r="G23" s="13">
        <v>312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1764</v>
      </c>
      <c r="D24" s="13">
        <v>453</v>
      </c>
      <c r="E24" s="13">
        <v>299</v>
      </c>
      <c r="F24" s="13">
        <v>154</v>
      </c>
      <c r="G24" s="13">
        <v>1311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1541</v>
      </c>
      <c r="D25" s="13">
        <v>1007</v>
      </c>
      <c r="E25" s="13">
        <v>762</v>
      </c>
      <c r="F25" s="13">
        <v>245</v>
      </c>
      <c r="G25" s="13">
        <v>534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1513</v>
      </c>
      <c r="D26" s="13">
        <v>1106</v>
      </c>
      <c r="E26" s="13">
        <v>952</v>
      </c>
      <c r="F26" s="13">
        <v>154</v>
      </c>
      <c r="G26" s="13">
        <v>407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1614</v>
      </c>
      <c r="D27" s="13">
        <v>1268</v>
      </c>
      <c r="E27" s="13">
        <v>1125</v>
      </c>
      <c r="F27" s="13">
        <v>143</v>
      </c>
      <c r="G27" s="13">
        <v>346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1539</v>
      </c>
      <c r="D28" s="13">
        <v>1223</v>
      </c>
      <c r="E28" s="13">
        <v>1104</v>
      </c>
      <c r="F28" s="13">
        <v>119</v>
      </c>
      <c r="G28" s="13">
        <v>316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1716</v>
      </c>
      <c r="D29" s="13">
        <v>1333</v>
      </c>
      <c r="E29" s="13">
        <v>1205</v>
      </c>
      <c r="F29" s="13">
        <v>128</v>
      </c>
      <c r="G29" s="13">
        <v>383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1407</v>
      </c>
      <c r="D30" s="13">
        <v>1096</v>
      </c>
      <c r="E30" s="13">
        <v>1005</v>
      </c>
      <c r="F30" s="13">
        <v>91</v>
      </c>
      <c r="G30" s="13">
        <v>311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1291</v>
      </c>
      <c r="D31" s="13">
        <v>918</v>
      </c>
      <c r="E31" s="13">
        <v>852</v>
      </c>
      <c r="F31" s="13">
        <v>66</v>
      </c>
      <c r="G31" s="13">
        <v>373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1241</v>
      </c>
      <c r="D32" s="13">
        <v>789</v>
      </c>
      <c r="E32" s="13">
        <v>719</v>
      </c>
      <c r="F32" s="13">
        <v>70</v>
      </c>
      <c r="G32" s="13">
        <v>452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1179</v>
      </c>
      <c r="D33" s="13">
        <v>460</v>
      </c>
      <c r="E33" s="13">
        <v>428</v>
      </c>
      <c r="F33" s="13">
        <v>32</v>
      </c>
      <c r="G33" s="13">
        <v>719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1082</v>
      </c>
      <c r="D34" s="13">
        <v>224</v>
      </c>
      <c r="E34" s="13">
        <v>214</v>
      </c>
      <c r="F34" s="13">
        <v>10</v>
      </c>
      <c r="G34" s="13">
        <v>858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966</v>
      </c>
      <c r="D35" s="13">
        <v>142</v>
      </c>
      <c r="E35" s="13">
        <v>133</v>
      </c>
      <c r="F35" s="13">
        <v>9</v>
      </c>
      <c r="G35" s="13">
        <v>824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698</v>
      </c>
      <c r="D36" s="13">
        <v>65</v>
      </c>
      <c r="E36" s="13">
        <v>60</v>
      </c>
      <c r="F36" s="13">
        <v>5</v>
      </c>
      <c r="G36" s="13">
        <v>633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1002</v>
      </c>
      <c r="D37" s="13">
        <v>67</v>
      </c>
      <c r="E37" s="13">
        <v>58</v>
      </c>
      <c r="F37" s="13">
        <v>9</v>
      </c>
      <c r="G37" s="13">
        <v>935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17320</v>
      </c>
      <c r="D38" s="12">
        <v>12362</v>
      </c>
      <c r="E38" s="12">
        <v>11639</v>
      </c>
      <c r="F38" s="12">
        <v>723</v>
      </c>
      <c r="G38" s="12">
        <v>4958</v>
      </c>
    </row>
    <row r="39" spans="1:12" ht="12" customHeight="1">
      <c r="A39" s="21" t="s">
        <v>12</v>
      </c>
      <c r="B39" s="2" t="s">
        <v>21</v>
      </c>
      <c r="C39" s="13">
        <v>370</v>
      </c>
      <c r="D39" s="13">
        <v>31</v>
      </c>
      <c r="E39" s="13">
        <v>24</v>
      </c>
      <c r="F39" s="13">
        <v>7</v>
      </c>
      <c r="G39" s="13">
        <v>339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1731</v>
      </c>
      <c r="D40" s="13">
        <v>572</v>
      </c>
      <c r="E40" s="13">
        <v>458</v>
      </c>
      <c r="F40" s="13">
        <v>114</v>
      </c>
      <c r="G40" s="13">
        <v>1159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1524</v>
      </c>
      <c r="D41" s="13">
        <v>1220</v>
      </c>
      <c r="E41" s="13">
        <v>1078</v>
      </c>
      <c r="F41" s="13">
        <v>142</v>
      </c>
      <c r="G41" s="13">
        <v>304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1489</v>
      </c>
      <c r="D42" s="13">
        <v>1364</v>
      </c>
      <c r="E42" s="13">
        <v>1280</v>
      </c>
      <c r="F42" s="13">
        <v>84</v>
      </c>
      <c r="G42" s="13">
        <v>125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1511</v>
      </c>
      <c r="D43" s="13">
        <v>1426</v>
      </c>
      <c r="E43" s="13">
        <v>1368</v>
      </c>
      <c r="F43" s="13">
        <v>58</v>
      </c>
      <c r="G43" s="13">
        <v>85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1446</v>
      </c>
      <c r="D44" s="13">
        <v>1349</v>
      </c>
      <c r="E44" s="13">
        <v>1300</v>
      </c>
      <c r="F44" s="13">
        <v>49</v>
      </c>
      <c r="G44" s="13">
        <v>97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1519</v>
      </c>
      <c r="D45" s="13">
        <v>1410</v>
      </c>
      <c r="E45" s="13">
        <v>1373</v>
      </c>
      <c r="F45" s="13">
        <v>37</v>
      </c>
      <c r="G45" s="13">
        <v>109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1373</v>
      </c>
      <c r="D46" s="13">
        <v>1297</v>
      </c>
      <c r="E46" s="13">
        <v>1244</v>
      </c>
      <c r="F46" s="13">
        <v>53</v>
      </c>
      <c r="G46" s="13">
        <v>76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1241</v>
      </c>
      <c r="D47" s="13">
        <v>1135</v>
      </c>
      <c r="E47" s="13">
        <v>1082</v>
      </c>
      <c r="F47" s="13">
        <v>53</v>
      </c>
      <c r="G47" s="13">
        <v>106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1063</v>
      </c>
      <c r="D48" s="13">
        <v>886</v>
      </c>
      <c r="E48" s="13">
        <v>849</v>
      </c>
      <c r="F48" s="13">
        <v>37</v>
      </c>
      <c r="G48" s="13">
        <v>177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1084</v>
      </c>
      <c r="D49" s="13">
        <v>769</v>
      </c>
      <c r="E49" s="13">
        <v>721</v>
      </c>
      <c r="F49" s="13">
        <v>48</v>
      </c>
      <c r="G49" s="13">
        <v>315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977</v>
      </c>
      <c r="D50" s="13">
        <v>457</v>
      </c>
      <c r="E50" s="13">
        <v>433</v>
      </c>
      <c r="F50" s="13">
        <v>24</v>
      </c>
      <c r="G50" s="13">
        <v>520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888</v>
      </c>
      <c r="D51" s="13">
        <v>258</v>
      </c>
      <c r="E51" s="13">
        <v>249</v>
      </c>
      <c r="F51" s="13">
        <v>9</v>
      </c>
      <c r="G51" s="13">
        <v>630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580</v>
      </c>
      <c r="D52" s="13">
        <v>110</v>
      </c>
      <c r="E52" s="13">
        <v>105</v>
      </c>
      <c r="F52" s="13">
        <v>5</v>
      </c>
      <c r="G52" s="13">
        <v>470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524</v>
      </c>
      <c r="D53" s="14">
        <v>78</v>
      </c>
      <c r="E53" s="14">
        <v>75</v>
      </c>
      <c r="F53" s="14">
        <v>3</v>
      </c>
      <c r="G53" s="14">
        <v>446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Hoja46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9.710937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83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8111</v>
      </c>
      <c r="D6" s="12">
        <v>5298</v>
      </c>
      <c r="E6" s="12">
        <v>5060</v>
      </c>
      <c r="F6" s="12">
        <v>238</v>
      </c>
      <c r="G6" s="12">
        <v>2813</v>
      </c>
    </row>
    <row r="7" spans="1:12" ht="12" customHeight="1">
      <c r="A7" s="21" t="s">
        <v>12</v>
      </c>
      <c r="B7" s="2" t="s">
        <v>21</v>
      </c>
      <c r="C7" s="13">
        <v>133</v>
      </c>
      <c r="D7" s="13">
        <v>6</v>
      </c>
      <c r="E7" s="13">
        <v>6</v>
      </c>
      <c r="F7" s="13" t="s">
        <v>41</v>
      </c>
      <c r="G7" s="13">
        <v>127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783</v>
      </c>
      <c r="D8" s="13">
        <v>222</v>
      </c>
      <c r="E8" s="13">
        <v>169</v>
      </c>
      <c r="F8" s="13">
        <v>53</v>
      </c>
      <c r="G8" s="13">
        <v>561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695</v>
      </c>
      <c r="D9" s="13">
        <v>489</v>
      </c>
      <c r="E9" s="13">
        <v>441</v>
      </c>
      <c r="F9" s="13">
        <v>48</v>
      </c>
      <c r="G9" s="13">
        <v>206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752</v>
      </c>
      <c r="D10" s="13">
        <v>644</v>
      </c>
      <c r="E10" s="13">
        <v>597</v>
      </c>
      <c r="F10" s="13">
        <v>47</v>
      </c>
      <c r="G10" s="13">
        <v>108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755</v>
      </c>
      <c r="D11" s="13">
        <v>644</v>
      </c>
      <c r="E11" s="13">
        <v>618</v>
      </c>
      <c r="F11" s="13">
        <v>26</v>
      </c>
      <c r="G11" s="13">
        <v>111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626</v>
      </c>
      <c r="D12" s="13">
        <v>563</v>
      </c>
      <c r="E12" s="13">
        <v>545</v>
      </c>
      <c r="F12" s="13">
        <v>18</v>
      </c>
      <c r="G12" s="13">
        <v>63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731</v>
      </c>
      <c r="D13" s="13">
        <v>645</v>
      </c>
      <c r="E13" s="13">
        <v>628</v>
      </c>
      <c r="F13" s="13">
        <v>17</v>
      </c>
      <c r="G13" s="13">
        <v>86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689</v>
      </c>
      <c r="D14" s="13">
        <v>608</v>
      </c>
      <c r="E14" s="13">
        <v>601</v>
      </c>
      <c r="F14" s="13">
        <v>7</v>
      </c>
      <c r="G14" s="13">
        <v>81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638</v>
      </c>
      <c r="D15" s="13">
        <v>525</v>
      </c>
      <c r="E15" s="13">
        <v>518</v>
      </c>
      <c r="F15" s="13">
        <v>7</v>
      </c>
      <c r="G15" s="13">
        <v>113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490</v>
      </c>
      <c r="D16" s="13">
        <v>381</v>
      </c>
      <c r="E16" s="13">
        <v>376</v>
      </c>
      <c r="F16" s="13">
        <v>5</v>
      </c>
      <c r="G16" s="13">
        <v>109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419</v>
      </c>
      <c r="D17" s="13">
        <v>245</v>
      </c>
      <c r="E17" s="13">
        <v>241</v>
      </c>
      <c r="F17" s="13">
        <v>4</v>
      </c>
      <c r="G17" s="13">
        <v>174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402</v>
      </c>
      <c r="D18" s="13">
        <v>151</v>
      </c>
      <c r="E18" s="13">
        <v>149</v>
      </c>
      <c r="F18" s="13">
        <v>2</v>
      </c>
      <c r="G18" s="13">
        <v>251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390</v>
      </c>
      <c r="D19" s="13">
        <v>105</v>
      </c>
      <c r="E19" s="13">
        <v>101</v>
      </c>
      <c r="F19" s="13">
        <v>4</v>
      </c>
      <c r="G19" s="13">
        <v>285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286</v>
      </c>
      <c r="D20" s="13">
        <v>52</v>
      </c>
      <c r="E20" s="13">
        <v>52</v>
      </c>
      <c r="F20" s="13" t="s">
        <v>41</v>
      </c>
      <c r="G20" s="13">
        <v>234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322</v>
      </c>
      <c r="D21" s="13">
        <v>18</v>
      </c>
      <c r="E21" s="13">
        <v>18</v>
      </c>
      <c r="F21" s="13" t="s">
        <v>41</v>
      </c>
      <c r="G21" s="13">
        <v>304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4130</v>
      </c>
      <c r="D22" s="12">
        <v>2343</v>
      </c>
      <c r="E22" s="12">
        <v>2197</v>
      </c>
      <c r="F22" s="12">
        <v>146</v>
      </c>
      <c r="G22" s="12">
        <v>1787</v>
      </c>
    </row>
    <row r="23" spans="1:12" ht="12" customHeight="1">
      <c r="A23" s="21" t="s">
        <v>12</v>
      </c>
      <c r="B23" s="2" t="s">
        <v>21</v>
      </c>
      <c r="C23" s="13">
        <v>74</v>
      </c>
      <c r="D23" s="13">
        <v>3</v>
      </c>
      <c r="E23" s="13">
        <v>3</v>
      </c>
      <c r="F23" s="13" t="s">
        <v>41</v>
      </c>
      <c r="G23" s="13">
        <v>71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359</v>
      </c>
      <c r="D24" s="13">
        <v>77</v>
      </c>
      <c r="E24" s="13">
        <v>52</v>
      </c>
      <c r="F24" s="13">
        <v>25</v>
      </c>
      <c r="G24" s="13">
        <v>282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327</v>
      </c>
      <c r="D25" s="13">
        <v>197</v>
      </c>
      <c r="E25" s="13">
        <v>168</v>
      </c>
      <c r="F25" s="13">
        <v>29</v>
      </c>
      <c r="G25" s="13">
        <v>130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376</v>
      </c>
      <c r="D26" s="13">
        <v>301</v>
      </c>
      <c r="E26" s="13">
        <v>273</v>
      </c>
      <c r="F26" s="13">
        <v>28</v>
      </c>
      <c r="G26" s="13">
        <v>75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389</v>
      </c>
      <c r="D27" s="13">
        <v>300</v>
      </c>
      <c r="E27" s="13">
        <v>277</v>
      </c>
      <c r="F27" s="13">
        <v>23</v>
      </c>
      <c r="G27" s="13">
        <v>89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326</v>
      </c>
      <c r="D28" s="13">
        <v>280</v>
      </c>
      <c r="E28" s="13">
        <v>270</v>
      </c>
      <c r="F28" s="13">
        <v>10</v>
      </c>
      <c r="G28" s="13">
        <v>46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349</v>
      </c>
      <c r="D29" s="13">
        <v>278</v>
      </c>
      <c r="E29" s="13">
        <v>263</v>
      </c>
      <c r="F29" s="13">
        <v>15</v>
      </c>
      <c r="G29" s="13">
        <v>71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365</v>
      </c>
      <c r="D30" s="13">
        <v>309</v>
      </c>
      <c r="E30" s="13">
        <v>303</v>
      </c>
      <c r="F30" s="13">
        <v>6</v>
      </c>
      <c r="G30" s="13">
        <v>56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318</v>
      </c>
      <c r="D31" s="13">
        <v>237</v>
      </c>
      <c r="E31" s="13">
        <v>232</v>
      </c>
      <c r="F31" s="13">
        <v>5</v>
      </c>
      <c r="G31" s="13">
        <v>81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242</v>
      </c>
      <c r="D32" s="13">
        <v>170</v>
      </c>
      <c r="E32" s="13">
        <v>169</v>
      </c>
      <c r="F32" s="13">
        <v>1</v>
      </c>
      <c r="G32" s="13">
        <v>72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226</v>
      </c>
      <c r="D33" s="13">
        <v>97</v>
      </c>
      <c r="E33" s="13">
        <v>95</v>
      </c>
      <c r="F33" s="13">
        <v>2</v>
      </c>
      <c r="G33" s="13">
        <v>129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208</v>
      </c>
      <c r="D34" s="13">
        <v>47</v>
      </c>
      <c r="E34" s="13">
        <v>46</v>
      </c>
      <c r="F34" s="13">
        <v>1</v>
      </c>
      <c r="G34" s="13">
        <v>161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198</v>
      </c>
      <c r="D35" s="13">
        <v>27</v>
      </c>
      <c r="E35" s="13">
        <v>26</v>
      </c>
      <c r="F35" s="13">
        <v>1</v>
      </c>
      <c r="G35" s="13">
        <v>171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161</v>
      </c>
      <c r="D36" s="13">
        <v>12</v>
      </c>
      <c r="E36" s="13">
        <v>12</v>
      </c>
      <c r="F36" s="13" t="s">
        <v>41</v>
      </c>
      <c r="G36" s="13">
        <v>149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212</v>
      </c>
      <c r="D37" s="13">
        <v>8</v>
      </c>
      <c r="E37" s="13">
        <v>8</v>
      </c>
      <c r="F37" s="13" t="s">
        <v>41</v>
      </c>
      <c r="G37" s="13">
        <v>204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3981</v>
      </c>
      <c r="D38" s="12">
        <v>2955</v>
      </c>
      <c r="E38" s="12">
        <v>2863</v>
      </c>
      <c r="F38" s="12">
        <v>92</v>
      </c>
      <c r="G38" s="12">
        <v>1026</v>
      </c>
    </row>
    <row r="39" spans="1:12" ht="12" customHeight="1">
      <c r="A39" s="21" t="s">
        <v>12</v>
      </c>
      <c r="B39" s="2" t="s">
        <v>21</v>
      </c>
      <c r="C39" s="13">
        <v>59</v>
      </c>
      <c r="D39" s="13">
        <v>3</v>
      </c>
      <c r="E39" s="13">
        <v>3</v>
      </c>
      <c r="F39" s="13" t="s">
        <v>41</v>
      </c>
      <c r="G39" s="13">
        <v>56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424</v>
      </c>
      <c r="D40" s="13">
        <v>145</v>
      </c>
      <c r="E40" s="13">
        <v>117</v>
      </c>
      <c r="F40" s="13">
        <v>28</v>
      </c>
      <c r="G40" s="13">
        <v>279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368</v>
      </c>
      <c r="D41" s="13">
        <v>292</v>
      </c>
      <c r="E41" s="13">
        <v>273</v>
      </c>
      <c r="F41" s="13">
        <v>19</v>
      </c>
      <c r="G41" s="13">
        <v>76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376</v>
      </c>
      <c r="D42" s="13">
        <v>343</v>
      </c>
      <c r="E42" s="13">
        <v>324</v>
      </c>
      <c r="F42" s="13">
        <v>19</v>
      </c>
      <c r="G42" s="13">
        <v>33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366</v>
      </c>
      <c r="D43" s="13">
        <v>344</v>
      </c>
      <c r="E43" s="13">
        <v>341</v>
      </c>
      <c r="F43" s="13">
        <v>3</v>
      </c>
      <c r="G43" s="13">
        <v>22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300</v>
      </c>
      <c r="D44" s="13">
        <v>283</v>
      </c>
      <c r="E44" s="13">
        <v>275</v>
      </c>
      <c r="F44" s="13">
        <v>8</v>
      </c>
      <c r="G44" s="13">
        <v>17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382</v>
      </c>
      <c r="D45" s="13">
        <v>367</v>
      </c>
      <c r="E45" s="13">
        <v>365</v>
      </c>
      <c r="F45" s="13">
        <v>2</v>
      </c>
      <c r="G45" s="13">
        <v>15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324</v>
      </c>
      <c r="D46" s="13">
        <v>299</v>
      </c>
      <c r="E46" s="13">
        <v>298</v>
      </c>
      <c r="F46" s="13">
        <v>1</v>
      </c>
      <c r="G46" s="13">
        <v>25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320</v>
      </c>
      <c r="D47" s="13">
        <v>288</v>
      </c>
      <c r="E47" s="13">
        <v>286</v>
      </c>
      <c r="F47" s="13">
        <v>2</v>
      </c>
      <c r="G47" s="13">
        <v>32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248</v>
      </c>
      <c r="D48" s="13">
        <v>211</v>
      </c>
      <c r="E48" s="13">
        <v>207</v>
      </c>
      <c r="F48" s="13">
        <v>4</v>
      </c>
      <c r="G48" s="13">
        <v>37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193</v>
      </c>
      <c r="D49" s="13">
        <v>148</v>
      </c>
      <c r="E49" s="13">
        <v>146</v>
      </c>
      <c r="F49" s="13">
        <v>2</v>
      </c>
      <c r="G49" s="13">
        <v>45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194</v>
      </c>
      <c r="D50" s="13">
        <v>104</v>
      </c>
      <c r="E50" s="13">
        <v>103</v>
      </c>
      <c r="F50" s="13">
        <v>1</v>
      </c>
      <c r="G50" s="13">
        <v>90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192</v>
      </c>
      <c r="D51" s="13">
        <v>78</v>
      </c>
      <c r="E51" s="13">
        <v>75</v>
      </c>
      <c r="F51" s="13">
        <v>3</v>
      </c>
      <c r="G51" s="13">
        <v>114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125</v>
      </c>
      <c r="D52" s="13">
        <v>40</v>
      </c>
      <c r="E52" s="13">
        <v>40</v>
      </c>
      <c r="F52" s="13" t="s">
        <v>41</v>
      </c>
      <c r="G52" s="13">
        <v>85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110</v>
      </c>
      <c r="D53" s="14">
        <v>10</v>
      </c>
      <c r="E53" s="14">
        <v>10</v>
      </c>
      <c r="F53" s="14" t="s">
        <v>41</v>
      </c>
      <c r="G53" s="14">
        <v>100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Hoja47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2" width="31.8554687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84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13265</v>
      </c>
      <c r="D6" s="12">
        <v>8204</v>
      </c>
      <c r="E6" s="12">
        <v>7815</v>
      </c>
      <c r="F6" s="12">
        <v>389</v>
      </c>
      <c r="G6" s="12">
        <v>5061</v>
      </c>
    </row>
    <row r="7" spans="1:12" ht="12" customHeight="1">
      <c r="A7" s="21" t="s">
        <v>12</v>
      </c>
      <c r="B7" s="2" t="s">
        <v>21</v>
      </c>
      <c r="C7" s="13">
        <v>205</v>
      </c>
      <c r="D7" s="13">
        <v>8</v>
      </c>
      <c r="E7" s="13">
        <v>7</v>
      </c>
      <c r="F7" s="13">
        <v>1</v>
      </c>
      <c r="G7" s="13">
        <v>197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1170</v>
      </c>
      <c r="D8" s="13">
        <v>321</v>
      </c>
      <c r="E8" s="13">
        <v>278</v>
      </c>
      <c r="F8" s="13">
        <v>43</v>
      </c>
      <c r="G8" s="13">
        <v>849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969</v>
      </c>
      <c r="D9" s="13">
        <v>656</v>
      </c>
      <c r="E9" s="13">
        <v>576</v>
      </c>
      <c r="F9" s="13">
        <v>80</v>
      </c>
      <c r="G9" s="13">
        <v>313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1096</v>
      </c>
      <c r="D10" s="13">
        <v>911</v>
      </c>
      <c r="E10" s="13">
        <v>849</v>
      </c>
      <c r="F10" s="13">
        <v>62</v>
      </c>
      <c r="G10" s="13">
        <v>185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1087</v>
      </c>
      <c r="D11" s="13">
        <v>965</v>
      </c>
      <c r="E11" s="13">
        <v>926</v>
      </c>
      <c r="F11" s="13">
        <v>39</v>
      </c>
      <c r="G11" s="13">
        <v>122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1112</v>
      </c>
      <c r="D12" s="13">
        <v>964</v>
      </c>
      <c r="E12" s="13">
        <v>918</v>
      </c>
      <c r="F12" s="13">
        <v>46</v>
      </c>
      <c r="G12" s="13">
        <v>148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1145</v>
      </c>
      <c r="D13" s="13">
        <v>992</v>
      </c>
      <c r="E13" s="13">
        <v>958</v>
      </c>
      <c r="F13" s="13">
        <v>34</v>
      </c>
      <c r="G13" s="13">
        <v>153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977</v>
      </c>
      <c r="D14" s="13">
        <v>847</v>
      </c>
      <c r="E14" s="13">
        <v>832</v>
      </c>
      <c r="F14" s="13">
        <v>15</v>
      </c>
      <c r="G14" s="13">
        <v>130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961</v>
      </c>
      <c r="D15" s="13">
        <v>764</v>
      </c>
      <c r="E15" s="13">
        <v>736</v>
      </c>
      <c r="F15" s="13">
        <v>28</v>
      </c>
      <c r="G15" s="13">
        <v>197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885</v>
      </c>
      <c r="D16" s="13">
        <v>641</v>
      </c>
      <c r="E16" s="13">
        <v>627</v>
      </c>
      <c r="F16" s="13">
        <v>14</v>
      </c>
      <c r="G16" s="13">
        <v>244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835</v>
      </c>
      <c r="D17" s="13">
        <v>468</v>
      </c>
      <c r="E17" s="13">
        <v>458</v>
      </c>
      <c r="F17" s="13">
        <v>10</v>
      </c>
      <c r="G17" s="13">
        <v>367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783</v>
      </c>
      <c r="D18" s="13">
        <v>311</v>
      </c>
      <c r="E18" s="13">
        <v>303</v>
      </c>
      <c r="F18" s="13">
        <v>8</v>
      </c>
      <c r="G18" s="13">
        <v>472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705</v>
      </c>
      <c r="D19" s="13">
        <v>188</v>
      </c>
      <c r="E19" s="13">
        <v>183</v>
      </c>
      <c r="F19" s="13">
        <v>5</v>
      </c>
      <c r="G19" s="13">
        <v>517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542</v>
      </c>
      <c r="D20" s="13">
        <v>106</v>
      </c>
      <c r="E20" s="13">
        <v>105</v>
      </c>
      <c r="F20" s="13">
        <v>1</v>
      </c>
      <c r="G20" s="13">
        <v>436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793</v>
      </c>
      <c r="D21" s="13">
        <v>62</v>
      </c>
      <c r="E21" s="13">
        <v>59</v>
      </c>
      <c r="F21" s="13">
        <v>3</v>
      </c>
      <c r="G21" s="13">
        <v>731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6884</v>
      </c>
      <c r="D22" s="12">
        <v>3615</v>
      </c>
      <c r="E22" s="12">
        <v>3352</v>
      </c>
      <c r="F22" s="12">
        <v>263</v>
      </c>
      <c r="G22" s="12">
        <v>3269</v>
      </c>
    </row>
    <row r="23" spans="1:12" ht="12" customHeight="1">
      <c r="A23" s="21" t="s">
        <v>12</v>
      </c>
      <c r="B23" s="2" t="s">
        <v>21</v>
      </c>
      <c r="C23" s="13">
        <v>103</v>
      </c>
      <c r="D23" s="13">
        <v>3</v>
      </c>
      <c r="E23" s="13">
        <v>3</v>
      </c>
      <c r="F23" s="13" t="s">
        <v>41</v>
      </c>
      <c r="G23" s="13">
        <v>100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561</v>
      </c>
      <c r="D24" s="13">
        <v>132</v>
      </c>
      <c r="E24" s="13">
        <v>100</v>
      </c>
      <c r="F24" s="13">
        <v>32</v>
      </c>
      <c r="G24" s="13">
        <v>429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486</v>
      </c>
      <c r="D25" s="13">
        <v>285</v>
      </c>
      <c r="E25" s="13">
        <v>233</v>
      </c>
      <c r="F25" s="13">
        <v>52</v>
      </c>
      <c r="G25" s="13">
        <v>201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559</v>
      </c>
      <c r="D26" s="13">
        <v>417</v>
      </c>
      <c r="E26" s="13">
        <v>375</v>
      </c>
      <c r="F26" s="13">
        <v>42</v>
      </c>
      <c r="G26" s="13">
        <v>142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534</v>
      </c>
      <c r="D27" s="13">
        <v>453</v>
      </c>
      <c r="E27" s="13">
        <v>426</v>
      </c>
      <c r="F27" s="13">
        <v>27</v>
      </c>
      <c r="G27" s="13">
        <v>81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558</v>
      </c>
      <c r="D28" s="13">
        <v>439</v>
      </c>
      <c r="E28" s="13">
        <v>400</v>
      </c>
      <c r="F28" s="13">
        <v>39</v>
      </c>
      <c r="G28" s="13">
        <v>119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607</v>
      </c>
      <c r="D29" s="13">
        <v>484</v>
      </c>
      <c r="E29" s="13">
        <v>459</v>
      </c>
      <c r="F29" s="13">
        <v>25</v>
      </c>
      <c r="G29" s="13">
        <v>123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499</v>
      </c>
      <c r="D30" s="13">
        <v>403</v>
      </c>
      <c r="E30" s="13">
        <v>392</v>
      </c>
      <c r="F30" s="13">
        <v>11</v>
      </c>
      <c r="G30" s="13">
        <v>96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485</v>
      </c>
      <c r="D31" s="13">
        <v>334</v>
      </c>
      <c r="E31" s="13">
        <v>316</v>
      </c>
      <c r="F31" s="13">
        <v>18</v>
      </c>
      <c r="G31" s="13">
        <v>151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467</v>
      </c>
      <c r="D32" s="13">
        <v>285</v>
      </c>
      <c r="E32" s="13">
        <v>276</v>
      </c>
      <c r="F32" s="13">
        <v>9</v>
      </c>
      <c r="G32" s="13">
        <v>182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449</v>
      </c>
      <c r="D33" s="13">
        <v>173</v>
      </c>
      <c r="E33" s="13">
        <v>170</v>
      </c>
      <c r="F33" s="13">
        <v>3</v>
      </c>
      <c r="G33" s="13">
        <v>276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400</v>
      </c>
      <c r="D34" s="13">
        <v>96</v>
      </c>
      <c r="E34" s="13">
        <v>93</v>
      </c>
      <c r="F34" s="13">
        <v>3</v>
      </c>
      <c r="G34" s="13">
        <v>304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370</v>
      </c>
      <c r="D35" s="13">
        <v>55</v>
      </c>
      <c r="E35" s="13">
        <v>53</v>
      </c>
      <c r="F35" s="13">
        <v>2</v>
      </c>
      <c r="G35" s="13">
        <v>315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302</v>
      </c>
      <c r="D36" s="13">
        <v>31</v>
      </c>
      <c r="E36" s="13">
        <v>31</v>
      </c>
      <c r="F36" s="13" t="s">
        <v>41</v>
      </c>
      <c r="G36" s="13">
        <v>271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504</v>
      </c>
      <c r="D37" s="13">
        <v>25</v>
      </c>
      <c r="E37" s="13">
        <v>25</v>
      </c>
      <c r="F37" s="13" t="s">
        <v>41</v>
      </c>
      <c r="G37" s="13">
        <v>479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6381</v>
      </c>
      <c r="D38" s="12">
        <v>4589</v>
      </c>
      <c r="E38" s="12">
        <v>4463</v>
      </c>
      <c r="F38" s="12">
        <v>126</v>
      </c>
      <c r="G38" s="12">
        <v>1792</v>
      </c>
    </row>
    <row r="39" spans="1:12" ht="12" customHeight="1">
      <c r="A39" s="21" t="s">
        <v>12</v>
      </c>
      <c r="B39" s="2" t="s">
        <v>21</v>
      </c>
      <c r="C39" s="13">
        <v>102</v>
      </c>
      <c r="D39" s="13">
        <v>5</v>
      </c>
      <c r="E39" s="13">
        <v>4</v>
      </c>
      <c r="F39" s="13">
        <v>1</v>
      </c>
      <c r="G39" s="13">
        <v>97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609</v>
      </c>
      <c r="D40" s="13">
        <v>189</v>
      </c>
      <c r="E40" s="13">
        <v>178</v>
      </c>
      <c r="F40" s="13">
        <v>11</v>
      </c>
      <c r="G40" s="13">
        <v>420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483</v>
      </c>
      <c r="D41" s="13">
        <v>371</v>
      </c>
      <c r="E41" s="13">
        <v>343</v>
      </c>
      <c r="F41" s="13">
        <v>28</v>
      </c>
      <c r="G41" s="13">
        <v>112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537</v>
      </c>
      <c r="D42" s="13">
        <v>494</v>
      </c>
      <c r="E42" s="13">
        <v>474</v>
      </c>
      <c r="F42" s="13">
        <v>20</v>
      </c>
      <c r="G42" s="13">
        <v>43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553</v>
      </c>
      <c r="D43" s="13">
        <v>512</v>
      </c>
      <c r="E43" s="13">
        <v>500</v>
      </c>
      <c r="F43" s="13">
        <v>12</v>
      </c>
      <c r="G43" s="13">
        <v>41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554</v>
      </c>
      <c r="D44" s="13">
        <v>525</v>
      </c>
      <c r="E44" s="13">
        <v>518</v>
      </c>
      <c r="F44" s="13">
        <v>7</v>
      </c>
      <c r="G44" s="13">
        <v>29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538</v>
      </c>
      <c r="D45" s="13">
        <v>508</v>
      </c>
      <c r="E45" s="13">
        <v>499</v>
      </c>
      <c r="F45" s="13">
        <v>9</v>
      </c>
      <c r="G45" s="13">
        <v>30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478</v>
      </c>
      <c r="D46" s="13">
        <v>444</v>
      </c>
      <c r="E46" s="13">
        <v>440</v>
      </c>
      <c r="F46" s="13">
        <v>4</v>
      </c>
      <c r="G46" s="13">
        <v>34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476</v>
      </c>
      <c r="D47" s="13">
        <v>430</v>
      </c>
      <c r="E47" s="13">
        <v>420</v>
      </c>
      <c r="F47" s="13">
        <v>10</v>
      </c>
      <c r="G47" s="13">
        <v>46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418</v>
      </c>
      <c r="D48" s="13">
        <v>356</v>
      </c>
      <c r="E48" s="13">
        <v>351</v>
      </c>
      <c r="F48" s="13">
        <v>5</v>
      </c>
      <c r="G48" s="13">
        <v>62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386</v>
      </c>
      <c r="D49" s="13">
        <v>295</v>
      </c>
      <c r="E49" s="13">
        <v>288</v>
      </c>
      <c r="F49" s="13">
        <v>7</v>
      </c>
      <c r="G49" s="13">
        <v>91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383</v>
      </c>
      <c r="D50" s="13">
        <v>215</v>
      </c>
      <c r="E50" s="13">
        <v>210</v>
      </c>
      <c r="F50" s="13">
        <v>5</v>
      </c>
      <c r="G50" s="13">
        <v>168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335</v>
      </c>
      <c r="D51" s="13">
        <v>133</v>
      </c>
      <c r="E51" s="13">
        <v>130</v>
      </c>
      <c r="F51" s="13">
        <v>3</v>
      </c>
      <c r="G51" s="13">
        <v>202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240</v>
      </c>
      <c r="D52" s="13">
        <v>75</v>
      </c>
      <c r="E52" s="13">
        <v>74</v>
      </c>
      <c r="F52" s="13">
        <v>1</v>
      </c>
      <c r="G52" s="13">
        <v>165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289</v>
      </c>
      <c r="D53" s="14">
        <v>37</v>
      </c>
      <c r="E53" s="14">
        <v>34</v>
      </c>
      <c r="F53" s="14">
        <v>3</v>
      </c>
      <c r="G53" s="14">
        <v>252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Hoja48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2" width="31.8554687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85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16494</v>
      </c>
      <c r="D6" s="12">
        <v>10560</v>
      </c>
      <c r="E6" s="12">
        <v>9916</v>
      </c>
      <c r="F6" s="12">
        <v>644</v>
      </c>
      <c r="G6" s="12">
        <v>5934</v>
      </c>
    </row>
    <row r="7" spans="1:12" ht="12" customHeight="1">
      <c r="A7" s="21" t="s">
        <v>12</v>
      </c>
      <c r="B7" s="2" t="s">
        <v>21</v>
      </c>
      <c r="C7" s="13">
        <v>337</v>
      </c>
      <c r="D7" s="13">
        <v>21</v>
      </c>
      <c r="E7" s="13">
        <v>19</v>
      </c>
      <c r="F7" s="13">
        <v>2</v>
      </c>
      <c r="G7" s="13">
        <v>316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1553</v>
      </c>
      <c r="D8" s="13">
        <v>505</v>
      </c>
      <c r="E8" s="13">
        <v>416</v>
      </c>
      <c r="F8" s="13">
        <v>89</v>
      </c>
      <c r="G8" s="13">
        <v>1048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1365</v>
      </c>
      <c r="D9" s="13">
        <v>1056</v>
      </c>
      <c r="E9" s="13">
        <v>931</v>
      </c>
      <c r="F9" s="13">
        <v>125</v>
      </c>
      <c r="G9" s="13">
        <v>309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1341</v>
      </c>
      <c r="D10" s="13">
        <v>1139</v>
      </c>
      <c r="E10" s="13">
        <v>1061</v>
      </c>
      <c r="F10" s="13">
        <v>78</v>
      </c>
      <c r="G10" s="13">
        <v>202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1370</v>
      </c>
      <c r="D11" s="13">
        <v>1210</v>
      </c>
      <c r="E11" s="13">
        <v>1146</v>
      </c>
      <c r="F11" s="13">
        <v>64</v>
      </c>
      <c r="G11" s="13">
        <v>160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1370</v>
      </c>
      <c r="D12" s="13">
        <v>1205</v>
      </c>
      <c r="E12" s="13">
        <v>1144</v>
      </c>
      <c r="F12" s="13">
        <v>61</v>
      </c>
      <c r="G12" s="13">
        <v>165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1531</v>
      </c>
      <c r="D13" s="13">
        <v>1378</v>
      </c>
      <c r="E13" s="13">
        <v>1321</v>
      </c>
      <c r="F13" s="13">
        <v>57</v>
      </c>
      <c r="G13" s="13">
        <v>153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1400</v>
      </c>
      <c r="D14" s="13">
        <v>1207</v>
      </c>
      <c r="E14" s="13">
        <v>1164</v>
      </c>
      <c r="F14" s="13">
        <v>43</v>
      </c>
      <c r="G14" s="13">
        <v>193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1104</v>
      </c>
      <c r="D15" s="13">
        <v>905</v>
      </c>
      <c r="E15" s="13">
        <v>867</v>
      </c>
      <c r="F15" s="13">
        <v>38</v>
      </c>
      <c r="G15" s="13">
        <v>199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958</v>
      </c>
      <c r="D16" s="13">
        <v>665</v>
      </c>
      <c r="E16" s="13">
        <v>637</v>
      </c>
      <c r="F16" s="13">
        <v>28</v>
      </c>
      <c r="G16" s="13">
        <v>293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966</v>
      </c>
      <c r="D17" s="13">
        <v>558</v>
      </c>
      <c r="E17" s="13">
        <v>534</v>
      </c>
      <c r="F17" s="13">
        <v>24</v>
      </c>
      <c r="G17" s="13">
        <v>408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868</v>
      </c>
      <c r="D18" s="13">
        <v>315</v>
      </c>
      <c r="E18" s="13">
        <v>303</v>
      </c>
      <c r="F18" s="13">
        <v>12</v>
      </c>
      <c r="G18" s="13">
        <v>553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865</v>
      </c>
      <c r="D19" s="13">
        <v>192</v>
      </c>
      <c r="E19" s="13">
        <v>187</v>
      </c>
      <c r="F19" s="13">
        <v>5</v>
      </c>
      <c r="G19" s="13">
        <v>673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701</v>
      </c>
      <c r="D20" s="13">
        <v>126</v>
      </c>
      <c r="E20" s="13">
        <v>114</v>
      </c>
      <c r="F20" s="13">
        <v>12</v>
      </c>
      <c r="G20" s="13">
        <v>575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765</v>
      </c>
      <c r="D21" s="13">
        <v>78</v>
      </c>
      <c r="E21" s="13">
        <v>72</v>
      </c>
      <c r="F21" s="13">
        <v>6</v>
      </c>
      <c r="G21" s="13">
        <v>687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8657</v>
      </c>
      <c r="D22" s="12">
        <v>4839</v>
      </c>
      <c r="E22" s="12">
        <v>4424</v>
      </c>
      <c r="F22" s="12">
        <v>415</v>
      </c>
      <c r="G22" s="12">
        <v>3818</v>
      </c>
    </row>
    <row r="23" spans="1:12" ht="12" customHeight="1">
      <c r="A23" s="21" t="s">
        <v>12</v>
      </c>
      <c r="B23" s="2" t="s">
        <v>21</v>
      </c>
      <c r="C23" s="13">
        <v>165</v>
      </c>
      <c r="D23" s="13">
        <v>8</v>
      </c>
      <c r="E23" s="13">
        <v>6</v>
      </c>
      <c r="F23" s="13">
        <v>2</v>
      </c>
      <c r="G23" s="13">
        <v>157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787</v>
      </c>
      <c r="D24" s="13">
        <v>207</v>
      </c>
      <c r="E24" s="13">
        <v>152</v>
      </c>
      <c r="F24" s="13">
        <v>55</v>
      </c>
      <c r="G24" s="13">
        <v>580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676</v>
      </c>
      <c r="D25" s="13">
        <v>476</v>
      </c>
      <c r="E25" s="13">
        <v>402</v>
      </c>
      <c r="F25" s="13">
        <v>74</v>
      </c>
      <c r="G25" s="13">
        <v>200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667</v>
      </c>
      <c r="D26" s="13">
        <v>529</v>
      </c>
      <c r="E26" s="13">
        <v>481</v>
      </c>
      <c r="F26" s="13">
        <v>48</v>
      </c>
      <c r="G26" s="13">
        <v>138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705</v>
      </c>
      <c r="D27" s="13">
        <v>582</v>
      </c>
      <c r="E27" s="13">
        <v>540</v>
      </c>
      <c r="F27" s="13">
        <v>42</v>
      </c>
      <c r="G27" s="13">
        <v>123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717</v>
      </c>
      <c r="D28" s="13">
        <v>602</v>
      </c>
      <c r="E28" s="13">
        <v>556</v>
      </c>
      <c r="F28" s="13">
        <v>46</v>
      </c>
      <c r="G28" s="13">
        <v>115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806</v>
      </c>
      <c r="D29" s="13">
        <v>686</v>
      </c>
      <c r="E29" s="13">
        <v>640</v>
      </c>
      <c r="F29" s="13">
        <v>46</v>
      </c>
      <c r="G29" s="13">
        <v>120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703</v>
      </c>
      <c r="D30" s="13">
        <v>557</v>
      </c>
      <c r="E30" s="13">
        <v>532</v>
      </c>
      <c r="F30" s="13">
        <v>25</v>
      </c>
      <c r="G30" s="13">
        <v>146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562</v>
      </c>
      <c r="D31" s="13">
        <v>421</v>
      </c>
      <c r="E31" s="13">
        <v>395</v>
      </c>
      <c r="F31" s="13">
        <v>26</v>
      </c>
      <c r="G31" s="13">
        <v>141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513</v>
      </c>
      <c r="D32" s="13">
        <v>312</v>
      </c>
      <c r="E32" s="13">
        <v>293</v>
      </c>
      <c r="F32" s="13">
        <v>19</v>
      </c>
      <c r="G32" s="13">
        <v>201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497</v>
      </c>
      <c r="D33" s="13">
        <v>204</v>
      </c>
      <c r="E33" s="13">
        <v>190</v>
      </c>
      <c r="F33" s="13">
        <v>14</v>
      </c>
      <c r="G33" s="13">
        <v>293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476</v>
      </c>
      <c r="D34" s="13">
        <v>120</v>
      </c>
      <c r="E34" s="13">
        <v>118</v>
      </c>
      <c r="F34" s="13">
        <v>2</v>
      </c>
      <c r="G34" s="13">
        <v>356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484</v>
      </c>
      <c r="D35" s="13">
        <v>59</v>
      </c>
      <c r="E35" s="13">
        <v>57</v>
      </c>
      <c r="F35" s="13">
        <v>2</v>
      </c>
      <c r="G35" s="13">
        <v>425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401</v>
      </c>
      <c r="D36" s="13">
        <v>41</v>
      </c>
      <c r="E36" s="13">
        <v>31</v>
      </c>
      <c r="F36" s="13">
        <v>10</v>
      </c>
      <c r="G36" s="13">
        <v>360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498</v>
      </c>
      <c r="D37" s="13">
        <v>35</v>
      </c>
      <c r="E37" s="13">
        <v>31</v>
      </c>
      <c r="F37" s="13">
        <v>4</v>
      </c>
      <c r="G37" s="13">
        <v>463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7837</v>
      </c>
      <c r="D38" s="12">
        <v>5721</v>
      </c>
      <c r="E38" s="12">
        <v>5492</v>
      </c>
      <c r="F38" s="12">
        <v>229</v>
      </c>
      <c r="G38" s="12">
        <v>2116</v>
      </c>
    </row>
    <row r="39" spans="1:12" ht="12" customHeight="1">
      <c r="A39" s="21" t="s">
        <v>12</v>
      </c>
      <c r="B39" s="2" t="s">
        <v>21</v>
      </c>
      <c r="C39" s="13">
        <v>172</v>
      </c>
      <c r="D39" s="13">
        <v>13</v>
      </c>
      <c r="E39" s="13">
        <v>13</v>
      </c>
      <c r="F39" s="13" t="s">
        <v>41</v>
      </c>
      <c r="G39" s="13">
        <v>159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766</v>
      </c>
      <c r="D40" s="13">
        <v>298</v>
      </c>
      <c r="E40" s="13">
        <v>264</v>
      </c>
      <c r="F40" s="13">
        <v>34</v>
      </c>
      <c r="G40" s="13">
        <v>468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689</v>
      </c>
      <c r="D41" s="13">
        <v>580</v>
      </c>
      <c r="E41" s="13">
        <v>529</v>
      </c>
      <c r="F41" s="13">
        <v>51</v>
      </c>
      <c r="G41" s="13">
        <v>109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674</v>
      </c>
      <c r="D42" s="13">
        <v>610</v>
      </c>
      <c r="E42" s="13">
        <v>580</v>
      </c>
      <c r="F42" s="13">
        <v>30</v>
      </c>
      <c r="G42" s="13">
        <v>64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665</v>
      </c>
      <c r="D43" s="13">
        <v>628</v>
      </c>
      <c r="E43" s="13">
        <v>606</v>
      </c>
      <c r="F43" s="13">
        <v>22</v>
      </c>
      <c r="G43" s="13">
        <v>37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653</v>
      </c>
      <c r="D44" s="13">
        <v>603</v>
      </c>
      <c r="E44" s="13">
        <v>588</v>
      </c>
      <c r="F44" s="13">
        <v>15</v>
      </c>
      <c r="G44" s="13">
        <v>50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725</v>
      </c>
      <c r="D45" s="13">
        <v>692</v>
      </c>
      <c r="E45" s="13">
        <v>681</v>
      </c>
      <c r="F45" s="13">
        <v>11</v>
      </c>
      <c r="G45" s="13">
        <v>33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697</v>
      </c>
      <c r="D46" s="13">
        <v>650</v>
      </c>
      <c r="E46" s="13">
        <v>632</v>
      </c>
      <c r="F46" s="13">
        <v>18</v>
      </c>
      <c r="G46" s="13">
        <v>47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542</v>
      </c>
      <c r="D47" s="13">
        <v>484</v>
      </c>
      <c r="E47" s="13">
        <v>472</v>
      </c>
      <c r="F47" s="13">
        <v>12</v>
      </c>
      <c r="G47" s="13">
        <v>58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445</v>
      </c>
      <c r="D48" s="13">
        <v>353</v>
      </c>
      <c r="E48" s="13">
        <v>344</v>
      </c>
      <c r="F48" s="13">
        <v>9</v>
      </c>
      <c r="G48" s="13">
        <v>92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469</v>
      </c>
      <c r="D49" s="13">
        <v>354</v>
      </c>
      <c r="E49" s="13">
        <v>344</v>
      </c>
      <c r="F49" s="13">
        <v>10</v>
      </c>
      <c r="G49" s="13">
        <v>115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392</v>
      </c>
      <c r="D50" s="13">
        <v>195</v>
      </c>
      <c r="E50" s="13">
        <v>185</v>
      </c>
      <c r="F50" s="13">
        <v>10</v>
      </c>
      <c r="G50" s="13">
        <v>197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381</v>
      </c>
      <c r="D51" s="13">
        <v>133</v>
      </c>
      <c r="E51" s="13">
        <v>130</v>
      </c>
      <c r="F51" s="13">
        <v>3</v>
      </c>
      <c r="G51" s="13">
        <v>248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300</v>
      </c>
      <c r="D52" s="13">
        <v>85</v>
      </c>
      <c r="E52" s="13">
        <v>83</v>
      </c>
      <c r="F52" s="13">
        <v>2</v>
      </c>
      <c r="G52" s="13">
        <v>215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267</v>
      </c>
      <c r="D53" s="14">
        <v>43</v>
      </c>
      <c r="E53" s="14">
        <v>41</v>
      </c>
      <c r="F53" s="14">
        <v>2</v>
      </c>
      <c r="G53" s="14">
        <v>224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Hoja49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9.2851562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86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2532</v>
      </c>
      <c r="D6" s="12">
        <v>1603</v>
      </c>
      <c r="E6" s="12">
        <v>1537</v>
      </c>
      <c r="F6" s="12">
        <v>66</v>
      </c>
      <c r="G6" s="12">
        <v>929</v>
      </c>
    </row>
    <row r="7" spans="1:12" ht="12" customHeight="1">
      <c r="A7" s="21" t="s">
        <v>12</v>
      </c>
      <c r="B7" s="2" t="s">
        <v>21</v>
      </c>
      <c r="C7" s="13">
        <v>59</v>
      </c>
      <c r="D7" s="13">
        <v>10</v>
      </c>
      <c r="E7" s="13">
        <v>7</v>
      </c>
      <c r="F7" s="13">
        <v>3</v>
      </c>
      <c r="G7" s="13">
        <v>49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220</v>
      </c>
      <c r="D8" s="13">
        <v>61</v>
      </c>
      <c r="E8" s="13">
        <v>48</v>
      </c>
      <c r="F8" s="13">
        <v>13</v>
      </c>
      <c r="G8" s="13">
        <v>159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184</v>
      </c>
      <c r="D9" s="13">
        <v>149</v>
      </c>
      <c r="E9" s="13">
        <v>131</v>
      </c>
      <c r="F9" s="13">
        <v>18</v>
      </c>
      <c r="G9" s="13">
        <v>35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190</v>
      </c>
      <c r="D10" s="13">
        <v>156</v>
      </c>
      <c r="E10" s="13">
        <v>147</v>
      </c>
      <c r="F10" s="13">
        <v>9</v>
      </c>
      <c r="G10" s="13">
        <v>34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226</v>
      </c>
      <c r="D11" s="13">
        <v>189</v>
      </c>
      <c r="E11" s="13">
        <v>185</v>
      </c>
      <c r="F11" s="13">
        <v>4</v>
      </c>
      <c r="G11" s="13">
        <v>37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226</v>
      </c>
      <c r="D12" s="13">
        <v>187</v>
      </c>
      <c r="E12" s="13">
        <v>185</v>
      </c>
      <c r="F12" s="13">
        <v>2</v>
      </c>
      <c r="G12" s="13">
        <v>39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217</v>
      </c>
      <c r="D13" s="13">
        <v>181</v>
      </c>
      <c r="E13" s="13">
        <v>179</v>
      </c>
      <c r="F13" s="13">
        <v>2</v>
      </c>
      <c r="G13" s="13">
        <v>36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185</v>
      </c>
      <c r="D14" s="13">
        <v>159</v>
      </c>
      <c r="E14" s="13">
        <v>155</v>
      </c>
      <c r="F14" s="13">
        <v>4</v>
      </c>
      <c r="G14" s="13">
        <v>26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171</v>
      </c>
      <c r="D15" s="13">
        <v>144</v>
      </c>
      <c r="E15" s="13">
        <v>141</v>
      </c>
      <c r="F15" s="13">
        <v>3</v>
      </c>
      <c r="G15" s="13">
        <v>27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187</v>
      </c>
      <c r="D16" s="13">
        <v>137</v>
      </c>
      <c r="E16" s="13">
        <v>132</v>
      </c>
      <c r="F16" s="13">
        <v>5</v>
      </c>
      <c r="G16" s="13">
        <v>50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152</v>
      </c>
      <c r="D17" s="13">
        <v>86</v>
      </c>
      <c r="E17" s="13">
        <v>86</v>
      </c>
      <c r="F17" s="13" t="s">
        <v>41</v>
      </c>
      <c r="G17" s="13">
        <v>66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142</v>
      </c>
      <c r="D18" s="13">
        <v>66</v>
      </c>
      <c r="E18" s="13">
        <v>64</v>
      </c>
      <c r="F18" s="13">
        <v>2</v>
      </c>
      <c r="G18" s="13">
        <v>76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124</v>
      </c>
      <c r="D19" s="13">
        <v>44</v>
      </c>
      <c r="E19" s="13">
        <v>44</v>
      </c>
      <c r="F19" s="13" t="s">
        <v>41</v>
      </c>
      <c r="G19" s="13">
        <v>80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97</v>
      </c>
      <c r="D20" s="13">
        <v>23</v>
      </c>
      <c r="E20" s="13">
        <v>22</v>
      </c>
      <c r="F20" s="13">
        <v>1</v>
      </c>
      <c r="G20" s="13">
        <v>74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152</v>
      </c>
      <c r="D21" s="13">
        <v>11</v>
      </c>
      <c r="E21" s="13">
        <v>11</v>
      </c>
      <c r="F21" s="13" t="s">
        <v>41</v>
      </c>
      <c r="G21" s="13">
        <v>141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1302</v>
      </c>
      <c r="D22" s="12">
        <v>685</v>
      </c>
      <c r="E22" s="12">
        <v>638</v>
      </c>
      <c r="F22" s="12">
        <v>47</v>
      </c>
      <c r="G22" s="12">
        <v>617</v>
      </c>
    </row>
    <row r="23" spans="1:12" ht="12" customHeight="1">
      <c r="A23" s="21" t="s">
        <v>12</v>
      </c>
      <c r="B23" s="2" t="s">
        <v>21</v>
      </c>
      <c r="C23" s="13">
        <v>28</v>
      </c>
      <c r="D23" s="13">
        <v>4</v>
      </c>
      <c r="E23" s="13">
        <v>2</v>
      </c>
      <c r="F23" s="13">
        <v>2</v>
      </c>
      <c r="G23" s="13">
        <v>24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101</v>
      </c>
      <c r="D24" s="13">
        <v>20</v>
      </c>
      <c r="E24" s="13">
        <v>14</v>
      </c>
      <c r="F24" s="13">
        <v>6</v>
      </c>
      <c r="G24" s="13">
        <v>81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85</v>
      </c>
      <c r="D25" s="13">
        <v>65</v>
      </c>
      <c r="E25" s="13">
        <v>50</v>
      </c>
      <c r="F25" s="13">
        <v>15</v>
      </c>
      <c r="G25" s="13">
        <v>20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93</v>
      </c>
      <c r="D26" s="13">
        <v>67</v>
      </c>
      <c r="E26" s="13">
        <v>61</v>
      </c>
      <c r="F26" s="13">
        <v>6</v>
      </c>
      <c r="G26" s="13">
        <v>26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120</v>
      </c>
      <c r="D27" s="13">
        <v>92</v>
      </c>
      <c r="E27" s="13">
        <v>89</v>
      </c>
      <c r="F27" s="13">
        <v>3</v>
      </c>
      <c r="G27" s="13">
        <v>28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121</v>
      </c>
      <c r="D28" s="13">
        <v>92</v>
      </c>
      <c r="E28" s="13">
        <v>90</v>
      </c>
      <c r="F28" s="13">
        <v>2</v>
      </c>
      <c r="G28" s="13">
        <v>29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104</v>
      </c>
      <c r="D29" s="13">
        <v>79</v>
      </c>
      <c r="E29" s="13">
        <v>77</v>
      </c>
      <c r="F29" s="13">
        <v>2</v>
      </c>
      <c r="G29" s="13">
        <v>25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83</v>
      </c>
      <c r="D30" s="13">
        <v>61</v>
      </c>
      <c r="E30" s="13">
        <v>58</v>
      </c>
      <c r="F30" s="13">
        <v>3</v>
      </c>
      <c r="G30" s="13">
        <v>22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97</v>
      </c>
      <c r="D31" s="13">
        <v>74</v>
      </c>
      <c r="E31" s="13">
        <v>72</v>
      </c>
      <c r="F31" s="13">
        <v>2</v>
      </c>
      <c r="G31" s="13">
        <v>23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99</v>
      </c>
      <c r="D32" s="13">
        <v>60</v>
      </c>
      <c r="E32" s="13">
        <v>56</v>
      </c>
      <c r="F32" s="13">
        <v>4</v>
      </c>
      <c r="G32" s="13">
        <v>39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80</v>
      </c>
      <c r="D33" s="13">
        <v>32</v>
      </c>
      <c r="E33" s="13">
        <v>32</v>
      </c>
      <c r="F33" s="13" t="s">
        <v>41</v>
      </c>
      <c r="G33" s="13">
        <v>48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65</v>
      </c>
      <c r="D34" s="13">
        <v>16</v>
      </c>
      <c r="E34" s="13">
        <v>15</v>
      </c>
      <c r="F34" s="13">
        <v>1</v>
      </c>
      <c r="G34" s="13">
        <v>49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50</v>
      </c>
      <c r="D35" s="13">
        <v>9</v>
      </c>
      <c r="E35" s="13">
        <v>9</v>
      </c>
      <c r="F35" s="13" t="s">
        <v>41</v>
      </c>
      <c r="G35" s="13">
        <v>41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57</v>
      </c>
      <c r="D36" s="13">
        <v>10</v>
      </c>
      <c r="E36" s="13">
        <v>9</v>
      </c>
      <c r="F36" s="13">
        <v>1</v>
      </c>
      <c r="G36" s="13">
        <v>47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119</v>
      </c>
      <c r="D37" s="13">
        <v>4</v>
      </c>
      <c r="E37" s="13">
        <v>4</v>
      </c>
      <c r="F37" s="13" t="s">
        <v>41</v>
      </c>
      <c r="G37" s="13">
        <v>115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1230</v>
      </c>
      <c r="D38" s="12">
        <v>918</v>
      </c>
      <c r="E38" s="12">
        <v>899</v>
      </c>
      <c r="F38" s="12">
        <v>19</v>
      </c>
      <c r="G38" s="12">
        <v>312</v>
      </c>
    </row>
    <row r="39" spans="1:12" ht="12" customHeight="1">
      <c r="A39" s="21" t="s">
        <v>12</v>
      </c>
      <c r="B39" s="2" t="s">
        <v>21</v>
      </c>
      <c r="C39" s="13">
        <v>31</v>
      </c>
      <c r="D39" s="13">
        <v>6</v>
      </c>
      <c r="E39" s="13">
        <v>5</v>
      </c>
      <c r="F39" s="13">
        <v>1</v>
      </c>
      <c r="G39" s="13">
        <v>25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119</v>
      </c>
      <c r="D40" s="13">
        <v>41</v>
      </c>
      <c r="E40" s="13">
        <v>34</v>
      </c>
      <c r="F40" s="13">
        <v>7</v>
      </c>
      <c r="G40" s="13">
        <v>78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99</v>
      </c>
      <c r="D41" s="13">
        <v>84</v>
      </c>
      <c r="E41" s="13">
        <v>81</v>
      </c>
      <c r="F41" s="13">
        <v>3</v>
      </c>
      <c r="G41" s="13">
        <v>15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97</v>
      </c>
      <c r="D42" s="13">
        <v>89</v>
      </c>
      <c r="E42" s="13">
        <v>86</v>
      </c>
      <c r="F42" s="13">
        <v>3</v>
      </c>
      <c r="G42" s="13">
        <v>8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106</v>
      </c>
      <c r="D43" s="13">
        <v>97</v>
      </c>
      <c r="E43" s="13">
        <v>96</v>
      </c>
      <c r="F43" s="13">
        <v>1</v>
      </c>
      <c r="G43" s="13">
        <v>9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105</v>
      </c>
      <c r="D44" s="13">
        <v>95</v>
      </c>
      <c r="E44" s="13">
        <v>95</v>
      </c>
      <c r="F44" s="13" t="s">
        <v>41</v>
      </c>
      <c r="G44" s="13">
        <v>10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113</v>
      </c>
      <c r="D45" s="13">
        <v>102</v>
      </c>
      <c r="E45" s="13">
        <v>102</v>
      </c>
      <c r="F45" s="13" t="s">
        <v>41</v>
      </c>
      <c r="G45" s="13">
        <v>11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102</v>
      </c>
      <c r="D46" s="13">
        <v>98</v>
      </c>
      <c r="E46" s="13">
        <v>97</v>
      </c>
      <c r="F46" s="13">
        <v>1</v>
      </c>
      <c r="G46" s="13">
        <v>4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74</v>
      </c>
      <c r="D47" s="13">
        <v>70</v>
      </c>
      <c r="E47" s="13">
        <v>69</v>
      </c>
      <c r="F47" s="13">
        <v>1</v>
      </c>
      <c r="G47" s="13">
        <v>4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88</v>
      </c>
      <c r="D48" s="13">
        <v>77</v>
      </c>
      <c r="E48" s="13">
        <v>76</v>
      </c>
      <c r="F48" s="13">
        <v>1</v>
      </c>
      <c r="G48" s="13">
        <v>11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72</v>
      </c>
      <c r="D49" s="13">
        <v>54</v>
      </c>
      <c r="E49" s="13">
        <v>54</v>
      </c>
      <c r="F49" s="13" t="s">
        <v>41</v>
      </c>
      <c r="G49" s="13">
        <v>18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77</v>
      </c>
      <c r="D50" s="13">
        <v>50</v>
      </c>
      <c r="E50" s="13">
        <v>49</v>
      </c>
      <c r="F50" s="13">
        <v>1</v>
      </c>
      <c r="G50" s="13">
        <v>27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74</v>
      </c>
      <c r="D51" s="13">
        <v>35</v>
      </c>
      <c r="E51" s="13">
        <v>35</v>
      </c>
      <c r="F51" s="13" t="s">
        <v>41</v>
      </c>
      <c r="G51" s="13">
        <v>39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40</v>
      </c>
      <c r="D52" s="13">
        <v>13</v>
      </c>
      <c r="E52" s="13">
        <v>13</v>
      </c>
      <c r="F52" s="13" t="s">
        <v>41</v>
      </c>
      <c r="G52" s="13">
        <v>27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33</v>
      </c>
      <c r="D53" s="14">
        <v>7</v>
      </c>
      <c r="E53" s="14">
        <v>7</v>
      </c>
      <c r="F53" s="14" t="s">
        <v>41</v>
      </c>
      <c r="G53" s="14">
        <v>26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Hoja50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7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87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17981</v>
      </c>
      <c r="D6" s="12">
        <v>11466</v>
      </c>
      <c r="E6" s="12">
        <v>10719</v>
      </c>
      <c r="F6" s="12">
        <v>747</v>
      </c>
      <c r="G6" s="12">
        <v>6515</v>
      </c>
    </row>
    <row r="7" spans="1:12" ht="12" customHeight="1">
      <c r="A7" s="21" t="s">
        <v>12</v>
      </c>
      <c r="B7" s="2" t="s">
        <v>21</v>
      </c>
      <c r="C7" s="13">
        <v>386</v>
      </c>
      <c r="D7" s="13">
        <v>20</v>
      </c>
      <c r="E7" s="13">
        <v>17</v>
      </c>
      <c r="F7" s="13">
        <v>3</v>
      </c>
      <c r="G7" s="13">
        <v>366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1940</v>
      </c>
      <c r="D8" s="13">
        <v>570</v>
      </c>
      <c r="E8" s="13">
        <v>442</v>
      </c>
      <c r="F8" s="13">
        <v>128</v>
      </c>
      <c r="G8" s="13">
        <v>1370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1582</v>
      </c>
      <c r="D9" s="13">
        <v>1125</v>
      </c>
      <c r="E9" s="13">
        <v>941</v>
      </c>
      <c r="F9" s="13">
        <v>184</v>
      </c>
      <c r="G9" s="13">
        <v>457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1537</v>
      </c>
      <c r="D10" s="13">
        <v>1259</v>
      </c>
      <c r="E10" s="13">
        <v>1157</v>
      </c>
      <c r="F10" s="13">
        <v>102</v>
      </c>
      <c r="G10" s="13">
        <v>278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1603</v>
      </c>
      <c r="D11" s="13">
        <v>1357</v>
      </c>
      <c r="E11" s="13">
        <v>1280</v>
      </c>
      <c r="F11" s="13">
        <v>77</v>
      </c>
      <c r="G11" s="13">
        <v>246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1513</v>
      </c>
      <c r="D12" s="13">
        <v>1289</v>
      </c>
      <c r="E12" s="13">
        <v>1237</v>
      </c>
      <c r="F12" s="13">
        <v>52</v>
      </c>
      <c r="G12" s="13">
        <v>224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1635</v>
      </c>
      <c r="D13" s="13">
        <v>1422</v>
      </c>
      <c r="E13" s="13">
        <v>1378</v>
      </c>
      <c r="F13" s="13">
        <v>44</v>
      </c>
      <c r="G13" s="13">
        <v>213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1372</v>
      </c>
      <c r="D14" s="13">
        <v>1173</v>
      </c>
      <c r="E14" s="13">
        <v>1132</v>
      </c>
      <c r="F14" s="13">
        <v>41</v>
      </c>
      <c r="G14" s="13">
        <v>199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1233</v>
      </c>
      <c r="D15" s="13">
        <v>1019</v>
      </c>
      <c r="E15" s="13">
        <v>987</v>
      </c>
      <c r="F15" s="13">
        <v>32</v>
      </c>
      <c r="G15" s="13">
        <v>214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1122</v>
      </c>
      <c r="D16" s="13">
        <v>853</v>
      </c>
      <c r="E16" s="13">
        <v>817</v>
      </c>
      <c r="F16" s="13">
        <v>36</v>
      </c>
      <c r="G16" s="13">
        <v>269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1005</v>
      </c>
      <c r="D17" s="13">
        <v>622</v>
      </c>
      <c r="E17" s="13">
        <v>600</v>
      </c>
      <c r="F17" s="13">
        <v>22</v>
      </c>
      <c r="G17" s="13">
        <v>383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860</v>
      </c>
      <c r="D18" s="13">
        <v>337</v>
      </c>
      <c r="E18" s="13">
        <v>321</v>
      </c>
      <c r="F18" s="13">
        <v>16</v>
      </c>
      <c r="G18" s="13">
        <v>523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820</v>
      </c>
      <c r="D19" s="13">
        <v>226</v>
      </c>
      <c r="E19" s="13">
        <v>217</v>
      </c>
      <c r="F19" s="13">
        <v>9</v>
      </c>
      <c r="G19" s="13">
        <v>594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599</v>
      </c>
      <c r="D20" s="13">
        <v>117</v>
      </c>
      <c r="E20" s="13">
        <v>116</v>
      </c>
      <c r="F20" s="13">
        <v>1</v>
      </c>
      <c r="G20" s="13">
        <v>482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774</v>
      </c>
      <c r="D21" s="13">
        <v>77</v>
      </c>
      <c r="E21" s="13">
        <v>77</v>
      </c>
      <c r="F21" s="13" t="s">
        <v>41</v>
      </c>
      <c r="G21" s="13">
        <v>697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9475</v>
      </c>
      <c r="D22" s="12">
        <v>5129</v>
      </c>
      <c r="E22" s="12">
        <v>4700</v>
      </c>
      <c r="F22" s="12">
        <v>429</v>
      </c>
      <c r="G22" s="12">
        <v>4346</v>
      </c>
    </row>
    <row r="23" spans="1:12" ht="12" customHeight="1">
      <c r="A23" s="21" t="s">
        <v>12</v>
      </c>
      <c r="B23" s="2" t="s">
        <v>21</v>
      </c>
      <c r="C23" s="13">
        <v>203</v>
      </c>
      <c r="D23" s="13">
        <v>11</v>
      </c>
      <c r="E23" s="13">
        <v>10</v>
      </c>
      <c r="F23" s="13">
        <v>1</v>
      </c>
      <c r="G23" s="13">
        <v>192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945</v>
      </c>
      <c r="D24" s="13">
        <v>225</v>
      </c>
      <c r="E24" s="13">
        <v>155</v>
      </c>
      <c r="F24" s="13">
        <v>70</v>
      </c>
      <c r="G24" s="13">
        <v>720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808</v>
      </c>
      <c r="D25" s="13">
        <v>487</v>
      </c>
      <c r="E25" s="13">
        <v>379</v>
      </c>
      <c r="F25" s="13">
        <v>108</v>
      </c>
      <c r="G25" s="13">
        <v>321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765</v>
      </c>
      <c r="D26" s="13">
        <v>544</v>
      </c>
      <c r="E26" s="13">
        <v>493</v>
      </c>
      <c r="F26" s="13">
        <v>51</v>
      </c>
      <c r="G26" s="13">
        <v>221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823</v>
      </c>
      <c r="D27" s="13">
        <v>617</v>
      </c>
      <c r="E27" s="13">
        <v>572</v>
      </c>
      <c r="F27" s="13">
        <v>45</v>
      </c>
      <c r="G27" s="13">
        <v>206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825</v>
      </c>
      <c r="D28" s="13">
        <v>645</v>
      </c>
      <c r="E28" s="13">
        <v>604</v>
      </c>
      <c r="F28" s="13">
        <v>41</v>
      </c>
      <c r="G28" s="13">
        <v>180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869</v>
      </c>
      <c r="D29" s="13">
        <v>696</v>
      </c>
      <c r="E29" s="13">
        <v>662</v>
      </c>
      <c r="F29" s="13">
        <v>34</v>
      </c>
      <c r="G29" s="13">
        <v>173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674</v>
      </c>
      <c r="D30" s="13">
        <v>527</v>
      </c>
      <c r="E30" s="13">
        <v>505</v>
      </c>
      <c r="F30" s="13">
        <v>22</v>
      </c>
      <c r="G30" s="13">
        <v>147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633</v>
      </c>
      <c r="D31" s="13">
        <v>453</v>
      </c>
      <c r="E31" s="13">
        <v>435</v>
      </c>
      <c r="F31" s="13">
        <v>18</v>
      </c>
      <c r="G31" s="13">
        <v>180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615</v>
      </c>
      <c r="D32" s="13">
        <v>409</v>
      </c>
      <c r="E32" s="13">
        <v>391</v>
      </c>
      <c r="F32" s="13">
        <v>18</v>
      </c>
      <c r="G32" s="13">
        <v>206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518</v>
      </c>
      <c r="D33" s="13">
        <v>247</v>
      </c>
      <c r="E33" s="13">
        <v>237</v>
      </c>
      <c r="F33" s="13">
        <v>10</v>
      </c>
      <c r="G33" s="13">
        <v>271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471</v>
      </c>
      <c r="D34" s="13">
        <v>119</v>
      </c>
      <c r="E34" s="13">
        <v>114</v>
      </c>
      <c r="F34" s="13">
        <v>5</v>
      </c>
      <c r="G34" s="13">
        <v>352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435</v>
      </c>
      <c r="D35" s="13">
        <v>84</v>
      </c>
      <c r="E35" s="13">
        <v>79</v>
      </c>
      <c r="F35" s="13">
        <v>5</v>
      </c>
      <c r="G35" s="13">
        <v>351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357</v>
      </c>
      <c r="D36" s="13">
        <v>36</v>
      </c>
      <c r="E36" s="13">
        <v>35</v>
      </c>
      <c r="F36" s="13">
        <v>1</v>
      </c>
      <c r="G36" s="13">
        <v>321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534</v>
      </c>
      <c r="D37" s="13">
        <v>29</v>
      </c>
      <c r="E37" s="13">
        <v>29</v>
      </c>
      <c r="F37" s="13" t="s">
        <v>41</v>
      </c>
      <c r="G37" s="13">
        <v>505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8506</v>
      </c>
      <c r="D38" s="12">
        <v>6337</v>
      </c>
      <c r="E38" s="12">
        <v>6019</v>
      </c>
      <c r="F38" s="12">
        <v>318</v>
      </c>
      <c r="G38" s="12">
        <v>2169</v>
      </c>
    </row>
    <row r="39" spans="1:12" ht="12" customHeight="1">
      <c r="A39" s="21" t="s">
        <v>12</v>
      </c>
      <c r="B39" s="2" t="s">
        <v>21</v>
      </c>
      <c r="C39" s="13">
        <v>183</v>
      </c>
      <c r="D39" s="13">
        <v>9</v>
      </c>
      <c r="E39" s="13">
        <v>7</v>
      </c>
      <c r="F39" s="13">
        <v>2</v>
      </c>
      <c r="G39" s="13">
        <v>174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995</v>
      </c>
      <c r="D40" s="13">
        <v>345</v>
      </c>
      <c r="E40" s="13">
        <v>287</v>
      </c>
      <c r="F40" s="13">
        <v>58</v>
      </c>
      <c r="G40" s="13">
        <v>650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774</v>
      </c>
      <c r="D41" s="13">
        <v>638</v>
      </c>
      <c r="E41" s="13">
        <v>562</v>
      </c>
      <c r="F41" s="13">
        <v>76</v>
      </c>
      <c r="G41" s="13">
        <v>136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772</v>
      </c>
      <c r="D42" s="13">
        <v>715</v>
      </c>
      <c r="E42" s="13">
        <v>664</v>
      </c>
      <c r="F42" s="13">
        <v>51</v>
      </c>
      <c r="G42" s="13">
        <v>57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780</v>
      </c>
      <c r="D43" s="13">
        <v>740</v>
      </c>
      <c r="E43" s="13">
        <v>708</v>
      </c>
      <c r="F43" s="13">
        <v>32</v>
      </c>
      <c r="G43" s="13">
        <v>40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688</v>
      </c>
      <c r="D44" s="13">
        <v>644</v>
      </c>
      <c r="E44" s="13">
        <v>633</v>
      </c>
      <c r="F44" s="13">
        <v>11</v>
      </c>
      <c r="G44" s="13">
        <v>44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766</v>
      </c>
      <c r="D45" s="13">
        <v>726</v>
      </c>
      <c r="E45" s="13">
        <v>716</v>
      </c>
      <c r="F45" s="13">
        <v>10</v>
      </c>
      <c r="G45" s="13">
        <v>40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698</v>
      </c>
      <c r="D46" s="13">
        <v>646</v>
      </c>
      <c r="E46" s="13">
        <v>627</v>
      </c>
      <c r="F46" s="13">
        <v>19</v>
      </c>
      <c r="G46" s="13">
        <v>52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600</v>
      </c>
      <c r="D47" s="13">
        <v>566</v>
      </c>
      <c r="E47" s="13">
        <v>552</v>
      </c>
      <c r="F47" s="13">
        <v>14</v>
      </c>
      <c r="G47" s="13">
        <v>34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507</v>
      </c>
      <c r="D48" s="13">
        <v>444</v>
      </c>
      <c r="E48" s="13">
        <v>426</v>
      </c>
      <c r="F48" s="13">
        <v>18</v>
      </c>
      <c r="G48" s="13">
        <v>63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487</v>
      </c>
      <c r="D49" s="13">
        <v>375</v>
      </c>
      <c r="E49" s="13">
        <v>363</v>
      </c>
      <c r="F49" s="13">
        <v>12</v>
      </c>
      <c r="G49" s="13">
        <v>112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389</v>
      </c>
      <c r="D50" s="13">
        <v>218</v>
      </c>
      <c r="E50" s="13">
        <v>207</v>
      </c>
      <c r="F50" s="13">
        <v>11</v>
      </c>
      <c r="G50" s="13">
        <v>171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385</v>
      </c>
      <c r="D51" s="13">
        <v>142</v>
      </c>
      <c r="E51" s="13">
        <v>138</v>
      </c>
      <c r="F51" s="13">
        <v>4</v>
      </c>
      <c r="G51" s="13">
        <v>243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242</v>
      </c>
      <c r="D52" s="13">
        <v>81</v>
      </c>
      <c r="E52" s="13">
        <v>81</v>
      </c>
      <c r="F52" s="13" t="s">
        <v>41</v>
      </c>
      <c r="G52" s="13">
        <v>161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240</v>
      </c>
      <c r="D53" s="14">
        <v>48</v>
      </c>
      <c r="E53" s="14">
        <v>48</v>
      </c>
      <c r="F53" s="14" t="s">
        <v>41</v>
      </c>
      <c r="G53" s="14">
        <v>192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Hoja51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2" width="31.85546875" customWidth="1"/>
    <col min="3" max="3" width="15.85546875" customWidth="1"/>
    <col min="4" max="4" width="14.42578125" customWidth="1"/>
    <col min="5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88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9240</v>
      </c>
      <c r="D6" s="12">
        <v>5966</v>
      </c>
      <c r="E6" s="12">
        <v>5698</v>
      </c>
      <c r="F6" s="12">
        <v>268</v>
      </c>
      <c r="G6" s="12">
        <v>3274</v>
      </c>
    </row>
    <row r="7" spans="1:12" ht="12" customHeight="1">
      <c r="A7" s="21" t="s">
        <v>12</v>
      </c>
      <c r="B7" s="2" t="s">
        <v>21</v>
      </c>
      <c r="C7" s="13">
        <v>147</v>
      </c>
      <c r="D7" s="13">
        <v>10</v>
      </c>
      <c r="E7" s="13">
        <v>7</v>
      </c>
      <c r="F7" s="13">
        <v>3</v>
      </c>
      <c r="G7" s="13">
        <v>137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795</v>
      </c>
      <c r="D8" s="13">
        <v>204</v>
      </c>
      <c r="E8" s="13">
        <v>171</v>
      </c>
      <c r="F8" s="13">
        <v>33</v>
      </c>
      <c r="G8" s="13">
        <v>591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705</v>
      </c>
      <c r="D9" s="13">
        <v>512</v>
      </c>
      <c r="E9" s="13">
        <v>448</v>
      </c>
      <c r="F9" s="13">
        <v>64</v>
      </c>
      <c r="G9" s="13">
        <v>193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806</v>
      </c>
      <c r="D10" s="13">
        <v>680</v>
      </c>
      <c r="E10" s="13">
        <v>643</v>
      </c>
      <c r="F10" s="13">
        <v>37</v>
      </c>
      <c r="G10" s="13">
        <v>126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779</v>
      </c>
      <c r="D11" s="13">
        <v>680</v>
      </c>
      <c r="E11" s="13">
        <v>648</v>
      </c>
      <c r="F11" s="13">
        <v>32</v>
      </c>
      <c r="G11" s="13">
        <v>99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772</v>
      </c>
      <c r="D12" s="13">
        <v>686</v>
      </c>
      <c r="E12" s="13">
        <v>664</v>
      </c>
      <c r="F12" s="13">
        <v>22</v>
      </c>
      <c r="G12" s="13">
        <v>86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847</v>
      </c>
      <c r="D13" s="13">
        <v>759</v>
      </c>
      <c r="E13" s="13">
        <v>739</v>
      </c>
      <c r="F13" s="13">
        <v>20</v>
      </c>
      <c r="G13" s="13">
        <v>88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763</v>
      </c>
      <c r="D14" s="13">
        <v>674</v>
      </c>
      <c r="E14" s="13">
        <v>656</v>
      </c>
      <c r="F14" s="13">
        <v>18</v>
      </c>
      <c r="G14" s="13">
        <v>89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702</v>
      </c>
      <c r="D15" s="13">
        <v>569</v>
      </c>
      <c r="E15" s="13">
        <v>560</v>
      </c>
      <c r="F15" s="13">
        <v>9</v>
      </c>
      <c r="G15" s="13">
        <v>133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617</v>
      </c>
      <c r="D16" s="13">
        <v>442</v>
      </c>
      <c r="E16" s="13">
        <v>433</v>
      </c>
      <c r="F16" s="13">
        <v>9</v>
      </c>
      <c r="G16" s="13">
        <v>175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566</v>
      </c>
      <c r="D17" s="13">
        <v>328</v>
      </c>
      <c r="E17" s="13">
        <v>320</v>
      </c>
      <c r="F17" s="13">
        <v>8</v>
      </c>
      <c r="G17" s="13">
        <v>238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544</v>
      </c>
      <c r="D18" s="13">
        <v>204</v>
      </c>
      <c r="E18" s="13">
        <v>199</v>
      </c>
      <c r="F18" s="13">
        <v>5</v>
      </c>
      <c r="G18" s="13">
        <v>340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456</v>
      </c>
      <c r="D19" s="13">
        <v>107</v>
      </c>
      <c r="E19" s="13">
        <v>103</v>
      </c>
      <c r="F19" s="13">
        <v>4</v>
      </c>
      <c r="G19" s="13">
        <v>349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363</v>
      </c>
      <c r="D20" s="13">
        <v>72</v>
      </c>
      <c r="E20" s="13">
        <v>70</v>
      </c>
      <c r="F20" s="13">
        <v>2</v>
      </c>
      <c r="G20" s="13">
        <v>291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378</v>
      </c>
      <c r="D21" s="13">
        <v>39</v>
      </c>
      <c r="E21" s="13">
        <v>37</v>
      </c>
      <c r="F21" s="13">
        <v>2</v>
      </c>
      <c r="G21" s="13">
        <v>339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4784</v>
      </c>
      <c r="D22" s="12">
        <v>2660</v>
      </c>
      <c r="E22" s="12">
        <v>2502</v>
      </c>
      <c r="F22" s="12">
        <v>158</v>
      </c>
      <c r="G22" s="12">
        <v>2124</v>
      </c>
    </row>
    <row r="23" spans="1:12" ht="12" customHeight="1">
      <c r="A23" s="21" t="s">
        <v>12</v>
      </c>
      <c r="B23" s="2" t="s">
        <v>21</v>
      </c>
      <c r="C23" s="13">
        <v>70</v>
      </c>
      <c r="D23" s="13">
        <v>5</v>
      </c>
      <c r="E23" s="13">
        <v>5</v>
      </c>
      <c r="F23" s="13" t="s">
        <v>41</v>
      </c>
      <c r="G23" s="13">
        <v>65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396</v>
      </c>
      <c r="D24" s="13">
        <v>79</v>
      </c>
      <c r="E24" s="13">
        <v>63</v>
      </c>
      <c r="F24" s="13">
        <v>16</v>
      </c>
      <c r="G24" s="13">
        <v>317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344</v>
      </c>
      <c r="D25" s="13">
        <v>208</v>
      </c>
      <c r="E25" s="13">
        <v>173</v>
      </c>
      <c r="F25" s="13">
        <v>35</v>
      </c>
      <c r="G25" s="13">
        <v>136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431</v>
      </c>
      <c r="D26" s="13">
        <v>328</v>
      </c>
      <c r="E26" s="13">
        <v>298</v>
      </c>
      <c r="F26" s="13">
        <v>30</v>
      </c>
      <c r="G26" s="13">
        <v>103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394</v>
      </c>
      <c r="D27" s="13">
        <v>319</v>
      </c>
      <c r="E27" s="13">
        <v>296</v>
      </c>
      <c r="F27" s="13">
        <v>23</v>
      </c>
      <c r="G27" s="13">
        <v>75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401</v>
      </c>
      <c r="D28" s="13">
        <v>336</v>
      </c>
      <c r="E28" s="13">
        <v>321</v>
      </c>
      <c r="F28" s="13">
        <v>15</v>
      </c>
      <c r="G28" s="13">
        <v>65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434</v>
      </c>
      <c r="D29" s="13">
        <v>369</v>
      </c>
      <c r="E29" s="13">
        <v>358</v>
      </c>
      <c r="F29" s="13">
        <v>11</v>
      </c>
      <c r="G29" s="13">
        <v>65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385</v>
      </c>
      <c r="D30" s="13">
        <v>318</v>
      </c>
      <c r="E30" s="13">
        <v>308</v>
      </c>
      <c r="F30" s="13">
        <v>10</v>
      </c>
      <c r="G30" s="13">
        <v>67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356</v>
      </c>
      <c r="D31" s="13">
        <v>252</v>
      </c>
      <c r="E31" s="13">
        <v>245</v>
      </c>
      <c r="F31" s="13">
        <v>7</v>
      </c>
      <c r="G31" s="13">
        <v>104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310</v>
      </c>
      <c r="D32" s="13">
        <v>187</v>
      </c>
      <c r="E32" s="13">
        <v>180</v>
      </c>
      <c r="F32" s="13">
        <v>7</v>
      </c>
      <c r="G32" s="13">
        <v>123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299</v>
      </c>
      <c r="D33" s="13">
        <v>117</v>
      </c>
      <c r="E33" s="13">
        <v>115</v>
      </c>
      <c r="F33" s="13">
        <v>2</v>
      </c>
      <c r="G33" s="13">
        <v>182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283</v>
      </c>
      <c r="D34" s="13">
        <v>79</v>
      </c>
      <c r="E34" s="13">
        <v>78</v>
      </c>
      <c r="F34" s="13">
        <v>1</v>
      </c>
      <c r="G34" s="13">
        <v>204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254</v>
      </c>
      <c r="D35" s="13">
        <v>34</v>
      </c>
      <c r="E35" s="13">
        <v>33</v>
      </c>
      <c r="F35" s="13">
        <v>1</v>
      </c>
      <c r="G35" s="13">
        <v>220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190</v>
      </c>
      <c r="D36" s="13">
        <v>17</v>
      </c>
      <c r="E36" s="13">
        <v>17</v>
      </c>
      <c r="F36" s="13" t="s">
        <v>41</v>
      </c>
      <c r="G36" s="13">
        <v>173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237</v>
      </c>
      <c r="D37" s="13">
        <v>12</v>
      </c>
      <c r="E37" s="13">
        <v>12</v>
      </c>
      <c r="F37" s="13" t="s">
        <v>41</v>
      </c>
      <c r="G37" s="13">
        <v>225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4456</v>
      </c>
      <c r="D38" s="12">
        <v>3306</v>
      </c>
      <c r="E38" s="12">
        <v>3196</v>
      </c>
      <c r="F38" s="12">
        <v>110</v>
      </c>
      <c r="G38" s="12">
        <v>1150</v>
      </c>
    </row>
    <row r="39" spans="1:12" ht="12" customHeight="1">
      <c r="A39" s="21" t="s">
        <v>12</v>
      </c>
      <c r="B39" s="2" t="s">
        <v>21</v>
      </c>
      <c r="C39" s="13">
        <v>77</v>
      </c>
      <c r="D39" s="13">
        <v>5</v>
      </c>
      <c r="E39" s="13">
        <v>2</v>
      </c>
      <c r="F39" s="13">
        <v>3</v>
      </c>
      <c r="G39" s="13">
        <v>72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399</v>
      </c>
      <c r="D40" s="13">
        <v>125</v>
      </c>
      <c r="E40" s="13">
        <v>108</v>
      </c>
      <c r="F40" s="13">
        <v>17</v>
      </c>
      <c r="G40" s="13">
        <v>274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361</v>
      </c>
      <c r="D41" s="13">
        <v>304</v>
      </c>
      <c r="E41" s="13">
        <v>275</v>
      </c>
      <c r="F41" s="13">
        <v>29</v>
      </c>
      <c r="G41" s="13">
        <v>57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375</v>
      </c>
      <c r="D42" s="13">
        <v>352</v>
      </c>
      <c r="E42" s="13">
        <v>345</v>
      </c>
      <c r="F42" s="13">
        <v>7</v>
      </c>
      <c r="G42" s="13">
        <v>23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385</v>
      </c>
      <c r="D43" s="13">
        <v>361</v>
      </c>
      <c r="E43" s="13">
        <v>352</v>
      </c>
      <c r="F43" s="13">
        <v>9</v>
      </c>
      <c r="G43" s="13">
        <v>24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371</v>
      </c>
      <c r="D44" s="13">
        <v>350</v>
      </c>
      <c r="E44" s="13">
        <v>343</v>
      </c>
      <c r="F44" s="13">
        <v>7</v>
      </c>
      <c r="G44" s="13">
        <v>21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413</v>
      </c>
      <c r="D45" s="13">
        <v>390</v>
      </c>
      <c r="E45" s="13">
        <v>381</v>
      </c>
      <c r="F45" s="13">
        <v>9</v>
      </c>
      <c r="G45" s="13">
        <v>23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378</v>
      </c>
      <c r="D46" s="13">
        <v>356</v>
      </c>
      <c r="E46" s="13">
        <v>348</v>
      </c>
      <c r="F46" s="13">
        <v>8</v>
      </c>
      <c r="G46" s="13">
        <v>22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346</v>
      </c>
      <c r="D47" s="13">
        <v>317</v>
      </c>
      <c r="E47" s="13">
        <v>315</v>
      </c>
      <c r="F47" s="13">
        <v>2</v>
      </c>
      <c r="G47" s="13">
        <v>29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307</v>
      </c>
      <c r="D48" s="13">
        <v>255</v>
      </c>
      <c r="E48" s="13">
        <v>253</v>
      </c>
      <c r="F48" s="13">
        <v>2</v>
      </c>
      <c r="G48" s="13">
        <v>52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267</v>
      </c>
      <c r="D49" s="13">
        <v>211</v>
      </c>
      <c r="E49" s="13">
        <v>205</v>
      </c>
      <c r="F49" s="13">
        <v>6</v>
      </c>
      <c r="G49" s="13">
        <v>56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261</v>
      </c>
      <c r="D50" s="13">
        <v>125</v>
      </c>
      <c r="E50" s="13">
        <v>121</v>
      </c>
      <c r="F50" s="13">
        <v>4</v>
      </c>
      <c r="G50" s="13">
        <v>136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202</v>
      </c>
      <c r="D51" s="13">
        <v>73</v>
      </c>
      <c r="E51" s="13">
        <v>70</v>
      </c>
      <c r="F51" s="13">
        <v>3</v>
      </c>
      <c r="G51" s="13">
        <v>129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173</v>
      </c>
      <c r="D52" s="13">
        <v>55</v>
      </c>
      <c r="E52" s="13">
        <v>53</v>
      </c>
      <c r="F52" s="13">
        <v>2</v>
      </c>
      <c r="G52" s="13">
        <v>118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141</v>
      </c>
      <c r="D53" s="14">
        <v>27</v>
      </c>
      <c r="E53" s="14">
        <v>25</v>
      </c>
      <c r="F53" s="14">
        <v>2</v>
      </c>
      <c r="G53" s="14">
        <v>114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Hoja52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4.28515625" customWidth="1"/>
    <col min="3" max="3" width="15.85546875" customWidth="1"/>
    <col min="4" max="5" width="13.85546875" customWidth="1"/>
    <col min="6" max="6" width="14.85546875" customWidth="1"/>
    <col min="7" max="7" width="17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89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14163</v>
      </c>
      <c r="D6" s="12">
        <v>9581</v>
      </c>
      <c r="E6" s="12">
        <v>8959</v>
      </c>
      <c r="F6" s="12">
        <v>622</v>
      </c>
      <c r="G6" s="12">
        <v>4582</v>
      </c>
    </row>
    <row r="7" spans="1:12" ht="12" customHeight="1">
      <c r="A7" s="21" t="s">
        <v>12</v>
      </c>
      <c r="B7" s="2" t="s">
        <v>21</v>
      </c>
      <c r="C7" s="13">
        <v>309</v>
      </c>
      <c r="D7" s="13">
        <v>27</v>
      </c>
      <c r="E7" s="13">
        <v>17</v>
      </c>
      <c r="F7" s="13">
        <v>10</v>
      </c>
      <c r="G7" s="13">
        <v>282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1508</v>
      </c>
      <c r="D8" s="13">
        <v>518</v>
      </c>
      <c r="E8" s="13">
        <v>401</v>
      </c>
      <c r="F8" s="13">
        <v>117</v>
      </c>
      <c r="G8" s="13">
        <v>990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1338</v>
      </c>
      <c r="D9" s="13">
        <v>1039</v>
      </c>
      <c r="E9" s="13">
        <v>907</v>
      </c>
      <c r="F9" s="13">
        <v>132</v>
      </c>
      <c r="G9" s="13">
        <v>299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1306</v>
      </c>
      <c r="D10" s="13">
        <v>1121</v>
      </c>
      <c r="E10" s="13">
        <v>1046</v>
      </c>
      <c r="F10" s="13">
        <v>75</v>
      </c>
      <c r="G10" s="13">
        <v>185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1333</v>
      </c>
      <c r="D11" s="13">
        <v>1178</v>
      </c>
      <c r="E11" s="13">
        <v>1110</v>
      </c>
      <c r="F11" s="13">
        <v>68</v>
      </c>
      <c r="G11" s="13">
        <v>155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1329</v>
      </c>
      <c r="D12" s="13">
        <v>1188</v>
      </c>
      <c r="E12" s="13">
        <v>1126</v>
      </c>
      <c r="F12" s="13">
        <v>62</v>
      </c>
      <c r="G12" s="13">
        <v>141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1184</v>
      </c>
      <c r="D13" s="13">
        <v>1067</v>
      </c>
      <c r="E13" s="13">
        <v>1039</v>
      </c>
      <c r="F13" s="13">
        <v>28</v>
      </c>
      <c r="G13" s="13">
        <v>117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1128</v>
      </c>
      <c r="D14" s="13">
        <v>1000</v>
      </c>
      <c r="E14" s="13">
        <v>964</v>
      </c>
      <c r="F14" s="13">
        <v>36</v>
      </c>
      <c r="G14" s="13">
        <v>128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972</v>
      </c>
      <c r="D15" s="13">
        <v>819</v>
      </c>
      <c r="E15" s="13">
        <v>787</v>
      </c>
      <c r="F15" s="13">
        <v>32</v>
      </c>
      <c r="G15" s="13">
        <v>153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834</v>
      </c>
      <c r="D16" s="13">
        <v>619</v>
      </c>
      <c r="E16" s="13">
        <v>603</v>
      </c>
      <c r="F16" s="13">
        <v>16</v>
      </c>
      <c r="G16" s="13">
        <v>215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784</v>
      </c>
      <c r="D17" s="13">
        <v>442</v>
      </c>
      <c r="E17" s="13">
        <v>425</v>
      </c>
      <c r="F17" s="13">
        <v>17</v>
      </c>
      <c r="G17" s="13">
        <v>342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695</v>
      </c>
      <c r="D18" s="13">
        <v>279</v>
      </c>
      <c r="E18" s="13">
        <v>268</v>
      </c>
      <c r="F18" s="13">
        <v>11</v>
      </c>
      <c r="G18" s="13">
        <v>416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555</v>
      </c>
      <c r="D19" s="13">
        <v>130</v>
      </c>
      <c r="E19" s="13">
        <v>121</v>
      </c>
      <c r="F19" s="13">
        <v>9</v>
      </c>
      <c r="G19" s="13">
        <v>425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380</v>
      </c>
      <c r="D20" s="13">
        <v>73</v>
      </c>
      <c r="E20" s="13">
        <v>72</v>
      </c>
      <c r="F20" s="13">
        <v>1</v>
      </c>
      <c r="G20" s="13">
        <v>307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508</v>
      </c>
      <c r="D21" s="13">
        <v>81</v>
      </c>
      <c r="E21" s="13">
        <v>73</v>
      </c>
      <c r="F21" s="13">
        <v>8</v>
      </c>
      <c r="G21" s="13">
        <v>427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7423</v>
      </c>
      <c r="D22" s="12">
        <v>4483</v>
      </c>
      <c r="E22" s="12">
        <v>4092</v>
      </c>
      <c r="F22" s="12">
        <v>391</v>
      </c>
      <c r="G22" s="12">
        <v>2940</v>
      </c>
    </row>
    <row r="23" spans="1:12" ht="12" customHeight="1">
      <c r="A23" s="21" t="s">
        <v>12</v>
      </c>
      <c r="B23" s="2" t="s">
        <v>21</v>
      </c>
      <c r="C23" s="13">
        <v>159</v>
      </c>
      <c r="D23" s="13">
        <v>16</v>
      </c>
      <c r="E23" s="13">
        <v>9</v>
      </c>
      <c r="F23" s="13">
        <v>7</v>
      </c>
      <c r="G23" s="13">
        <v>143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761</v>
      </c>
      <c r="D24" s="13">
        <v>237</v>
      </c>
      <c r="E24" s="13">
        <v>181</v>
      </c>
      <c r="F24" s="13">
        <v>56</v>
      </c>
      <c r="G24" s="13">
        <v>524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711</v>
      </c>
      <c r="D25" s="13">
        <v>503</v>
      </c>
      <c r="E25" s="13">
        <v>422</v>
      </c>
      <c r="F25" s="13">
        <v>81</v>
      </c>
      <c r="G25" s="13">
        <v>208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688</v>
      </c>
      <c r="D26" s="13">
        <v>540</v>
      </c>
      <c r="E26" s="13">
        <v>485</v>
      </c>
      <c r="F26" s="13">
        <v>55</v>
      </c>
      <c r="G26" s="13">
        <v>148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665</v>
      </c>
      <c r="D27" s="13">
        <v>545</v>
      </c>
      <c r="E27" s="13">
        <v>491</v>
      </c>
      <c r="F27" s="13">
        <v>54</v>
      </c>
      <c r="G27" s="13">
        <v>120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694</v>
      </c>
      <c r="D28" s="13">
        <v>587</v>
      </c>
      <c r="E28" s="13">
        <v>542</v>
      </c>
      <c r="F28" s="13">
        <v>45</v>
      </c>
      <c r="G28" s="13">
        <v>107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603</v>
      </c>
      <c r="D29" s="13">
        <v>508</v>
      </c>
      <c r="E29" s="13">
        <v>489</v>
      </c>
      <c r="F29" s="13">
        <v>19</v>
      </c>
      <c r="G29" s="13">
        <v>95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594</v>
      </c>
      <c r="D30" s="13">
        <v>492</v>
      </c>
      <c r="E30" s="13">
        <v>469</v>
      </c>
      <c r="F30" s="13">
        <v>23</v>
      </c>
      <c r="G30" s="13">
        <v>102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498</v>
      </c>
      <c r="D31" s="13">
        <v>391</v>
      </c>
      <c r="E31" s="13">
        <v>375</v>
      </c>
      <c r="F31" s="13">
        <v>16</v>
      </c>
      <c r="G31" s="13">
        <v>107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433</v>
      </c>
      <c r="D32" s="13">
        <v>278</v>
      </c>
      <c r="E32" s="13">
        <v>269</v>
      </c>
      <c r="F32" s="13">
        <v>9</v>
      </c>
      <c r="G32" s="13">
        <v>155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412</v>
      </c>
      <c r="D33" s="13">
        <v>154</v>
      </c>
      <c r="E33" s="13">
        <v>147</v>
      </c>
      <c r="F33" s="13">
        <v>7</v>
      </c>
      <c r="G33" s="13">
        <v>258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375</v>
      </c>
      <c r="D34" s="13">
        <v>109</v>
      </c>
      <c r="E34" s="13">
        <v>103</v>
      </c>
      <c r="F34" s="13">
        <v>6</v>
      </c>
      <c r="G34" s="13">
        <v>266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299</v>
      </c>
      <c r="D35" s="13">
        <v>50</v>
      </c>
      <c r="E35" s="13">
        <v>44</v>
      </c>
      <c r="F35" s="13">
        <v>6</v>
      </c>
      <c r="G35" s="13">
        <v>249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204</v>
      </c>
      <c r="D36" s="13">
        <v>27</v>
      </c>
      <c r="E36" s="13">
        <v>27</v>
      </c>
      <c r="F36" s="13" t="s">
        <v>41</v>
      </c>
      <c r="G36" s="13">
        <v>177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327</v>
      </c>
      <c r="D37" s="13">
        <v>46</v>
      </c>
      <c r="E37" s="13">
        <v>39</v>
      </c>
      <c r="F37" s="13">
        <v>7</v>
      </c>
      <c r="G37" s="13">
        <v>281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6740</v>
      </c>
      <c r="D38" s="12">
        <v>5098</v>
      </c>
      <c r="E38" s="12">
        <v>4867</v>
      </c>
      <c r="F38" s="12">
        <v>231</v>
      </c>
      <c r="G38" s="12">
        <v>1642</v>
      </c>
    </row>
    <row r="39" spans="1:12" ht="12" customHeight="1">
      <c r="A39" s="21" t="s">
        <v>12</v>
      </c>
      <c r="B39" s="2" t="s">
        <v>21</v>
      </c>
      <c r="C39" s="13">
        <v>150</v>
      </c>
      <c r="D39" s="13">
        <v>11</v>
      </c>
      <c r="E39" s="13">
        <v>8</v>
      </c>
      <c r="F39" s="13">
        <v>3</v>
      </c>
      <c r="G39" s="13">
        <v>139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747</v>
      </c>
      <c r="D40" s="13">
        <v>281</v>
      </c>
      <c r="E40" s="13">
        <v>220</v>
      </c>
      <c r="F40" s="13">
        <v>61</v>
      </c>
      <c r="G40" s="13">
        <v>466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627</v>
      </c>
      <c r="D41" s="13">
        <v>536</v>
      </c>
      <c r="E41" s="13">
        <v>485</v>
      </c>
      <c r="F41" s="13">
        <v>51</v>
      </c>
      <c r="G41" s="13">
        <v>91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618</v>
      </c>
      <c r="D42" s="13">
        <v>581</v>
      </c>
      <c r="E42" s="13">
        <v>561</v>
      </c>
      <c r="F42" s="13">
        <v>20</v>
      </c>
      <c r="G42" s="13">
        <v>37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668</v>
      </c>
      <c r="D43" s="13">
        <v>633</v>
      </c>
      <c r="E43" s="13">
        <v>619</v>
      </c>
      <c r="F43" s="13">
        <v>14</v>
      </c>
      <c r="G43" s="13">
        <v>35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635</v>
      </c>
      <c r="D44" s="13">
        <v>601</v>
      </c>
      <c r="E44" s="13">
        <v>584</v>
      </c>
      <c r="F44" s="13">
        <v>17</v>
      </c>
      <c r="G44" s="13">
        <v>34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581</v>
      </c>
      <c r="D45" s="13">
        <v>559</v>
      </c>
      <c r="E45" s="13">
        <v>550</v>
      </c>
      <c r="F45" s="13">
        <v>9</v>
      </c>
      <c r="G45" s="13">
        <v>22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534</v>
      </c>
      <c r="D46" s="13">
        <v>508</v>
      </c>
      <c r="E46" s="13">
        <v>495</v>
      </c>
      <c r="F46" s="13">
        <v>13</v>
      </c>
      <c r="G46" s="13">
        <v>26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474</v>
      </c>
      <c r="D47" s="13">
        <v>428</v>
      </c>
      <c r="E47" s="13">
        <v>412</v>
      </c>
      <c r="F47" s="13">
        <v>16</v>
      </c>
      <c r="G47" s="13">
        <v>46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401</v>
      </c>
      <c r="D48" s="13">
        <v>341</v>
      </c>
      <c r="E48" s="13">
        <v>334</v>
      </c>
      <c r="F48" s="13">
        <v>7</v>
      </c>
      <c r="G48" s="13">
        <v>60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372</v>
      </c>
      <c r="D49" s="13">
        <v>288</v>
      </c>
      <c r="E49" s="13">
        <v>278</v>
      </c>
      <c r="F49" s="13">
        <v>10</v>
      </c>
      <c r="G49" s="13">
        <v>84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320</v>
      </c>
      <c r="D50" s="13">
        <v>170</v>
      </c>
      <c r="E50" s="13">
        <v>165</v>
      </c>
      <c r="F50" s="13">
        <v>5</v>
      </c>
      <c r="G50" s="13">
        <v>150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256</v>
      </c>
      <c r="D51" s="13">
        <v>80</v>
      </c>
      <c r="E51" s="13">
        <v>77</v>
      </c>
      <c r="F51" s="13">
        <v>3</v>
      </c>
      <c r="G51" s="13">
        <v>176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176</v>
      </c>
      <c r="D52" s="13">
        <v>46</v>
      </c>
      <c r="E52" s="13">
        <v>45</v>
      </c>
      <c r="F52" s="13">
        <v>1</v>
      </c>
      <c r="G52" s="13">
        <v>130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181</v>
      </c>
      <c r="D53" s="14">
        <v>35</v>
      </c>
      <c r="E53" s="14">
        <v>34</v>
      </c>
      <c r="F53" s="14">
        <v>1</v>
      </c>
      <c r="G53" s="14">
        <v>146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Hoja53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30.14062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90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3710</v>
      </c>
      <c r="D6" s="12">
        <v>2387</v>
      </c>
      <c r="E6" s="12">
        <v>2221</v>
      </c>
      <c r="F6" s="12">
        <v>166</v>
      </c>
      <c r="G6" s="12">
        <v>1323</v>
      </c>
    </row>
    <row r="7" spans="1:12" ht="12" customHeight="1">
      <c r="A7" s="21" t="s">
        <v>12</v>
      </c>
      <c r="B7" s="2" t="s">
        <v>21</v>
      </c>
      <c r="C7" s="13">
        <v>83</v>
      </c>
      <c r="D7" s="13">
        <v>6</v>
      </c>
      <c r="E7" s="13">
        <v>5</v>
      </c>
      <c r="F7" s="13">
        <v>1</v>
      </c>
      <c r="G7" s="13">
        <v>77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390</v>
      </c>
      <c r="D8" s="13">
        <v>95</v>
      </c>
      <c r="E8" s="13">
        <v>81</v>
      </c>
      <c r="F8" s="13">
        <v>14</v>
      </c>
      <c r="G8" s="13">
        <v>295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329</v>
      </c>
      <c r="D9" s="13">
        <v>235</v>
      </c>
      <c r="E9" s="13">
        <v>187</v>
      </c>
      <c r="F9" s="13">
        <v>48</v>
      </c>
      <c r="G9" s="13">
        <v>94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319</v>
      </c>
      <c r="D10" s="13">
        <v>252</v>
      </c>
      <c r="E10" s="13">
        <v>230</v>
      </c>
      <c r="F10" s="13">
        <v>22</v>
      </c>
      <c r="G10" s="13">
        <v>67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315</v>
      </c>
      <c r="D11" s="13">
        <v>270</v>
      </c>
      <c r="E11" s="13">
        <v>255</v>
      </c>
      <c r="F11" s="13">
        <v>15</v>
      </c>
      <c r="G11" s="13">
        <v>45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354</v>
      </c>
      <c r="D12" s="13">
        <v>292</v>
      </c>
      <c r="E12" s="13">
        <v>282</v>
      </c>
      <c r="F12" s="13">
        <v>10</v>
      </c>
      <c r="G12" s="13">
        <v>62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391</v>
      </c>
      <c r="D13" s="13">
        <v>338</v>
      </c>
      <c r="E13" s="13">
        <v>322</v>
      </c>
      <c r="F13" s="13">
        <v>16</v>
      </c>
      <c r="G13" s="13">
        <v>53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297</v>
      </c>
      <c r="D14" s="13">
        <v>238</v>
      </c>
      <c r="E14" s="13">
        <v>225</v>
      </c>
      <c r="F14" s="13">
        <v>13</v>
      </c>
      <c r="G14" s="13">
        <v>59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278</v>
      </c>
      <c r="D15" s="13">
        <v>222</v>
      </c>
      <c r="E15" s="13">
        <v>213</v>
      </c>
      <c r="F15" s="13">
        <v>9</v>
      </c>
      <c r="G15" s="13">
        <v>56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216</v>
      </c>
      <c r="D16" s="13">
        <v>151</v>
      </c>
      <c r="E16" s="13">
        <v>146</v>
      </c>
      <c r="F16" s="13">
        <v>5</v>
      </c>
      <c r="G16" s="13">
        <v>65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210</v>
      </c>
      <c r="D17" s="13">
        <v>121</v>
      </c>
      <c r="E17" s="13">
        <v>117</v>
      </c>
      <c r="F17" s="13">
        <v>4</v>
      </c>
      <c r="G17" s="13">
        <v>89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174</v>
      </c>
      <c r="D18" s="13">
        <v>71</v>
      </c>
      <c r="E18" s="13">
        <v>69</v>
      </c>
      <c r="F18" s="13">
        <v>2</v>
      </c>
      <c r="G18" s="13">
        <v>103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154</v>
      </c>
      <c r="D19" s="13">
        <v>50</v>
      </c>
      <c r="E19" s="13">
        <v>46</v>
      </c>
      <c r="F19" s="13">
        <v>4</v>
      </c>
      <c r="G19" s="13">
        <v>104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92</v>
      </c>
      <c r="D20" s="13">
        <v>18</v>
      </c>
      <c r="E20" s="13">
        <v>15</v>
      </c>
      <c r="F20" s="13">
        <v>3</v>
      </c>
      <c r="G20" s="13">
        <v>74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108</v>
      </c>
      <c r="D21" s="13">
        <v>28</v>
      </c>
      <c r="E21" s="13">
        <v>28</v>
      </c>
      <c r="F21" s="13" t="s">
        <v>41</v>
      </c>
      <c r="G21" s="13">
        <v>80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1896</v>
      </c>
      <c r="D22" s="12">
        <v>1046</v>
      </c>
      <c r="E22" s="12">
        <v>946</v>
      </c>
      <c r="F22" s="12">
        <v>100</v>
      </c>
      <c r="G22" s="12">
        <v>850</v>
      </c>
    </row>
    <row r="23" spans="1:12" ht="12" customHeight="1">
      <c r="A23" s="21" t="s">
        <v>12</v>
      </c>
      <c r="B23" s="2" t="s">
        <v>21</v>
      </c>
      <c r="C23" s="13">
        <v>34</v>
      </c>
      <c r="D23" s="13">
        <v>3</v>
      </c>
      <c r="E23" s="13">
        <v>3</v>
      </c>
      <c r="F23" s="13" t="s">
        <v>41</v>
      </c>
      <c r="G23" s="13">
        <v>31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200</v>
      </c>
      <c r="D24" s="13">
        <v>33</v>
      </c>
      <c r="E24" s="13">
        <v>26</v>
      </c>
      <c r="F24" s="13">
        <v>7</v>
      </c>
      <c r="G24" s="13">
        <v>167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165</v>
      </c>
      <c r="D25" s="13">
        <v>101</v>
      </c>
      <c r="E25" s="13">
        <v>76</v>
      </c>
      <c r="F25" s="13">
        <v>25</v>
      </c>
      <c r="G25" s="13">
        <v>64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182</v>
      </c>
      <c r="D26" s="13">
        <v>128</v>
      </c>
      <c r="E26" s="13">
        <v>113</v>
      </c>
      <c r="F26" s="13">
        <v>15</v>
      </c>
      <c r="G26" s="13">
        <v>54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163</v>
      </c>
      <c r="D27" s="13">
        <v>126</v>
      </c>
      <c r="E27" s="13">
        <v>116</v>
      </c>
      <c r="F27" s="13">
        <v>10</v>
      </c>
      <c r="G27" s="13">
        <v>37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188</v>
      </c>
      <c r="D28" s="13">
        <v>140</v>
      </c>
      <c r="E28" s="13">
        <v>131</v>
      </c>
      <c r="F28" s="13">
        <v>9</v>
      </c>
      <c r="G28" s="13">
        <v>48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198</v>
      </c>
      <c r="D29" s="13">
        <v>161</v>
      </c>
      <c r="E29" s="13">
        <v>148</v>
      </c>
      <c r="F29" s="13">
        <v>13</v>
      </c>
      <c r="G29" s="13">
        <v>37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158</v>
      </c>
      <c r="D30" s="13">
        <v>112</v>
      </c>
      <c r="E30" s="13">
        <v>104</v>
      </c>
      <c r="F30" s="13">
        <v>8</v>
      </c>
      <c r="G30" s="13">
        <v>46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143</v>
      </c>
      <c r="D31" s="13">
        <v>100</v>
      </c>
      <c r="E31" s="13">
        <v>95</v>
      </c>
      <c r="F31" s="13">
        <v>5</v>
      </c>
      <c r="G31" s="13">
        <v>43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101</v>
      </c>
      <c r="D32" s="13">
        <v>56</v>
      </c>
      <c r="E32" s="13">
        <v>53</v>
      </c>
      <c r="F32" s="13">
        <v>3</v>
      </c>
      <c r="G32" s="13">
        <v>45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99</v>
      </c>
      <c r="D33" s="13">
        <v>35</v>
      </c>
      <c r="E33" s="13">
        <v>33</v>
      </c>
      <c r="F33" s="13">
        <v>2</v>
      </c>
      <c r="G33" s="13">
        <v>64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78</v>
      </c>
      <c r="D34" s="13">
        <v>20</v>
      </c>
      <c r="E34" s="13">
        <v>20</v>
      </c>
      <c r="F34" s="13" t="s">
        <v>41</v>
      </c>
      <c r="G34" s="13">
        <v>58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74</v>
      </c>
      <c r="D35" s="13">
        <v>13</v>
      </c>
      <c r="E35" s="13">
        <v>11</v>
      </c>
      <c r="F35" s="13">
        <v>2</v>
      </c>
      <c r="G35" s="13">
        <v>61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52</v>
      </c>
      <c r="D36" s="13">
        <v>5</v>
      </c>
      <c r="E36" s="13">
        <v>4</v>
      </c>
      <c r="F36" s="13">
        <v>1</v>
      </c>
      <c r="G36" s="13">
        <v>47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61</v>
      </c>
      <c r="D37" s="13">
        <v>13</v>
      </c>
      <c r="E37" s="13">
        <v>13</v>
      </c>
      <c r="F37" s="13" t="s">
        <v>41</v>
      </c>
      <c r="G37" s="13">
        <v>48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1814</v>
      </c>
      <c r="D38" s="12">
        <v>1341</v>
      </c>
      <c r="E38" s="12">
        <v>1275</v>
      </c>
      <c r="F38" s="12">
        <v>66</v>
      </c>
      <c r="G38" s="12">
        <v>473</v>
      </c>
    </row>
    <row r="39" spans="1:12" ht="12" customHeight="1">
      <c r="A39" s="21" t="s">
        <v>12</v>
      </c>
      <c r="B39" s="2" t="s">
        <v>21</v>
      </c>
      <c r="C39" s="13">
        <v>49</v>
      </c>
      <c r="D39" s="13">
        <v>3</v>
      </c>
      <c r="E39" s="13">
        <v>2</v>
      </c>
      <c r="F39" s="13">
        <v>1</v>
      </c>
      <c r="G39" s="13">
        <v>46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190</v>
      </c>
      <c r="D40" s="13">
        <v>62</v>
      </c>
      <c r="E40" s="13">
        <v>55</v>
      </c>
      <c r="F40" s="13">
        <v>7</v>
      </c>
      <c r="G40" s="13">
        <v>128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164</v>
      </c>
      <c r="D41" s="13">
        <v>134</v>
      </c>
      <c r="E41" s="13">
        <v>111</v>
      </c>
      <c r="F41" s="13">
        <v>23</v>
      </c>
      <c r="G41" s="13">
        <v>30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137</v>
      </c>
      <c r="D42" s="13">
        <v>124</v>
      </c>
      <c r="E42" s="13">
        <v>117</v>
      </c>
      <c r="F42" s="13">
        <v>7</v>
      </c>
      <c r="G42" s="13">
        <v>13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152</v>
      </c>
      <c r="D43" s="13">
        <v>144</v>
      </c>
      <c r="E43" s="13">
        <v>139</v>
      </c>
      <c r="F43" s="13">
        <v>5</v>
      </c>
      <c r="G43" s="13">
        <v>8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166</v>
      </c>
      <c r="D44" s="13">
        <v>152</v>
      </c>
      <c r="E44" s="13">
        <v>151</v>
      </c>
      <c r="F44" s="13">
        <v>1</v>
      </c>
      <c r="G44" s="13">
        <v>14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193</v>
      </c>
      <c r="D45" s="13">
        <v>177</v>
      </c>
      <c r="E45" s="13">
        <v>174</v>
      </c>
      <c r="F45" s="13">
        <v>3</v>
      </c>
      <c r="G45" s="13">
        <v>16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139</v>
      </c>
      <c r="D46" s="13">
        <v>126</v>
      </c>
      <c r="E46" s="13">
        <v>121</v>
      </c>
      <c r="F46" s="13">
        <v>5</v>
      </c>
      <c r="G46" s="13">
        <v>13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135</v>
      </c>
      <c r="D47" s="13">
        <v>122</v>
      </c>
      <c r="E47" s="13">
        <v>118</v>
      </c>
      <c r="F47" s="13">
        <v>4</v>
      </c>
      <c r="G47" s="13">
        <v>13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115</v>
      </c>
      <c r="D48" s="13">
        <v>95</v>
      </c>
      <c r="E48" s="13">
        <v>93</v>
      </c>
      <c r="F48" s="13">
        <v>2</v>
      </c>
      <c r="G48" s="13">
        <v>20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111</v>
      </c>
      <c r="D49" s="13">
        <v>86</v>
      </c>
      <c r="E49" s="13">
        <v>84</v>
      </c>
      <c r="F49" s="13">
        <v>2</v>
      </c>
      <c r="G49" s="13">
        <v>25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96</v>
      </c>
      <c r="D50" s="13">
        <v>51</v>
      </c>
      <c r="E50" s="13">
        <v>49</v>
      </c>
      <c r="F50" s="13">
        <v>2</v>
      </c>
      <c r="G50" s="13">
        <v>45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80</v>
      </c>
      <c r="D51" s="13">
        <v>37</v>
      </c>
      <c r="E51" s="13">
        <v>35</v>
      </c>
      <c r="F51" s="13">
        <v>2</v>
      </c>
      <c r="G51" s="13">
        <v>43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40</v>
      </c>
      <c r="D52" s="13">
        <v>13</v>
      </c>
      <c r="E52" s="13">
        <v>11</v>
      </c>
      <c r="F52" s="13">
        <v>2</v>
      </c>
      <c r="G52" s="13">
        <v>27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47</v>
      </c>
      <c r="D53" s="14">
        <v>15</v>
      </c>
      <c r="E53" s="14">
        <v>15</v>
      </c>
      <c r="F53" s="14" t="s">
        <v>41</v>
      </c>
      <c r="G53" s="14">
        <v>32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Hoja54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7.8554687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91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11126</v>
      </c>
      <c r="D6" s="12">
        <v>7314</v>
      </c>
      <c r="E6" s="12">
        <v>6863</v>
      </c>
      <c r="F6" s="12">
        <v>451</v>
      </c>
      <c r="G6" s="12">
        <v>3812</v>
      </c>
    </row>
    <row r="7" spans="1:12" ht="12" customHeight="1">
      <c r="A7" s="21" t="s">
        <v>12</v>
      </c>
      <c r="B7" s="2" t="s">
        <v>21</v>
      </c>
      <c r="C7" s="13">
        <v>233</v>
      </c>
      <c r="D7" s="13">
        <v>18</v>
      </c>
      <c r="E7" s="13">
        <v>18</v>
      </c>
      <c r="F7" s="13" t="s">
        <v>41</v>
      </c>
      <c r="G7" s="13">
        <v>215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1167</v>
      </c>
      <c r="D8" s="13">
        <v>424</v>
      </c>
      <c r="E8" s="13">
        <v>346</v>
      </c>
      <c r="F8" s="13">
        <v>78</v>
      </c>
      <c r="G8" s="13">
        <v>743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990</v>
      </c>
      <c r="D9" s="13">
        <v>781</v>
      </c>
      <c r="E9" s="13">
        <v>673</v>
      </c>
      <c r="F9" s="13">
        <v>108</v>
      </c>
      <c r="G9" s="13">
        <v>209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893</v>
      </c>
      <c r="D10" s="13">
        <v>763</v>
      </c>
      <c r="E10" s="13">
        <v>714</v>
      </c>
      <c r="F10" s="13">
        <v>49</v>
      </c>
      <c r="G10" s="13">
        <v>130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983</v>
      </c>
      <c r="D11" s="13">
        <v>859</v>
      </c>
      <c r="E11" s="13">
        <v>823</v>
      </c>
      <c r="F11" s="13">
        <v>36</v>
      </c>
      <c r="G11" s="13">
        <v>124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919</v>
      </c>
      <c r="D12" s="13">
        <v>809</v>
      </c>
      <c r="E12" s="13">
        <v>770</v>
      </c>
      <c r="F12" s="13">
        <v>39</v>
      </c>
      <c r="G12" s="13">
        <v>110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1036</v>
      </c>
      <c r="D13" s="13">
        <v>917</v>
      </c>
      <c r="E13" s="13">
        <v>880</v>
      </c>
      <c r="F13" s="13">
        <v>37</v>
      </c>
      <c r="G13" s="13">
        <v>119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916</v>
      </c>
      <c r="D14" s="13">
        <v>798</v>
      </c>
      <c r="E14" s="13">
        <v>772</v>
      </c>
      <c r="F14" s="13">
        <v>26</v>
      </c>
      <c r="G14" s="13">
        <v>118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721</v>
      </c>
      <c r="D15" s="13">
        <v>599</v>
      </c>
      <c r="E15" s="13">
        <v>574</v>
      </c>
      <c r="F15" s="13">
        <v>25</v>
      </c>
      <c r="G15" s="13">
        <v>122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616</v>
      </c>
      <c r="D16" s="13">
        <v>437</v>
      </c>
      <c r="E16" s="13">
        <v>426</v>
      </c>
      <c r="F16" s="13">
        <v>11</v>
      </c>
      <c r="G16" s="13">
        <v>179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621</v>
      </c>
      <c r="D17" s="13">
        <v>376</v>
      </c>
      <c r="E17" s="13">
        <v>365</v>
      </c>
      <c r="F17" s="13">
        <v>11</v>
      </c>
      <c r="G17" s="13">
        <v>245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603</v>
      </c>
      <c r="D18" s="13">
        <v>247</v>
      </c>
      <c r="E18" s="13">
        <v>233</v>
      </c>
      <c r="F18" s="13">
        <v>14</v>
      </c>
      <c r="G18" s="13">
        <v>356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514</v>
      </c>
      <c r="D19" s="13">
        <v>145</v>
      </c>
      <c r="E19" s="13">
        <v>139</v>
      </c>
      <c r="F19" s="13">
        <v>6</v>
      </c>
      <c r="G19" s="13">
        <v>369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423</v>
      </c>
      <c r="D20" s="13">
        <v>85</v>
      </c>
      <c r="E20" s="13">
        <v>76</v>
      </c>
      <c r="F20" s="13">
        <v>9</v>
      </c>
      <c r="G20" s="13">
        <v>338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491</v>
      </c>
      <c r="D21" s="13">
        <v>56</v>
      </c>
      <c r="E21" s="13">
        <v>54</v>
      </c>
      <c r="F21" s="13">
        <v>2</v>
      </c>
      <c r="G21" s="13">
        <v>435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5667</v>
      </c>
      <c r="D22" s="12">
        <v>3248</v>
      </c>
      <c r="E22" s="12">
        <v>2958</v>
      </c>
      <c r="F22" s="12">
        <v>290</v>
      </c>
      <c r="G22" s="12">
        <v>2419</v>
      </c>
    </row>
    <row r="23" spans="1:12" ht="12" customHeight="1">
      <c r="A23" s="21" t="s">
        <v>12</v>
      </c>
      <c r="B23" s="2" t="s">
        <v>21</v>
      </c>
      <c r="C23" s="13">
        <v>121</v>
      </c>
      <c r="D23" s="13">
        <v>8</v>
      </c>
      <c r="E23" s="13">
        <v>8</v>
      </c>
      <c r="F23" s="13" t="s">
        <v>41</v>
      </c>
      <c r="G23" s="13">
        <v>113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573</v>
      </c>
      <c r="D24" s="13">
        <v>178</v>
      </c>
      <c r="E24" s="13">
        <v>135</v>
      </c>
      <c r="F24" s="13">
        <v>43</v>
      </c>
      <c r="G24" s="13">
        <v>395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494</v>
      </c>
      <c r="D25" s="13">
        <v>352</v>
      </c>
      <c r="E25" s="13">
        <v>286</v>
      </c>
      <c r="F25" s="13">
        <v>66</v>
      </c>
      <c r="G25" s="13">
        <v>142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458</v>
      </c>
      <c r="D26" s="13">
        <v>354</v>
      </c>
      <c r="E26" s="13">
        <v>317</v>
      </c>
      <c r="F26" s="13">
        <v>37</v>
      </c>
      <c r="G26" s="13">
        <v>104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496</v>
      </c>
      <c r="D27" s="13">
        <v>400</v>
      </c>
      <c r="E27" s="13">
        <v>373</v>
      </c>
      <c r="F27" s="13">
        <v>27</v>
      </c>
      <c r="G27" s="13">
        <v>96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462</v>
      </c>
      <c r="D28" s="13">
        <v>378</v>
      </c>
      <c r="E28" s="13">
        <v>345</v>
      </c>
      <c r="F28" s="13">
        <v>33</v>
      </c>
      <c r="G28" s="13">
        <v>84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551</v>
      </c>
      <c r="D29" s="13">
        <v>457</v>
      </c>
      <c r="E29" s="13">
        <v>436</v>
      </c>
      <c r="F29" s="13">
        <v>21</v>
      </c>
      <c r="G29" s="13">
        <v>94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443</v>
      </c>
      <c r="D30" s="13">
        <v>351</v>
      </c>
      <c r="E30" s="13">
        <v>334</v>
      </c>
      <c r="F30" s="13">
        <v>17</v>
      </c>
      <c r="G30" s="13">
        <v>92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359</v>
      </c>
      <c r="D31" s="13">
        <v>275</v>
      </c>
      <c r="E31" s="13">
        <v>256</v>
      </c>
      <c r="F31" s="13">
        <v>19</v>
      </c>
      <c r="G31" s="13">
        <v>84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281</v>
      </c>
      <c r="D32" s="13">
        <v>164</v>
      </c>
      <c r="E32" s="13">
        <v>156</v>
      </c>
      <c r="F32" s="13">
        <v>8</v>
      </c>
      <c r="G32" s="13">
        <v>117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323</v>
      </c>
      <c r="D33" s="13">
        <v>147</v>
      </c>
      <c r="E33" s="13">
        <v>141</v>
      </c>
      <c r="F33" s="13">
        <v>6</v>
      </c>
      <c r="G33" s="13">
        <v>176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299</v>
      </c>
      <c r="D34" s="13">
        <v>94</v>
      </c>
      <c r="E34" s="13">
        <v>88</v>
      </c>
      <c r="F34" s="13">
        <v>6</v>
      </c>
      <c r="G34" s="13">
        <v>205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274</v>
      </c>
      <c r="D35" s="13">
        <v>43</v>
      </c>
      <c r="E35" s="13">
        <v>37</v>
      </c>
      <c r="F35" s="13">
        <v>6</v>
      </c>
      <c r="G35" s="13">
        <v>231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228</v>
      </c>
      <c r="D36" s="13">
        <v>29</v>
      </c>
      <c r="E36" s="13">
        <v>28</v>
      </c>
      <c r="F36" s="13">
        <v>1</v>
      </c>
      <c r="G36" s="13">
        <v>199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305</v>
      </c>
      <c r="D37" s="13">
        <v>18</v>
      </c>
      <c r="E37" s="13">
        <v>18</v>
      </c>
      <c r="F37" s="13" t="s">
        <v>41</v>
      </c>
      <c r="G37" s="13">
        <v>287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5459</v>
      </c>
      <c r="D38" s="12">
        <v>4066</v>
      </c>
      <c r="E38" s="12">
        <v>3905</v>
      </c>
      <c r="F38" s="12">
        <v>161</v>
      </c>
      <c r="G38" s="12">
        <v>1393</v>
      </c>
    </row>
    <row r="39" spans="1:12" ht="12" customHeight="1">
      <c r="A39" s="21" t="s">
        <v>12</v>
      </c>
      <c r="B39" s="2" t="s">
        <v>21</v>
      </c>
      <c r="C39" s="13">
        <v>112</v>
      </c>
      <c r="D39" s="13">
        <v>10</v>
      </c>
      <c r="E39" s="13">
        <v>10</v>
      </c>
      <c r="F39" s="13" t="s">
        <v>41</v>
      </c>
      <c r="G39" s="13">
        <v>102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594</v>
      </c>
      <c r="D40" s="13">
        <v>246</v>
      </c>
      <c r="E40" s="13">
        <v>211</v>
      </c>
      <c r="F40" s="13">
        <v>35</v>
      </c>
      <c r="G40" s="13">
        <v>348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496</v>
      </c>
      <c r="D41" s="13">
        <v>429</v>
      </c>
      <c r="E41" s="13">
        <v>387</v>
      </c>
      <c r="F41" s="13">
        <v>42</v>
      </c>
      <c r="G41" s="13">
        <v>67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435</v>
      </c>
      <c r="D42" s="13">
        <v>409</v>
      </c>
      <c r="E42" s="13">
        <v>397</v>
      </c>
      <c r="F42" s="13">
        <v>12</v>
      </c>
      <c r="G42" s="13">
        <v>26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487</v>
      </c>
      <c r="D43" s="13">
        <v>459</v>
      </c>
      <c r="E43" s="13">
        <v>450</v>
      </c>
      <c r="F43" s="13">
        <v>9</v>
      </c>
      <c r="G43" s="13">
        <v>28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457</v>
      </c>
      <c r="D44" s="13">
        <v>431</v>
      </c>
      <c r="E44" s="13">
        <v>425</v>
      </c>
      <c r="F44" s="13">
        <v>6</v>
      </c>
      <c r="G44" s="13">
        <v>26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485</v>
      </c>
      <c r="D45" s="13">
        <v>460</v>
      </c>
      <c r="E45" s="13">
        <v>444</v>
      </c>
      <c r="F45" s="13">
        <v>16</v>
      </c>
      <c r="G45" s="13">
        <v>25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473</v>
      </c>
      <c r="D46" s="13">
        <v>447</v>
      </c>
      <c r="E46" s="13">
        <v>438</v>
      </c>
      <c r="F46" s="13">
        <v>9</v>
      </c>
      <c r="G46" s="13">
        <v>26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362</v>
      </c>
      <c r="D47" s="13">
        <v>324</v>
      </c>
      <c r="E47" s="13">
        <v>318</v>
      </c>
      <c r="F47" s="13">
        <v>6</v>
      </c>
      <c r="G47" s="13">
        <v>38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335</v>
      </c>
      <c r="D48" s="13">
        <v>273</v>
      </c>
      <c r="E48" s="13">
        <v>270</v>
      </c>
      <c r="F48" s="13">
        <v>3</v>
      </c>
      <c r="G48" s="13">
        <v>62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298</v>
      </c>
      <c r="D49" s="13">
        <v>229</v>
      </c>
      <c r="E49" s="13">
        <v>224</v>
      </c>
      <c r="F49" s="13">
        <v>5</v>
      </c>
      <c r="G49" s="13">
        <v>69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304</v>
      </c>
      <c r="D50" s="13">
        <v>153</v>
      </c>
      <c r="E50" s="13">
        <v>145</v>
      </c>
      <c r="F50" s="13">
        <v>8</v>
      </c>
      <c r="G50" s="13">
        <v>151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240</v>
      </c>
      <c r="D51" s="13">
        <v>102</v>
      </c>
      <c r="E51" s="13">
        <v>102</v>
      </c>
      <c r="F51" s="13" t="s">
        <v>41</v>
      </c>
      <c r="G51" s="13">
        <v>138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195</v>
      </c>
      <c r="D52" s="13">
        <v>56</v>
      </c>
      <c r="E52" s="13">
        <v>48</v>
      </c>
      <c r="F52" s="13">
        <v>8</v>
      </c>
      <c r="G52" s="13">
        <v>139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186</v>
      </c>
      <c r="D53" s="14">
        <v>38</v>
      </c>
      <c r="E53" s="14">
        <v>36</v>
      </c>
      <c r="F53" s="14">
        <v>2</v>
      </c>
      <c r="G53" s="14">
        <v>148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Hoja55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9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92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10231</v>
      </c>
      <c r="D6" s="12">
        <v>6506</v>
      </c>
      <c r="E6" s="12">
        <v>6148</v>
      </c>
      <c r="F6" s="12">
        <v>358</v>
      </c>
      <c r="G6" s="12">
        <v>3725</v>
      </c>
    </row>
    <row r="7" spans="1:12" ht="12" customHeight="1">
      <c r="A7" s="21" t="s">
        <v>12</v>
      </c>
      <c r="B7" s="2" t="s">
        <v>21</v>
      </c>
      <c r="C7" s="13">
        <v>178</v>
      </c>
      <c r="D7" s="13">
        <v>16</v>
      </c>
      <c r="E7" s="13">
        <v>14</v>
      </c>
      <c r="F7" s="13">
        <v>2</v>
      </c>
      <c r="G7" s="13">
        <v>162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1011</v>
      </c>
      <c r="D8" s="13">
        <v>329</v>
      </c>
      <c r="E8" s="13">
        <v>268</v>
      </c>
      <c r="F8" s="13">
        <v>61</v>
      </c>
      <c r="G8" s="13">
        <v>682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886</v>
      </c>
      <c r="D9" s="13">
        <v>638</v>
      </c>
      <c r="E9" s="13">
        <v>558</v>
      </c>
      <c r="F9" s="13">
        <v>80</v>
      </c>
      <c r="G9" s="13">
        <v>248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877</v>
      </c>
      <c r="D10" s="13">
        <v>723</v>
      </c>
      <c r="E10" s="13">
        <v>678</v>
      </c>
      <c r="F10" s="13">
        <v>45</v>
      </c>
      <c r="G10" s="13">
        <v>154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876</v>
      </c>
      <c r="D11" s="13">
        <v>760</v>
      </c>
      <c r="E11" s="13">
        <v>733</v>
      </c>
      <c r="F11" s="13">
        <v>27</v>
      </c>
      <c r="G11" s="13">
        <v>116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812</v>
      </c>
      <c r="D12" s="13">
        <v>711</v>
      </c>
      <c r="E12" s="13">
        <v>693</v>
      </c>
      <c r="F12" s="13">
        <v>18</v>
      </c>
      <c r="G12" s="13">
        <v>101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884</v>
      </c>
      <c r="D13" s="13">
        <v>750</v>
      </c>
      <c r="E13" s="13">
        <v>713</v>
      </c>
      <c r="F13" s="13">
        <v>37</v>
      </c>
      <c r="G13" s="13">
        <v>134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831</v>
      </c>
      <c r="D14" s="13">
        <v>714</v>
      </c>
      <c r="E14" s="13">
        <v>701</v>
      </c>
      <c r="F14" s="13">
        <v>13</v>
      </c>
      <c r="G14" s="13">
        <v>117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694</v>
      </c>
      <c r="D15" s="13">
        <v>570</v>
      </c>
      <c r="E15" s="13">
        <v>548</v>
      </c>
      <c r="F15" s="13">
        <v>22</v>
      </c>
      <c r="G15" s="13">
        <v>124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616</v>
      </c>
      <c r="D16" s="13">
        <v>460</v>
      </c>
      <c r="E16" s="13">
        <v>447</v>
      </c>
      <c r="F16" s="13">
        <v>13</v>
      </c>
      <c r="G16" s="13">
        <v>156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597</v>
      </c>
      <c r="D17" s="13">
        <v>352</v>
      </c>
      <c r="E17" s="13">
        <v>335</v>
      </c>
      <c r="F17" s="13">
        <v>17</v>
      </c>
      <c r="G17" s="13">
        <v>245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558</v>
      </c>
      <c r="D18" s="13">
        <v>212</v>
      </c>
      <c r="E18" s="13">
        <v>205</v>
      </c>
      <c r="F18" s="13">
        <v>7</v>
      </c>
      <c r="G18" s="13">
        <v>346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539</v>
      </c>
      <c r="D19" s="13">
        <v>141</v>
      </c>
      <c r="E19" s="13">
        <v>133</v>
      </c>
      <c r="F19" s="13">
        <v>8</v>
      </c>
      <c r="G19" s="13">
        <v>398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390</v>
      </c>
      <c r="D20" s="13">
        <v>70</v>
      </c>
      <c r="E20" s="13">
        <v>68</v>
      </c>
      <c r="F20" s="13">
        <v>2</v>
      </c>
      <c r="G20" s="13">
        <v>320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482</v>
      </c>
      <c r="D21" s="13">
        <v>60</v>
      </c>
      <c r="E21" s="13">
        <v>54</v>
      </c>
      <c r="F21" s="13">
        <v>6</v>
      </c>
      <c r="G21" s="13">
        <v>422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5218</v>
      </c>
      <c r="D22" s="12">
        <v>2830</v>
      </c>
      <c r="E22" s="12">
        <v>2610</v>
      </c>
      <c r="F22" s="12">
        <v>220</v>
      </c>
      <c r="G22" s="12">
        <v>2388</v>
      </c>
    </row>
    <row r="23" spans="1:12" ht="12" customHeight="1">
      <c r="A23" s="21" t="s">
        <v>12</v>
      </c>
      <c r="B23" s="2" t="s">
        <v>21</v>
      </c>
      <c r="C23" s="13">
        <v>88</v>
      </c>
      <c r="D23" s="13">
        <v>5</v>
      </c>
      <c r="E23" s="13">
        <v>5</v>
      </c>
      <c r="F23" s="13" t="s">
        <v>41</v>
      </c>
      <c r="G23" s="13">
        <v>83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511</v>
      </c>
      <c r="D24" s="13">
        <v>118</v>
      </c>
      <c r="E24" s="13">
        <v>78</v>
      </c>
      <c r="F24" s="13">
        <v>40</v>
      </c>
      <c r="G24" s="13">
        <v>393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441</v>
      </c>
      <c r="D25" s="13">
        <v>262</v>
      </c>
      <c r="E25" s="13">
        <v>212</v>
      </c>
      <c r="F25" s="13">
        <v>50</v>
      </c>
      <c r="G25" s="13">
        <v>179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427</v>
      </c>
      <c r="D26" s="13">
        <v>318</v>
      </c>
      <c r="E26" s="13">
        <v>286</v>
      </c>
      <c r="F26" s="13">
        <v>32</v>
      </c>
      <c r="G26" s="13">
        <v>109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434</v>
      </c>
      <c r="D27" s="13">
        <v>347</v>
      </c>
      <c r="E27" s="13">
        <v>325</v>
      </c>
      <c r="F27" s="13">
        <v>22</v>
      </c>
      <c r="G27" s="13">
        <v>87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406</v>
      </c>
      <c r="D28" s="13">
        <v>335</v>
      </c>
      <c r="E28" s="13">
        <v>322</v>
      </c>
      <c r="F28" s="13">
        <v>13</v>
      </c>
      <c r="G28" s="13">
        <v>71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435</v>
      </c>
      <c r="D29" s="13">
        <v>364</v>
      </c>
      <c r="E29" s="13">
        <v>350</v>
      </c>
      <c r="F29" s="13">
        <v>14</v>
      </c>
      <c r="G29" s="13">
        <v>71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419</v>
      </c>
      <c r="D30" s="13">
        <v>327</v>
      </c>
      <c r="E30" s="13">
        <v>320</v>
      </c>
      <c r="F30" s="13">
        <v>7</v>
      </c>
      <c r="G30" s="13">
        <v>92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349</v>
      </c>
      <c r="D31" s="13">
        <v>265</v>
      </c>
      <c r="E31" s="13">
        <v>254</v>
      </c>
      <c r="F31" s="13">
        <v>11</v>
      </c>
      <c r="G31" s="13">
        <v>84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320</v>
      </c>
      <c r="D32" s="13">
        <v>200</v>
      </c>
      <c r="E32" s="13">
        <v>189</v>
      </c>
      <c r="F32" s="13">
        <v>11</v>
      </c>
      <c r="G32" s="13">
        <v>120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277</v>
      </c>
      <c r="D33" s="13">
        <v>126</v>
      </c>
      <c r="E33" s="13">
        <v>118</v>
      </c>
      <c r="F33" s="13">
        <v>8</v>
      </c>
      <c r="G33" s="13">
        <v>151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298</v>
      </c>
      <c r="D34" s="13">
        <v>70</v>
      </c>
      <c r="E34" s="13">
        <v>67</v>
      </c>
      <c r="F34" s="13">
        <v>3</v>
      </c>
      <c r="G34" s="13">
        <v>228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309</v>
      </c>
      <c r="D35" s="13">
        <v>54</v>
      </c>
      <c r="E35" s="13">
        <v>51</v>
      </c>
      <c r="F35" s="13">
        <v>3</v>
      </c>
      <c r="G35" s="13">
        <v>255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209</v>
      </c>
      <c r="D36" s="13">
        <v>15</v>
      </c>
      <c r="E36" s="13">
        <v>14</v>
      </c>
      <c r="F36" s="13">
        <v>1</v>
      </c>
      <c r="G36" s="13">
        <v>194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295</v>
      </c>
      <c r="D37" s="13">
        <v>24</v>
      </c>
      <c r="E37" s="13">
        <v>19</v>
      </c>
      <c r="F37" s="13">
        <v>5</v>
      </c>
      <c r="G37" s="13">
        <v>271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5013</v>
      </c>
      <c r="D38" s="12">
        <v>3676</v>
      </c>
      <c r="E38" s="12">
        <v>3538</v>
      </c>
      <c r="F38" s="12">
        <v>138</v>
      </c>
      <c r="G38" s="12">
        <v>1337</v>
      </c>
    </row>
    <row r="39" spans="1:12" ht="12" customHeight="1">
      <c r="A39" s="21" t="s">
        <v>12</v>
      </c>
      <c r="B39" s="2" t="s">
        <v>21</v>
      </c>
      <c r="C39" s="13">
        <v>90</v>
      </c>
      <c r="D39" s="13">
        <v>11</v>
      </c>
      <c r="E39" s="13">
        <v>9</v>
      </c>
      <c r="F39" s="13">
        <v>2</v>
      </c>
      <c r="G39" s="13">
        <v>79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500</v>
      </c>
      <c r="D40" s="13">
        <v>211</v>
      </c>
      <c r="E40" s="13">
        <v>190</v>
      </c>
      <c r="F40" s="13">
        <v>21</v>
      </c>
      <c r="G40" s="13">
        <v>289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445</v>
      </c>
      <c r="D41" s="13">
        <v>376</v>
      </c>
      <c r="E41" s="13">
        <v>346</v>
      </c>
      <c r="F41" s="13">
        <v>30</v>
      </c>
      <c r="G41" s="13">
        <v>69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450</v>
      </c>
      <c r="D42" s="13">
        <v>405</v>
      </c>
      <c r="E42" s="13">
        <v>392</v>
      </c>
      <c r="F42" s="13">
        <v>13</v>
      </c>
      <c r="G42" s="13">
        <v>45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442</v>
      </c>
      <c r="D43" s="13">
        <v>413</v>
      </c>
      <c r="E43" s="13">
        <v>408</v>
      </c>
      <c r="F43" s="13">
        <v>5</v>
      </c>
      <c r="G43" s="13">
        <v>29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406</v>
      </c>
      <c r="D44" s="13">
        <v>376</v>
      </c>
      <c r="E44" s="13">
        <v>371</v>
      </c>
      <c r="F44" s="13">
        <v>5</v>
      </c>
      <c r="G44" s="13">
        <v>30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449</v>
      </c>
      <c r="D45" s="13">
        <v>386</v>
      </c>
      <c r="E45" s="13">
        <v>363</v>
      </c>
      <c r="F45" s="13">
        <v>23</v>
      </c>
      <c r="G45" s="13">
        <v>63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412</v>
      </c>
      <c r="D46" s="13">
        <v>387</v>
      </c>
      <c r="E46" s="13">
        <v>381</v>
      </c>
      <c r="F46" s="13">
        <v>6</v>
      </c>
      <c r="G46" s="13">
        <v>25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345</v>
      </c>
      <c r="D47" s="13">
        <v>305</v>
      </c>
      <c r="E47" s="13">
        <v>294</v>
      </c>
      <c r="F47" s="13">
        <v>11</v>
      </c>
      <c r="G47" s="13">
        <v>40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296</v>
      </c>
      <c r="D48" s="13">
        <v>260</v>
      </c>
      <c r="E48" s="13">
        <v>258</v>
      </c>
      <c r="F48" s="13">
        <v>2</v>
      </c>
      <c r="G48" s="13">
        <v>36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320</v>
      </c>
      <c r="D49" s="13">
        <v>226</v>
      </c>
      <c r="E49" s="13">
        <v>217</v>
      </c>
      <c r="F49" s="13">
        <v>9</v>
      </c>
      <c r="G49" s="13">
        <v>94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260</v>
      </c>
      <c r="D50" s="13">
        <v>142</v>
      </c>
      <c r="E50" s="13">
        <v>138</v>
      </c>
      <c r="F50" s="13">
        <v>4</v>
      </c>
      <c r="G50" s="13">
        <v>118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230</v>
      </c>
      <c r="D51" s="13">
        <v>87</v>
      </c>
      <c r="E51" s="13">
        <v>82</v>
      </c>
      <c r="F51" s="13">
        <v>5</v>
      </c>
      <c r="G51" s="13">
        <v>143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181</v>
      </c>
      <c r="D52" s="13">
        <v>55</v>
      </c>
      <c r="E52" s="13">
        <v>54</v>
      </c>
      <c r="F52" s="13">
        <v>1</v>
      </c>
      <c r="G52" s="13">
        <v>126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187</v>
      </c>
      <c r="D53" s="14">
        <v>36</v>
      </c>
      <c r="E53" s="14">
        <v>35</v>
      </c>
      <c r="F53" s="14">
        <v>1</v>
      </c>
      <c r="G53" s="14">
        <v>151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Hoja56"/>
  <dimension ref="A1:L65"/>
  <sheetViews>
    <sheetView showGridLines="0" zoomScaleNormal="100" workbookViewId="0">
      <selection activeCell="A3" sqref="A3:B5"/>
    </sheetView>
  </sheetViews>
  <sheetFormatPr baseColWidth="10" defaultColWidth="12" defaultRowHeight="10.199999999999999"/>
  <cols>
    <col min="1" max="1" width="29" customWidth="1"/>
    <col min="2" max="2" width="26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93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547403</v>
      </c>
      <c r="D6" s="12">
        <v>344136</v>
      </c>
      <c r="E6" s="12">
        <v>313035</v>
      </c>
      <c r="F6" s="12">
        <v>31101</v>
      </c>
      <c r="G6" s="12">
        <v>203267</v>
      </c>
    </row>
    <row r="7" spans="1:12" ht="12" customHeight="1">
      <c r="A7" s="21" t="s">
        <v>12</v>
      </c>
      <c r="B7" s="2" t="s">
        <v>21</v>
      </c>
      <c r="C7" s="13">
        <v>9210</v>
      </c>
      <c r="D7" s="13">
        <v>509</v>
      </c>
      <c r="E7" s="13">
        <v>425</v>
      </c>
      <c r="F7" s="13">
        <v>84</v>
      </c>
      <c r="G7" s="13">
        <v>8701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49239</v>
      </c>
      <c r="D8" s="13">
        <v>13625</v>
      </c>
      <c r="E8" s="13">
        <v>9480</v>
      </c>
      <c r="F8" s="13">
        <v>4145</v>
      </c>
      <c r="G8" s="13">
        <v>35614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46672</v>
      </c>
      <c r="D9" s="13">
        <v>33946</v>
      </c>
      <c r="E9" s="13">
        <v>27204</v>
      </c>
      <c r="F9" s="13">
        <v>6742</v>
      </c>
      <c r="G9" s="13">
        <v>12726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45876</v>
      </c>
      <c r="D10" s="13">
        <v>38604</v>
      </c>
      <c r="E10" s="13">
        <v>34478</v>
      </c>
      <c r="F10" s="13">
        <v>4126</v>
      </c>
      <c r="G10" s="13">
        <v>7272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46098</v>
      </c>
      <c r="D11" s="13">
        <v>40087</v>
      </c>
      <c r="E11" s="13">
        <v>37055</v>
      </c>
      <c r="F11" s="13">
        <v>3032</v>
      </c>
      <c r="G11" s="13">
        <v>6011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45994</v>
      </c>
      <c r="D12" s="13">
        <v>40429</v>
      </c>
      <c r="E12" s="13">
        <v>37818</v>
      </c>
      <c r="F12" s="13">
        <v>2611</v>
      </c>
      <c r="G12" s="13">
        <v>5565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47268</v>
      </c>
      <c r="D13" s="13">
        <v>41328</v>
      </c>
      <c r="E13" s="13">
        <v>38708</v>
      </c>
      <c r="F13" s="13">
        <v>2620</v>
      </c>
      <c r="G13" s="13">
        <v>5940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44001</v>
      </c>
      <c r="D14" s="13">
        <v>37881</v>
      </c>
      <c r="E14" s="13">
        <v>35711</v>
      </c>
      <c r="F14" s="13">
        <v>2170</v>
      </c>
      <c r="G14" s="13">
        <v>6120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39141</v>
      </c>
      <c r="D15" s="13">
        <v>32253</v>
      </c>
      <c r="E15" s="13">
        <v>30457</v>
      </c>
      <c r="F15" s="13">
        <v>1796</v>
      </c>
      <c r="G15" s="13">
        <v>6888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35987</v>
      </c>
      <c r="D16" s="13">
        <v>27033</v>
      </c>
      <c r="E16" s="13">
        <v>25389</v>
      </c>
      <c r="F16" s="13">
        <v>1644</v>
      </c>
      <c r="G16" s="13">
        <v>8954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34041</v>
      </c>
      <c r="D17" s="13">
        <v>18694</v>
      </c>
      <c r="E17" s="13">
        <v>17615</v>
      </c>
      <c r="F17" s="13">
        <v>1079</v>
      </c>
      <c r="G17" s="13">
        <v>15347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30786</v>
      </c>
      <c r="D18" s="13">
        <v>10320</v>
      </c>
      <c r="E18" s="13">
        <v>9746</v>
      </c>
      <c r="F18" s="13">
        <v>574</v>
      </c>
      <c r="G18" s="13">
        <v>20466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27019</v>
      </c>
      <c r="D19" s="13">
        <v>5105</v>
      </c>
      <c r="E19" s="13">
        <v>4870</v>
      </c>
      <c r="F19" s="13">
        <v>235</v>
      </c>
      <c r="G19" s="13">
        <v>21914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20680</v>
      </c>
      <c r="D20" s="13">
        <v>2533</v>
      </c>
      <c r="E20" s="13">
        <v>2409</v>
      </c>
      <c r="F20" s="13">
        <v>124</v>
      </c>
      <c r="G20" s="13">
        <v>18147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25391</v>
      </c>
      <c r="D21" s="13">
        <v>1789</v>
      </c>
      <c r="E21" s="13">
        <v>1670</v>
      </c>
      <c r="F21" s="13">
        <v>119</v>
      </c>
      <c r="G21" s="13">
        <v>23602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292040</v>
      </c>
      <c r="D22" s="12">
        <v>162577</v>
      </c>
      <c r="E22" s="12">
        <v>143941</v>
      </c>
      <c r="F22" s="12">
        <v>18636</v>
      </c>
      <c r="G22" s="12">
        <v>129463</v>
      </c>
    </row>
    <row r="23" spans="1:12" ht="12" customHeight="1">
      <c r="A23" s="21" t="s">
        <v>12</v>
      </c>
      <c r="B23" s="2" t="s">
        <v>21</v>
      </c>
      <c r="C23" s="13">
        <v>4514</v>
      </c>
      <c r="D23" s="13">
        <v>222</v>
      </c>
      <c r="E23" s="13">
        <v>181</v>
      </c>
      <c r="F23" s="13">
        <v>41</v>
      </c>
      <c r="G23" s="13">
        <v>4292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24518</v>
      </c>
      <c r="D24" s="13">
        <v>6154</v>
      </c>
      <c r="E24" s="13">
        <v>3855</v>
      </c>
      <c r="F24" s="13">
        <v>2299</v>
      </c>
      <c r="G24" s="13">
        <v>18364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23616</v>
      </c>
      <c r="D25" s="13">
        <v>16028</v>
      </c>
      <c r="E25" s="13">
        <v>12126</v>
      </c>
      <c r="F25" s="13">
        <v>3902</v>
      </c>
      <c r="G25" s="13">
        <v>7588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23612</v>
      </c>
      <c r="D26" s="13">
        <v>18611</v>
      </c>
      <c r="E26" s="13">
        <v>16066</v>
      </c>
      <c r="F26" s="13">
        <v>2545</v>
      </c>
      <c r="G26" s="13">
        <v>5001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23729</v>
      </c>
      <c r="D27" s="13">
        <v>19346</v>
      </c>
      <c r="E27" s="13">
        <v>17424</v>
      </c>
      <c r="F27" s="13">
        <v>1922</v>
      </c>
      <c r="G27" s="13">
        <v>4383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23849</v>
      </c>
      <c r="D28" s="13">
        <v>19705</v>
      </c>
      <c r="E28" s="13">
        <v>17994</v>
      </c>
      <c r="F28" s="13">
        <v>1711</v>
      </c>
      <c r="G28" s="13">
        <v>4144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24702</v>
      </c>
      <c r="D29" s="13">
        <v>20295</v>
      </c>
      <c r="E29" s="13">
        <v>18568</v>
      </c>
      <c r="F29" s="13">
        <v>1727</v>
      </c>
      <c r="G29" s="13">
        <v>4407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23057</v>
      </c>
      <c r="D30" s="13">
        <v>18486</v>
      </c>
      <c r="E30" s="13">
        <v>17056</v>
      </c>
      <c r="F30" s="13">
        <v>1430</v>
      </c>
      <c r="G30" s="13">
        <v>4571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20608</v>
      </c>
      <c r="D31" s="13">
        <v>15595</v>
      </c>
      <c r="E31" s="13">
        <v>14441</v>
      </c>
      <c r="F31" s="13">
        <v>1154</v>
      </c>
      <c r="G31" s="13">
        <v>5013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19139</v>
      </c>
      <c r="D32" s="13">
        <v>12831</v>
      </c>
      <c r="E32" s="13">
        <v>11907</v>
      </c>
      <c r="F32" s="13">
        <v>924</v>
      </c>
      <c r="G32" s="13">
        <v>6308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18480</v>
      </c>
      <c r="D33" s="13">
        <v>7450</v>
      </c>
      <c r="E33" s="13">
        <v>6985</v>
      </c>
      <c r="F33" s="13">
        <v>465</v>
      </c>
      <c r="G33" s="13">
        <v>11030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17164</v>
      </c>
      <c r="D34" s="13">
        <v>3971</v>
      </c>
      <c r="E34" s="13">
        <v>3701</v>
      </c>
      <c r="F34" s="13">
        <v>270</v>
      </c>
      <c r="G34" s="13">
        <v>13193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15569</v>
      </c>
      <c r="D35" s="13">
        <v>2018</v>
      </c>
      <c r="E35" s="13">
        <v>1914</v>
      </c>
      <c r="F35" s="13">
        <v>104</v>
      </c>
      <c r="G35" s="13">
        <v>13551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12396</v>
      </c>
      <c r="D36" s="13">
        <v>996</v>
      </c>
      <c r="E36" s="13">
        <v>929</v>
      </c>
      <c r="F36" s="13">
        <v>67</v>
      </c>
      <c r="G36" s="13">
        <v>11400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17087</v>
      </c>
      <c r="D37" s="13">
        <v>869</v>
      </c>
      <c r="E37" s="13">
        <v>794</v>
      </c>
      <c r="F37" s="13">
        <v>75</v>
      </c>
      <c r="G37" s="13">
        <v>16218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255363</v>
      </c>
      <c r="D38" s="12">
        <v>181559</v>
      </c>
      <c r="E38" s="12">
        <v>169094</v>
      </c>
      <c r="F38" s="12">
        <v>12465</v>
      </c>
      <c r="G38" s="12">
        <v>73804</v>
      </c>
    </row>
    <row r="39" spans="1:12" ht="12" customHeight="1">
      <c r="A39" s="21" t="s">
        <v>12</v>
      </c>
      <c r="B39" s="2" t="s">
        <v>21</v>
      </c>
      <c r="C39" s="13">
        <v>4696</v>
      </c>
      <c r="D39" s="13">
        <v>287</v>
      </c>
      <c r="E39" s="13">
        <v>244</v>
      </c>
      <c r="F39" s="13">
        <v>43</v>
      </c>
      <c r="G39" s="13">
        <v>4409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24721</v>
      </c>
      <c r="D40" s="13">
        <v>7471</v>
      </c>
      <c r="E40" s="13">
        <v>5625</v>
      </c>
      <c r="F40" s="13">
        <v>1846</v>
      </c>
      <c r="G40" s="13">
        <v>17250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23056</v>
      </c>
      <c r="D41" s="13">
        <v>17918</v>
      </c>
      <c r="E41" s="13">
        <v>15078</v>
      </c>
      <c r="F41" s="13">
        <v>2840</v>
      </c>
      <c r="G41" s="13">
        <v>5138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22264</v>
      </c>
      <c r="D42" s="13">
        <v>19993</v>
      </c>
      <c r="E42" s="13">
        <v>18412</v>
      </c>
      <c r="F42" s="13">
        <v>1581</v>
      </c>
      <c r="G42" s="13">
        <v>2271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22369</v>
      </c>
      <c r="D43" s="13">
        <v>20741</v>
      </c>
      <c r="E43" s="13">
        <v>19631</v>
      </c>
      <c r="F43" s="13">
        <v>1110</v>
      </c>
      <c r="G43" s="13">
        <v>1628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22145</v>
      </c>
      <c r="D44" s="13">
        <v>20724</v>
      </c>
      <c r="E44" s="13">
        <v>19824</v>
      </c>
      <c r="F44" s="13">
        <v>900</v>
      </c>
      <c r="G44" s="13">
        <v>1421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22566</v>
      </c>
      <c r="D45" s="13">
        <v>21033</v>
      </c>
      <c r="E45" s="13">
        <v>20140</v>
      </c>
      <c r="F45" s="13">
        <v>893</v>
      </c>
      <c r="G45" s="13">
        <v>1533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20944</v>
      </c>
      <c r="D46" s="13">
        <v>19395</v>
      </c>
      <c r="E46" s="13">
        <v>18655</v>
      </c>
      <c r="F46" s="13">
        <v>740</v>
      </c>
      <c r="G46" s="13">
        <v>1549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18533</v>
      </c>
      <c r="D47" s="13">
        <v>16658</v>
      </c>
      <c r="E47" s="13">
        <v>16016</v>
      </c>
      <c r="F47" s="13">
        <v>642</v>
      </c>
      <c r="G47" s="13">
        <v>1875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16848</v>
      </c>
      <c r="D48" s="13">
        <v>14202</v>
      </c>
      <c r="E48" s="13">
        <v>13482</v>
      </c>
      <c r="F48" s="13">
        <v>720</v>
      </c>
      <c r="G48" s="13">
        <v>2646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15561</v>
      </c>
      <c r="D49" s="13">
        <v>11244</v>
      </c>
      <c r="E49" s="13">
        <v>10630</v>
      </c>
      <c r="F49" s="13">
        <v>614</v>
      </c>
      <c r="G49" s="13">
        <v>4317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13622</v>
      </c>
      <c r="D50" s="13">
        <v>6349</v>
      </c>
      <c r="E50" s="13">
        <v>6045</v>
      </c>
      <c r="F50" s="13">
        <v>304</v>
      </c>
      <c r="G50" s="13">
        <v>7273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11450</v>
      </c>
      <c r="D51" s="13">
        <v>3087</v>
      </c>
      <c r="E51" s="13">
        <v>2956</v>
      </c>
      <c r="F51" s="13">
        <v>131</v>
      </c>
      <c r="G51" s="13">
        <v>8363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8284</v>
      </c>
      <c r="D52" s="13">
        <v>1537</v>
      </c>
      <c r="E52" s="13">
        <v>1480</v>
      </c>
      <c r="F52" s="13">
        <v>57</v>
      </c>
      <c r="G52" s="13">
        <v>6747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8304</v>
      </c>
      <c r="D53" s="14">
        <v>920</v>
      </c>
      <c r="E53" s="14">
        <v>876</v>
      </c>
      <c r="F53" s="14">
        <v>44</v>
      </c>
      <c r="G53" s="14">
        <v>7384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Hoja57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28.42578125" customWidth="1"/>
    <col min="2" max="2" width="28" customWidth="1"/>
    <col min="3" max="3" width="15" customWidth="1"/>
    <col min="4" max="5" width="13.85546875" customWidth="1"/>
    <col min="6" max="6" width="14.85546875" customWidth="1"/>
    <col min="7" max="7" width="17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94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104302</v>
      </c>
      <c r="D6" s="12">
        <v>69207</v>
      </c>
      <c r="E6" s="12">
        <v>62682</v>
      </c>
      <c r="F6" s="12">
        <v>6525</v>
      </c>
      <c r="G6" s="12">
        <v>35095</v>
      </c>
    </row>
    <row r="7" spans="1:12" ht="12" customHeight="1">
      <c r="A7" s="21" t="s">
        <v>12</v>
      </c>
      <c r="B7" s="2" t="s">
        <v>21</v>
      </c>
      <c r="C7" s="13">
        <v>2720</v>
      </c>
      <c r="D7" s="13">
        <v>213</v>
      </c>
      <c r="E7" s="13">
        <v>191</v>
      </c>
      <c r="F7" s="13">
        <v>22</v>
      </c>
      <c r="G7" s="13">
        <v>2507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12377</v>
      </c>
      <c r="D8" s="13">
        <v>3945</v>
      </c>
      <c r="E8" s="13">
        <v>2962</v>
      </c>
      <c r="F8" s="13">
        <v>983</v>
      </c>
      <c r="G8" s="13">
        <v>8432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10636</v>
      </c>
      <c r="D9" s="13">
        <v>8091</v>
      </c>
      <c r="E9" s="13">
        <v>6704</v>
      </c>
      <c r="F9" s="13">
        <v>1387</v>
      </c>
      <c r="G9" s="13">
        <v>2545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10986</v>
      </c>
      <c r="D10" s="13">
        <v>8713</v>
      </c>
      <c r="E10" s="13">
        <v>7762</v>
      </c>
      <c r="F10" s="13">
        <v>951</v>
      </c>
      <c r="G10" s="13">
        <v>2273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11504</v>
      </c>
      <c r="D11" s="13">
        <v>9303</v>
      </c>
      <c r="E11" s="13">
        <v>8533</v>
      </c>
      <c r="F11" s="13">
        <v>770</v>
      </c>
      <c r="G11" s="13">
        <v>2201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11397</v>
      </c>
      <c r="D12" s="13">
        <v>9362</v>
      </c>
      <c r="E12" s="13">
        <v>8710</v>
      </c>
      <c r="F12" s="13">
        <v>652</v>
      </c>
      <c r="G12" s="13">
        <v>2035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10482</v>
      </c>
      <c r="D13" s="13">
        <v>8768</v>
      </c>
      <c r="E13" s="13">
        <v>8242</v>
      </c>
      <c r="F13" s="13">
        <v>526</v>
      </c>
      <c r="G13" s="13">
        <v>1714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8193</v>
      </c>
      <c r="D14" s="13">
        <v>6829</v>
      </c>
      <c r="E14" s="13">
        <v>6378</v>
      </c>
      <c r="F14" s="13">
        <v>451</v>
      </c>
      <c r="G14" s="13">
        <v>1364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6602</v>
      </c>
      <c r="D15" s="13">
        <v>5272</v>
      </c>
      <c r="E15" s="13">
        <v>4959</v>
      </c>
      <c r="F15" s="13">
        <v>313</v>
      </c>
      <c r="G15" s="13">
        <v>1330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5353</v>
      </c>
      <c r="D16" s="13">
        <v>3842</v>
      </c>
      <c r="E16" s="13">
        <v>3640</v>
      </c>
      <c r="F16" s="13">
        <v>202</v>
      </c>
      <c r="G16" s="13">
        <v>1511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4464</v>
      </c>
      <c r="D17" s="13">
        <v>2542</v>
      </c>
      <c r="E17" s="13">
        <v>2412</v>
      </c>
      <c r="F17" s="13">
        <v>130</v>
      </c>
      <c r="G17" s="13">
        <v>1922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3540</v>
      </c>
      <c r="D18" s="13">
        <v>1255</v>
      </c>
      <c r="E18" s="13">
        <v>1177</v>
      </c>
      <c r="F18" s="13">
        <v>78</v>
      </c>
      <c r="G18" s="13">
        <v>2285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2624</v>
      </c>
      <c r="D19" s="13">
        <v>564</v>
      </c>
      <c r="E19" s="13">
        <v>531</v>
      </c>
      <c r="F19" s="13">
        <v>33</v>
      </c>
      <c r="G19" s="13">
        <v>2060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1703</v>
      </c>
      <c r="D20" s="13">
        <v>281</v>
      </c>
      <c r="E20" s="13">
        <v>267</v>
      </c>
      <c r="F20" s="13">
        <v>14</v>
      </c>
      <c r="G20" s="13">
        <v>1422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1721</v>
      </c>
      <c r="D21" s="13">
        <v>227</v>
      </c>
      <c r="E21" s="13">
        <v>214</v>
      </c>
      <c r="F21" s="13">
        <v>13</v>
      </c>
      <c r="G21" s="13">
        <v>1494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53495</v>
      </c>
      <c r="D22" s="12">
        <v>30189</v>
      </c>
      <c r="E22" s="12">
        <v>26103</v>
      </c>
      <c r="F22" s="12">
        <v>4086</v>
      </c>
      <c r="G22" s="12">
        <v>23306</v>
      </c>
    </row>
    <row r="23" spans="1:12" ht="12" customHeight="1">
      <c r="A23" s="21" t="s">
        <v>12</v>
      </c>
      <c r="B23" s="2" t="s">
        <v>21</v>
      </c>
      <c r="C23" s="13">
        <v>1343</v>
      </c>
      <c r="D23" s="13">
        <v>81</v>
      </c>
      <c r="E23" s="13">
        <v>70</v>
      </c>
      <c r="F23" s="13">
        <v>11</v>
      </c>
      <c r="G23" s="13">
        <v>1262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6135</v>
      </c>
      <c r="D24" s="13">
        <v>1693</v>
      </c>
      <c r="E24" s="13">
        <v>1187</v>
      </c>
      <c r="F24" s="13">
        <v>506</v>
      </c>
      <c r="G24" s="13">
        <v>4442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5387</v>
      </c>
      <c r="D25" s="13">
        <v>3560</v>
      </c>
      <c r="E25" s="13">
        <v>2747</v>
      </c>
      <c r="F25" s="13">
        <v>813</v>
      </c>
      <c r="G25" s="13">
        <v>1827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5684</v>
      </c>
      <c r="D26" s="13">
        <v>3837</v>
      </c>
      <c r="E26" s="13">
        <v>3198</v>
      </c>
      <c r="F26" s="13">
        <v>639</v>
      </c>
      <c r="G26" s="13">
        <v>1847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6069</v>
      </c>
      <c r="D27" s="13">
        <v>4172</v>
      </c>
      <c r="E27" s="13">
        <v>3600</v>
      </c>
      <c r="F27" s="13">
        <v>572</v>
      </c>
      <c r="G27" s="13">
        <v>1897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5795</v>
      </c>
      <c r="D28" s="13">
        <v>4093</v>
      </c>
      <c r="E28" s="13">
        <v>3634</v>
      </c>
      <c r="F28" s="13">
        <v>459</v>
      </c>
      <c r="G28" s="13">
        <v>1702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5296</v>
      </c>
      <c r="D29" s="13">
        <v>3908</v>
      </c>
      <c r="E29" s="13">
        <v>3535</v>
      </c>
      <c r="F29" s="13">
        <v>373</v>
      </c>
      <c r="G29" s="13">
        <v>1388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4111</v>
      </c>
      <c r="D30" s="13">
        <v>3037</v>
      </c>
      <c r="E30" s="13">
        <v>2747</v>
      </c>
      <c r="F30" s="13">
        <v>290</v>
      </c>
      <c r="G30" s="13">
        <v>1074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3369</v>
      </c>
      <c r="D31" s="13">
        <v>2341</v>
      </c>
      <c r="E31" s="13">
        <v>2142</v>
      </c>
      <c r="F31" s="13">
        <v>199</v>
      </c>
      <c r="G31" s="13">
        <v>1028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2741</v>
      </c>
      <c r="D32" s="13">
        <v>1662</v>
      </c>
      <c r="E32" s="13">
        <v>1545</v>
      </c>
      <c r="F32" s="13">
        <v>117</v>
      </c>
      <c r="G32" s="13">
        <v>1079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2269</v>
      </c>
      <c r="D33" s="13">
        <v>941</v>
      </c>
      <c r="E33" s="13">
        <v>891</v>
      </c>
      <c r="F33" s="13">
        <v>50</v>
      </c>
      <c r="G33" s="13">
        <v>1328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1808</v>
      </c>
      <c r="D34" s="13">
        <v>447</v>
      </c>
      <c r="E34" s="13">
        <v>419</v>
      </c>
      <c r="F34" s="13">
        <v>28</v>
      </c>
      <c r="G34" s="13">
        <v>1361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1405</v>
      </c>
      <c r="D35" s="13">
        <v>205</v>
      </c>
      <c r="E35" s="13">
        <v>194</v>
      </c>
      <c r="F35" s="13">
        <v>11</v>
      </c>
      <c r="G35" s="13">
        <v>1200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977</v>
      </c>
      <c r="D36" s="13">
        <v>116</v>
      </c>
      <c r="E36" s="13">
        <v>108</v>
      </c>
      <c r="F36" s="13">
        <v>8</v>
      </c>
      <c r="G36" s="13">
        <v>861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1106</v>
      </c>
      <c r="D37" s="13">
        <v>96</v>
      </c>
      <c r="E37" s="13">
        <v>86</v>
      </c>
      <c r="F37" s="13">
        <v>10</v>
      </c>
      <c r="G37" s="13">
        <v>1010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50807</v>
      </c>
      <c r="D38" s="12">
        <v>39018</v>
      </c>
      <c r="E38" s="12">
        <v>36579</v>
      </c>
      <c r="F38" s="12">
        <v>2439</v>
      </c>
      <c r="G38" s="12">
        <v>11789</v>
      </c>
    </row>
    <row r="39" spans="1:12" ht="12" customHeight="1">
      <c r="A39" s="21" t="s">
        <v>12</v>
      </c>
      <c r="B39" s="2" t="s">
        <v>21</v>
      </c>
      <c r="C39" s="13">
        <v>1377</v>
      </c>
      <c r="D39" s="13">
        <v>132</v>
      </c>
      <c r="E39" s="13">
        <v>121</v>
      </c>
      <c r="F39" s="13">
        <v>11</v>
      </c>
      <c r="G39" s="13">
        <v>1245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6242</v>
      </c>
      <c r="D40" s="13">
        <v>2252</v>
      </c>
      <c r="E40" s="13">
        <v>1775</v>
      </c>
      <c r="F40" s="13">
        <v>477</v>
      </c>
      <c r="G40" s="13">
        <v>3990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5249</v>
      </c>
      <c r="D41" s="13">
        <v>4531</v>
      </c>
      <c r="E41" s="13">
        <v>3957</v>
      </c>
      <c r="F41" s="13">
        <v>574</v>
      </c>
      <c r="G41" s="13">
        <v>718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5302</v>
      </c>
      <c r="D42" s="13">
        <v>4876</v>
      </c>
      <c r="E42" s="13">
        <v>4564</v>
      </c>
      <c r="F42" s="13">
        <v>312</v>
      </c>
      <c r="G42" s="13">
        <v>426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5435</v>
      </c>
      <c r="D43" s="13">
        <v>5131</v>
      </c>
      <c r="E43" s="13">
        <v>4933</v>
      </c>
      <c r="F43" s="13">
        <v>198</v>
      </c>
      <c r="G43" s="13">
        <v>304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5602</v>
      </c>
      <c r="D44" s="13">
        <v>5269</v>
      </c>
      <c r="E44" s="13">
        <v>5076</v>
      </c>
      <c r="F44" s="13">
        <v>193</v>
      </c>
      <c r="G44" s="13">
        <v>333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5186</v>
      </c>
      <c r="D45" s="13">
        <v>4860</v>
      </c>
      <c r="E45" s="13">
        <v>4707</v>
      </c>
      <c r="F45" s="13">
        <v>153</v>
      </c>
      <c r="G45" s="13">
        <v>326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4082</v>
      </c>
      <c r="D46" s="13">
        <v>3792</v>
      </c>
      <c r="E46" s="13">
        <v>3631</v>
      </c>
      <c r="F46" s="13">
        <v>161</v>
      </c>
      <c r="G46" s="13">
        <v>290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3233</v>
      </c>
      <c r="D47" s="13">
        <v>2931</v>
      </c>
      <c r="E47" s="13">
        <v>2817</v>
      </c>
      <c r="F47" s="13">
        <v>114</v>
      </c>
      <c r="G47" s="13">
        <v>302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2612</v>
      </c>
      <c r="D48" s="13">
        <v>2180</v>
      </c>
      <c r="E48" s="13">
        <v>2095</v>
      </c>
      <c r="F48" s="13">
        <v>85</v>
      </c>
      <c r="G48" s="13">
        <v>432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2195</v>
      </c>
      <c r="D49" s="13">
        <v>1601</v>
      </c>
      <c r="E49" s="13">
        <v>1521</v>
      </c>
      <c r="F49" s="13">
        <v>80</v>
      </c>
      <c r="G49" s="13">
        <v>594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1732</v>
      </c>
      <c r="D50" s="13">
        <v>808</v>
      </c>
      <c r="E50" s="13">
        <v>758</v>
      </c>
      <c r="F50" s="13">
        <v>50</v>
      </c>
      <c r="G50" s="13">
        <v>924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1219</v>
      </c>
      <c r="D51" s="13">
        <v>359</v>
      </c>
      <c r="E51" s="13">
        <v>337</v>
      </c>
      <c r="F51" s="13">
        <v>22</v>
      </c>
      <c r="G51" s="13">
        <v>860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726</v>
      </c>
      <c r="D52" s="13">
        <v>165</v>
      </c>
      <c r="E52" s="13">
        <v>159</v>
      </c>
      <c r="F52" s="13">
        <v>6</v>
      </c>
      <c r="G52" s="13">
        <v>561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615</v>
      </c>
      <c r="D53" s="14">
        <v>131</v>
      </c>
      <c r="E53" s="14">
        <v>128</v>
      </c>
      <c r="F53" s="14">
        <v>3</v>
      </c>
      <c r="G53" s="14">
        <v>484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Hoja58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2.4257812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95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365368</v>
      </c>
      <c r="D6" s="12">
        <v>240522</v>
      </c>
      <c r="E6" s="12">
        <v>217234</v>
      </c>
      <c r="F6" s="12">
        <v>23288</v>
      </c>
      <c r="G6" s="12">
        <v>124846</v>
      </c>
    </row>
    <row r="7" spans="1:12" ht="12" customHeight="1">
      <c r="A7" s="21" t="s">
        <v>12</v>
      </c>
      <c r="B7" s="2" t="s">
        <v>21</v>
      </c>
      <c r="C7" s="13">
        <v>6463</v>
      </c>
      <c r="D7" s="13">
        <v>366</v>
      </c>
      <c r="E7" s="13">
        <v>292</v>
      </c>
      <c r="F7" s="13">
        <v>74</v>
      </c>
      <c r="G7" s="13">
        <v>6097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32825</v>
      </c>
      <c r="D8" s="13">
        <v>9381</v>
      </c>
      <c r="E8" s="13">
        <v>6187</v>
      </c>
      <c r="F8" s="13">
        <v>3194</v>
      </c>
      <c r="G8" s="13">
        <v>23444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31611</v>
      </c>
      <c r="D9" s="13">
        <v>25162</v>
      </c>
      <c r="E9" s="13">
        <v>20261</v>
      </c>
      <c r="F9" s="13">
        <v>4901</v>
      </c>
      <c r="G9" s="13">
        <v>6449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32640</v>
      </c>
      <c r="D10" s="13">
        <v>28166</v>
      </c>
      <c r="E10" s="13">
        <v>25044</v>
      </c>
      <c r="F10" s="13">
        <v>3122</v>
      </c>
      <c r="G10" s="13">
        <v>4474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33095</v>
      </c>
      <c r="D11" s="13">
        <v>28906</v>
      </c>
      <c r="E11" s="13">
        <v>26522</v>
      </c>
      <c r="F11" s="13">
        <v>2384</v>
      </c>
      <c r="G11" s="13">
        <v>4189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31715</v>
      </c>
      <c r="D12" s="13">
        <v>27678</v>
      </c>
      <c r="E12" s="13">
        <v>25753</v>
      </c>
      <c r="F12" s="13">
        <v>1925</v>
      </c>
      <c r="G12" s="13">
        <v>4037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32950</v>
      </c>
      <c r="D13" s="13">
        <v>28750</v>
      </c>
      <c r="E13" s="13">
        <v>26896</v>
      </c>
      <c r="F13" s="13">
        <v>1854</v>
      </c>
      <c r="G13" s="13">
        <v>4200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29835</v>
      </c>
      <c r="D14" s="13">
        <v>25798</v>
      </c>
      <c r="E14" s="13">
        <v>24089</v>
      </c>
      <c r="F14" s="13">
        <v>1709</v>
      </c>
      <c r="G14" s="13">
        <v>4037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26230</v>
      </c>
      <c r="D15" s="13">
        <v>21865</v>
      </c>
      <c r="E15" s="13">
        <v>20494</v>
      </c>
      <c r="F15" s="13">
        <v>1371</v>
      </c>
      <c r="G15" s="13">
        <v>4365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23297</v>
      </c>
      <c r="D16" s="13">
        <v>18099</v>
      </c>
      <c r="E16" s="13">
        <v>16910</v>
      </c>
      <c r="F16" s="13">
        <v>1189</v>
      </c>
      <c r="G16" s="13">
        <v>5198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21475</v>
      </c>
      <c r="D17" s="13">
        <v>12988</v>
      </c>
      <c r="E17" s="13">
        <v>12214</v>
      </c>
      <c r="F17" s="13">
        <v>774</v>
      </c>
      <c r="G17" s="13">
        <v>8487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19515</v>
      </c>
      <c r="D18" s="13">
        <v>7183</v>
      </c>
      <c r="E18" s="13">
        <v>6745</v>
      </c>
      <c r="F18" s="13">
        <v>438</v>
      </c>
      <c r="G18" s="13">
        <v>12332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16270</v>
      </c>
      <c r="D19" s="13">
        <v>3464</v>
      </c>
      <c r="E19" s="13">
        <v>3272</v>
      </c>
      <c r="F19" s="13">
        <v>192</v>
      </c>
      <c r="G19" s="13">
        <v>12806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12141</v>
      </c>
      <c r="D20" s="13">
        <v>1561</v>
      </c>
      <c r="E20" s="13">
        <v>1478</v>
      </c>
      <c r="F20" s="13">
        <v>83</v>
      </c>
      <c r="G20" s="13">
        <v>10580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15306</v>
      </c>
      <c r="D21" s="13">
        <v>1155</v>
      </c>
      <c r="E21" s="13">
        <v>1077</v>
      </c>
      <c r="F21" s="13">
        <v>78</v>
      </c>
      <c r="G21" s="13">
        <v>14151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193468</v>
      </c>
      <c r="D22" s="12">
        <v>112955</v>
      </c>
      <c r="E22" s="12">
        <v>99122</v>
      </c>
      <c r="F22" s="12">
        <v>13833</v>
      </c>
      <c r="G22" s="12">
        <v>80513</v>
      </c>
    </row>
    <row r="23" spans="1:12" ht="12" customHeight="1">
      <c r="A23" s="21" t="s">
        <v>12</v>
      </c>
      <c r="B23" s="2" t="s">
        <v>21</v>
      </c>
      <c r="C23" s="13">
        <v>3223</v>
      </c>
      <c r="D23" s="13">
        <v>179</v>
      </c>
      <c r="E23" s="13">
        <v>137</v>
      </c>
      <c r="F23" s="13">
        <v>42</v>
      </c>
      <c r="G23" s="13">
        <v>3044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16431</v>
      </c>
      <c r="D24" s="13">
        <v>4489</v>
      </c>
      <c r="E24" s="13">
        <v>2727</v>
      </c>
      <c r="F24" s="13">
        <v>1762</v>
      </c>
      <c r="G24" s="13">
        <v>11942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15820</v>
      </c>
      <c r="D25" s="13">
        <v>12008</v>
      </c>
      <c r="E25" s="13">
        <v>9252</v>
      </c>
      <c r="F25" s="13">
        <v>2756</v>
      </c>
      <c r="G25" s="13">
        <v>3812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16629</v>
      </c>
      <c r="D26" s="13">
        <v>13395</v>
      </c>
      <c r="E26" s="13">
        <v>11512</v>
      </c>
      <c r="F26" s="13">
        <v>1883</v>
      </c>
      <c r="G26" s="13">
        <v>3234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16851</v>
      </c>
      <c r="D27" s="13">
        <v>13740</v>
      </c>
      <c r="E27" s="13">
        <v>12255</v>
      </c>
      <c r="F27" s="13">
        <v>1485</v>
      </c>
      <c r="G27" s="13">
        <v>3111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16304</v>
      </c>
      <c r="D28" s="13">
        <v>13227</v>
      </c>
      <c r="E28" s="13">
        <v>11968</v>
      </c>
      <c r="F28" s="13">
        <v>1259</v>
      </c>
      <c r="G28" s="13">
        <v>3077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16966</v>
      </c>
      <c r="D29" s="13">
        <v>13771</v>
      </c>
      <c r="E29" s="13">
        <v>12548</v>
      </c>
      <c r="F29" s="13">
        <v>1223</v>
      </c>
      <c r="G29" s="13">
        <v>3195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15595</v>
      </c>
      <c r="D30" s="13">
        <v>12485</v>
      </c>
      <c r="E30" s="13">
        <v>11357</v>
      </c>
      <c r="F30" s="13">
        <v>1128</v>
      </c>
      <c r="G30" s="13">
        <v>3110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13736</v>
      </c>
      <c r="D31" s="13">
        <v>10512</v>
      </c>
      <c r="E31" s="13">
        <v>9676</v>
      </c>
      <c r="F31" s="13">
        <v>836</v>
      </c>
      <c r="G31" s="13">
        <v>3224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12396</v>
      </c>
      <c r="D32" s="13">
        <v>8542</v>
      </c>
      <c r="E32" s="13">
        <v>7834</v>
      </c>
      <c r="F32" s="13">
        <v>708</v>
      </c>
      <c r="G32" s="13">
        <v>3854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11532</v>
      </c>
      <c r="D33" s="13">
        <v>5225</v>
      </c>
      <c r="E33" s="13">
        <v>4839</v>
      </c>
      <c r="F33" s="13">
        <v>386</v>
      </c>
      <c r="G33" s="13">
        <v>6307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10917</v>
      </c>
      <c r="D34" s="13">
        <v>2855</v>
      </c>
      <c r="E34" s="13">
        <v>2667</v>
      </c>
      <c r="F34" s="13">
        <v>188</v>
      </c>
      <c r="G34" s="13">
        <v>8062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9426</v>
      </c>
      <c r="D35" s="13">
        <v>1389</v>
      </c>
      <c r="E35" s="13">
        <v>1298</v>
      </c>
      <c r="F35" s="13">
        <v>91</v>
      </c>
      <c r="G35" s="13">
        <v>8037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7402</v>
      </c>
      <c r="D36" s="13">
        <v>582</v>
      </c>
      <c r="E36" s="13">
        <v>536</v>
      </c>
      <c r="F36" s="13">
        <v>46</v>
      </c>
      <c r="G36" s="13">
        <v>6820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10240</v>
      </c>
      <c r="D37" s="13">
        <v>556</v>
      </c>
      <c r="E37" s="13">
        <v>516</v>
      </c>
      <c r="F37" s="13">
        <v>40</v>
      </c>
      <c r="G37" s="13">
        <v>9684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171900</v>
      </c>
      <c r="D38" s="12">
        <v>127567</v>
      </c>
      <c r="E38" s="12">
        <v>118112</v>
      </c>
      <c r="F38" s="12">
        <v>9455</v>
      </c>
      <c r="G38" s="12">
        <v>44333</v>
      </c>
    </row>
    <row r="39" spans="1:12" ht="12" customHeight="1">
      <c r="A39" s="21" t="s">
        <v>12</v>
      </c>
      <c r="B39" s="2" t="s">
        <v>21</v>
      </c>
      <c r="C39" s="13">
        <v>3240</v>
      </c>
      <c r="D39" s="13">
        <v>187</v>
      </c>
      <c r="E39" s="13">
        <v>155</v>
      </c>
      <c r="F39" s="13">
        <v>32</v>
      </c>
      <c r="G39" s="13">
        <v>3053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16394</v>
      </c>
      <c r="D40" s="13">
        <v>4892</v>
      </c>
      <c r="E40" s="13">
        <v>3460</v>
      </c>
      <c r="F40" s="13">
        <v>1432</v>
      </c>
      <c r="G40" s="13">
        <v>11502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15791</v>
      </c>
      <c r="D41" s="13">
        <v>13154</v>
      </c>
      <c r="E41" s="13">
        <v>11009</v>
      </c>
      <c r="F41" s="13">
        <v>2145</v>
      </c>
      <c r="G41" s="13">
        <v>2637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16011</v>
      </c>
      <c r="D42" s="13">
        <v>14771</v>
      </c>
      <c r="E42" s="13">
        <v>13532</v>
      </c>
      <c r="F42" s="13">
        <v>1239</v>
      </c>
      <c r="G42" s="13">
        <v>1240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16244</v>
      </c>
      <c r="D43" s="13">
        <v>15166</v>
      </c>
      <c r="E43" s="13">
        <v>14267</v>
      </c>
      <c r="F43" s="13">
        <v>899</v>
      </c>
      <c r="G43" s="13">
        <v>1078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15411</v>
      </c>
      <c r="D44" s="13">
        <v>14451</v>
      </c>
      <c r="E44" s="13">
        <v>13785</v>
      </c>
      <c r="F44" s="13">
        <v>666</v>
      </c>
      <c r="G44" s="13">
        <v>960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15984</v>
      </c>
      <c r="D45" s="13">
        <v>14979</v>
      </c>
      <c r="E45" s="13">
        <v>14348</v>
      </c>
      <c r="F45" s="13">
        <v>631</v>
      </c>
      <c r="G45" s="13">
        <v>1005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14240</v>
      </c>
      <c r="D46" s="13">
        <v>13313</v>
      </c>
      <c r="E46" s="13">
        <v>12732</v>
      </c>
      <c r="F46" s="13">
        <v>581</v>
      </c>
      <c r="G46" s="13">
        <v>927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12494</v>
      </c>
      <c r="D47" s="13">
        <v>11353</v>
      </c>
      <c r="E47" s="13">
        <v>10818</v>
      </c>
      <c r="F47" s="13">
        <v>535</v>
      </c>
      <c r="G47" s="13">
        <v>1141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10901</v>
      </c>
      <c r="D48" s="13">
        <v>9557</v>
      </c>
      <c r="E48" s="13">
        <v>9076</v>
      </c>
      <c r="F48" s="13">
        <v>481</v>
      </c>
      <c r="G48" s="13">
        <v>1344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9943</v>
      </c>
      <c r="D49" s="13">
        <v>7763</v>
      </c>
      <c r="E49" s="13">
        <v>7375</v>
      </c>
      <c r="F49" s="13">
        <v>388</v>
      </c>
      <c r="G49" s="13">
        <v>2180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8598</v>
      </c>
      <c r="D50" s="13">
        <v>4328</v>
      </c>
      <c r="E50" s="13">
        <v>4078</v>
      </c>
      <c r="F50" s="13">
        <v>250</v>
      </c>
      <c r="G50" s="13">
        <v>4270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6844</v>
      </c>
      <c r="D51" s="13">
        <v>2075</v>
      </c>
      <c r="E51" s="13">
        <v>1974</v>
      </c>
      <c r="F51" s="13">
        <v>101</v>
      </c>
      <c r="G51" s="13">
        <v>4769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4739</v>
      </c>
      <c r="D52" s="13">
        <v>979</v>
      </c>
      <c r="E52" s="13">
        <v>942</v>
      </c>
      <c r="F52" s="13">
        <v>37</v>
      </c>
      <c r="G52" s="13">
        <v>3760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5066</v>
      </c>
      <c r="D53" s="14">
        <v>599</v>
      </c>
      <c r="E53" s="14">
        <v>561</v>
      </c>
      <c r="F53" s="14">
        <v>38</v>
      </c>
      <c r="G53" s="14">
        <v>4467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Hoja59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2" width="31.8554687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96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17839</v>
      </c>
      <c r="D6" s="12">
        <v>10514</v>
      </c>
      <c r="E6" s="12">
        <v>9676</v>
      </c>
      <c r="F6" s="12">
        <v>838</v>
      </c>
      <c r="G6" s="12">
        <v>7325</v>
      </c>
    </row>
    <row r="7" spans="1:12" ht="12" customHeight="1">
      <c r="A7" s="21" t="s">
        <v>12</v>
      </c>
      <c r="B7" s="2" t="s">
        <v>21</v>
      </c>
      <c r="C7" s="13">
        <v>327</v>
      </c>
      <c r="D7" s="13">
        <v>28</v>
      </c>
      <c r="E7" s="13">
        <v>22</v>
      </c>
      <c r="F7" s="13">
        <v>6</v>
      </c>
      <c r="G7" s="13">
        <v>299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1630</v>
      </c>
      <c r="D8" s="13">
        <v>394</v>
      </c>
      <c r="E8" s="13">
        <v>300</v>
      </c>
      <c r="F8" s="13">
        <v>94</v>
      </c>
      <c r="G8" s="13">
        <v>1236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1415</v>
      </c>
      <c r="D9" s="13">
        <v>937</v>
      </c>
      <c r="E9" s="13">
        <v>770</v>
      </c>
      <c r="F9" s="13">
        <v>167</v>
      </c>
      <c r="G9" s="13">
        <v>478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1565</v>
      </c>
      <c r="D10" s="13">
        <v>1219</v>
      </c>
      <c r="E10" s="13">
        <v>1089</v>
      </c>
      <c r="F10" s="13">
        <v>130</v>
      </c>
      <c r="G10" s="13">
        <v>346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1560</v>
      </c>
      <c r="D11" s="13">
        <v>1244</v>
      </c>
      <c r="E11" s="13">
        <v>1139</v>
      </c>
      <c r="F11" s="13">
        <v>105</v>
      </c>
      <c r="G11" s="13">
        <v>316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1521</v>
      </c>
      <c r="D12" s="13">
        <v>1253</v>
      </c>
      <c r="E12" s="13">
        <v>1184</v>
      </c>
      <c r="F12" s="13">
        <v>69</v>
      </c>
      <c r="G12" s="13">
        <v>268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1607</v>
      </c>
      <c r="D13" s="13">
        <v>1365</v>
      </c>
      <c r="E13" s="13">
        <v>1298</v>
      </c>
      <c r="F13" s="13">
        <v>67</v>
      </c>
      <c r="G13" s="13">
        <v>242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1341</v>
      </c>
      <c r="D14" s="13">
        <v>1073</v>
      </c>
      <c r="E14" s="13">
        <v>1007</v>
      </c>
      <c r="F14" s="13">
        <v>66</v>
      </c>
      <c r="G14" s="13">
        <v>268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1263</v>
      </c>
      <c r="D15" s="13">
        <v>954</v>
      </c>
      <c r="E15" s="13">
        <v>921</v>
      </c>
      <c r="F15" s="13">
        <v>33</v>
      </c>
      <c r="G15" s="13">
        <v>309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1106</v>
      </c>
      <c r="D16" s="13">
        <v>730</v>
      </c>
      <c r="E16" s="13">
        <v>702</v>
      </c>
      <c r="F16" s="13">
        <v>28</v>
      </c>
      <c r="G16" s="13">
        <v>376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1005</v>
      </c>
      <c r="D17" s="13">
        <v>512</v>
      </c>
      <c r="E17" s="13">
        <v>485</v>
      </c>
      <c r="F17" s="13">
        <v>27</v>
      </c>
      <c r="G17" s="13">
        <v>493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956</v>
      </c>
      <c r="D18" s="13">
        <v>350</v>
      </c>
      <c r="E18" s="13">
        <v>333</v>
      </c>
      <c r="F18" s="13">
        <v>17</v>
      </c>
      <c r="G18" s="13">
        <v>606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916</v>
      </c>
      <c r="D19" s="13">
        <v>226</v>
      </c>
      <c r="E19" s="13">
        <v>212</v>
      </c>
      <c r="F19" s="13">
        <v>14</v>
      </c>
      <c r="G19" s="13">
        <v>690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721</v>
      </c>
      <c r="D20" s="13">
        <v>136</v>
      </c>
      <c r="E20" s="13">
        <v>127</v>
      </c>
      <c r="F20" s="13">
        <v>9</v>
      </c>
      <c r="G20" s="13">
        <v>585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906</v>
      </c>
      <c r="D21" s="13">
        <v>93</v>
      </c>
      <c r="E21" s="13">
        <v>87</v>
      </c>
      <c r="F21" s="13">
        <v>6</v>
      </c>
      <c r="G21" s="13">
        <v>813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9318</v>
      </c>
      <c r="D22" s="12">
        <v>4693</v>
      </c>
      <c r="E22" s="12">
        <v>4173</v>
      </c>
      <c r="F22" s="12">
        <v>520</v>
      </c>
      <c r="G22" s="12">
        <v>4625</v>
      </c>
    </row>
    <row r="23" spans="1:12" ht="12" customHeight="1">
      <c r="A23" s="21" t="s">
        <v>12</v>
      </c>
      <c r="B23" s="2" t="s">
        <v>21</v>
      </c>
      <c r="C23" s="13">
        <v>159</v>
      </c>
      <c r="D23" s="13">
        <v>13</v>
      </c>
      <c r="E23" s="13">
        <v>7</v>
      </c>
      <c r="F23" s="13">
        <v>6</v>
      </c>
      <c r="G23" s="13">
        <v>146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767</v>
      </c>
      <c r="D24" s="13">
        <v>156</v>
      </c>
      <c r="E24" s="13">
        <v>101</v>
      </c>
      <c r="F24" s="13">
        <v>55</v>
      </c>
      <c r="G24" s="13">
        <v>611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705</v>
      </c>
      <c r="D25" s="13">
        <v>401</v>
      </c>
      <c r="E25" s="13">
        <v>301</v>
      </c>
      <c r="F25" s="13">
        <v>100</v>
      </c>
      <c r="G25" s="13">
        <v>304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807</v>
      </c>
      <c r="D26" s="13">
        <v>573</v>
      </c>
      <c r="E26" s="13">
        <v>482</v>
      </c>
      <c r="F26" s="13">
        <v>91</v>
      </c>
      <c r="G26" s="13">
        <v>234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793</v>
      </c>
      <c r="D27" s="13">
        <v>562</v>
      </c>
      <c r="E27" s="13">
        <v>495</v>
      </c>
      <c r="F27" s="13">
        <v>67</v>
      </c>
      <c r="G27" s="13">
        <v>231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786</v>
      </c>
      <c r="D28" s="13">
        <v>584</v>
      </c>
      <c r="E28" s="13">
        <v>539</v>
      </c>
      <c r="F28" s="13">
        <v>45</v>
      </c>
      <c r="G28" s="13">
        <v>202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821</v>
      </c>
      <c r="D29" s="13">
        <v>633</v>
      </c>
      <c r="E29" s="13">
        <v>598</v>
      </c>
      <c r="F29" s="13">
        <v>35</v>
      </c>
      <c r="G29" s="13">
        <v>188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700</v>
      </c>
      <c r="D30" s="13">
        <v>515</v>
      </c>
      <c r="E30" s="13">
        <v>471</v>
      </c>
      <c r="F30" s="13">
        <v>44</v>
      </c>
      <c r="G30" s="13">
        <v>185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659</v>
      </c>
      <c r="D31" s="13">
        <v>443</v>
      </c>
      <c r="E31" s="13">
        <v>422</v>
      </c>
      <c r="F31" s="13">
        <v>21</v>
      </c>
      <c r="G31" s="13">
        <v>216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562</v>
      </c>
      <c r="D32" s="13">
        <v>317</v>
      </c>
      <c r="E32" s="13">
        <v>301</v>
      </c>
      <c r="F32" s="13">
        <v>16</v>
      </c>
      <c r="G32" s="13">
        <v>245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543</v>
      </c>
      <c r="D33" s="13">
        <v>197</v>
      </c>
      <c r="E33" s="13">
        <v>182</v>
      </c>
      <c r="F33" s="13">
        <v>15</v>
      </c>
      <c r="G33" s="13">
        <v>346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506</v>
      </c>
      <c r="D34" s="13">
        <v>141</v>
      </c>
      <c r="E34" s="13">
        <v>132</v>
      </c>
      <c r="F34" s="13">
        <v>9</v>
      </c>
      <c r="G34" s="13">
        <v>365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507</v>
      </c>
      <c r="D35" s="13">
        <v>73</v>
      </c>
      <c r="E35" s="13">
        <v>64</v>
      </c>
      <c r="F35" s="13">
        <v>9</v>
      </c>
      <c r="G35" s="13">
        <v>434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417</v>
      </c>
      <c r="D36" s="13">
        <v>47</v>
      </c>
      <c r="E36" s="13">
        <v>43</v>
      </c>
      <c r="F36" s="13">
        <v>4</v>
      </c>
      <c r="G36" s="13">
        <v>370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586</v>
      </c>
      <c r="D37" s="13">
        <v>38</v>
      </c>
      <c r="E37" s="13">
        <v>35</v>
      </c>
      <c r="F37" s="13">
        <v>3</v>
      </c>
      <c r="G37" s="13">
        <v>548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8521</v>
      </c>
      <c r="D38" s="12">
        <v>5821</v>
      </c>
      <c r="E38" s="12">
        <v>5503</v>
      </c>
      <c r="F38" s="12">
        <v>318</v>
      </c>
      <c r="G38" s="12">
        <v>2700</v>
      </c>
    </row>
    <row r="39" spans="1:12" ht="12" customHeight="1">
      <c r="A39" s="21" t="s">
        <v>12</v>
      </c>
      <c r="B39" s="2" t="s">
        <v>21</v>
      </c>
      <c r="C39" s="13">
        <v>168</v>
      </c>
      <c r="D39" s="13">
        <v>15</v>
      </c>
      <c r="E39" s="13">
        <v>15</v>
      </c>
      <c r="F39" s="13" t="s">
        <v>41</v>
      </c>
      <c r="G39" s="13">
        <v>153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863</v>
      </c>
      <c r="D40" s="13">
        <v>238</v>
      </c>
      <c r="E40" s="13">
        <v>199</v>
      </c>
      <c r="F40" s="13">
        <v>39</v>
      </c>
      <c r="G40" s="13">
        <v>625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710</v>
      </c>
      <c r="D41" s="13">
        <v>536</v>
      </c>
      <c r="E41" s="13">
        <v>469</v>
      </c>
      <c r="F41" s="13">
        <v>67</v>
      </c>
      <c r="G41" s="13">
        <v>174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758</v>
      </c>
      <c r="D42" s="13">
        <v>646</v>
      </c>
      <c r="E42" s="13">
        <v>607</v>
      </c>
      <c r="F42" s="13">
        <v>39</v>
      </c>
      <c r="G42" s="13">
        <v>112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767</v>
      </c>
      <c r="D43" s="13">
        <v>682</v>
      </c>
      <c r="E43" s="13">
        <v>644</v>
      </c>
      <c r="F43" s="13">
        <v>38</v>
      </c>
      <c r="G43" s="13">
        <v>85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735</v>
      </c>
      <c r="D44" s="13">
        <v>669</v>
      </c>
      <c r="E44" s="13">
        <v>645</v>
      </c>
      <c r="F44" s="13">
        <v>24</v>
      </c>
      <c r="G44" s="13">
        <v>66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786</v>
      </c>
      <c r="D45" s="13">
        <v>732</v>
      </c>
      <c r="E45" s="13">
        <v>700</v>
      </c>
      <c r="F45" s="13">
        <v>32</v>
      </c>
      <c r="G45" s="13">
        <v>54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641</v>
      </c>
      <c r="D46" s="13">
        <v>558</v>
      </c>
      <c r="E46" s="13">
        <v>536</v>
      </c>
      <c r="F46" s="13">
        <v>22</v>
      </c>
      <c r="G46" s="13">
        <v>83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604</v>
      </c>
      <c r="D47" s="13">
        <v>511</v>
      </c>
      <c r="E47" s="13">
        <v>499</v>
      </c>
      <c r="F47" s="13">
        <v>12</v>
      </c>
      <c r="G47" s="13">
        <v>93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544</v>
      </c>
      <c r="D48" s="13">
        <v>413</v>
      </c>
      <c r="E48" s="13">
        <v>401</v>
      </c>
      <c r="F48" s="13">
        <v>12</v>
      </c>
      <c r="G48" s="13">
        <v>131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462</v>
      </c>
      <c r="D49" s="13">
        <v>315</v>
      </c>
      <c r="E49" s="13">
        <v>303</v>
      </c>
      <c r="F49" s="13">
        <v>12</v>
      </c>
      <c r="G49" s="13">
        <v>147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450</v>
      </c>
      <c r="D50" s="13">
        <v>209</v>
      </c>
      <c r="E50" s="13">
        <v>201</v>
      </c>
      <c r="F50" s="13">
        <v>8</v>
      </c>
      <c r="G50" s="13">
        <v>241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409</v>
      </c>
      <c r="D51" s="13">
        <v>153</v>
      </c>
      <c r="E51" s="13">
        <v>148</v>
      </c>
      <c r="F51" s="13">
        <v>5</v>
      </c>
      <c r="G51" s="13">
        <v>256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304</v>
      </c>
      <c r="D52" s="13">
        <v>89</v>
      </c>
      <c r="E52" s="13">
        <v>84</v>
      </c>
      <c r="F52" s="13">
        <v>5</v>
      </c>
      <c r="G52" s="13">
        <v>215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320</v>
      </c>
      <c r="D53" s="14">
        <v>55</v>
      </c>
      <c r="E53" s="14">
        <v>52</v>
      </c>
      <c r="F53" s="14">
        <v>3</v>
      </c>
      <c r="G53" s="14">
        <v>265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Hoja60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2" width="31.8554687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97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27643</v>
      </c>
      <c r="D6" s="12">
        <v>17839</v>
      </c>
      <c r="E6" s="12">
        <v>16785</v>
      </c>
      <c r="F6" s="12">
        <v>1054</v>
      </c>
      <c r="G6" s="12">
        <v>9804</v>
      </c>
    </row>
    <row r="7" spans="1:12" ht="12" customHeight="1">
      <c r="A7" s="21" t="s">
        <v>12</v>
      </c>
      <c r="B7" s="2" t="s">
        <v>21</v>
      </c>
      <c r="C7" s="13">
        <v>627</v>
      </c>
      <c r="D7" s="13">
        <v>73</v>
      </c>
      <c r="E7" s="13">
        <v>54</v>
      </c>
      <c r="F7" s="13">
        <v>19</v>
      </c>
      <c r="G7" s="13">
        <v>554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2683</v>
      </c>
      <c r="D8" s="13">
        <v>858</v>
      </c>
      <c r="E8" s="13">
        <v>677</v>
      </c>
      <c r="F8" s="13">
        <v>181</v>
      </c>
      <c r="G8" s="13">
        <v>1825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2301</v>
      </c>
      <c r="D9" s="13">
        <v>1762</v>
      </c>
      <c r="E9" s="13">
        <v>1548</v>
      </c>
      <c r="F9" s="13">
        <v>214</v>
      </c>
      <c r="G9" s="13">
        <v>539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2458</v>
      </c>
      <c r="D10" s="13">
        <v>2032</v>
      </c>
      <c r="E10" s="13">
        <v>1885</v>
      </c>
      <c r="F10" s="13">
        <v>147</v>
      </c>
      <c r="G10" s="13">
        <v>426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2476</v>
      </c>
      <c r="D11" s="13">
        <v>2099</v>
      </c>
      <c r="E11" s="13">
        <v>1998</v>
      </c>
      <c r="F11" s="13">
        <v>101</v>
      </c>
      <c r="G11" s="13">
        <v>377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2396</v>
      </c>
      <c r="D12" s="13">
        <v>2029</v>
      </c>
      <c r="E12" s="13">
        <v>1951</v>
      </c>
      <c r="F12" s="13">
        <v>78</v>
      </c>
      <c r="G12" s="13">
        <v>367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2372</v>
      </c>
      <c r="D13" s="13">
        <v>2027</v>
      </c>
      <c r="E13" s="13">
        <v>1956</v>
      </c>
      <c r="F13" s="13">
        <v>71</v>
      </c>
      <c r="G13" s="13">
        <v>345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2150</v>
      </c>
      <c r="D14" s="13">
        <v>1805</v>
      </c>
      <c r="E14" s="13">
        <v>1735</v>
      </c>
      <c r="F14" s="13">
        <v>70</v>
      </c>
      <c r="G14" s="13">
        <v>345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1863</v>
      </c>
      <c r="D15" s="13">
        <v>1506</v>
      </c>
      <c r="E15" s="13">
        <v>1467</v>
      </c>
      <c r="F15" s="13">
        <v>39</v>
      </c>
      <c r="G15" s="13">
        <v>357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1822</v>
      </c>
      <c r="D16" s="13">
        <v>1376</v>
      </c>
      <c r="E16" s="13">
        <v>1335</v>
      </c>
      <c r="F16" s="13">
        <v>41</v>
      </c>
      <c r="G16" s="13">
        <v>446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1640</v>
      </c>
      <c r="D17" s="13">
        <v>999</v>
      </c>
      <c r="E17" s="13">
        <v>968</v>
      </c>
      <c r="F17" s="13">
        <v>31</v>
      </c>
      <c r="G17" s="13">
        <v>641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1510</v>
      </c>
      <c r="D18" s="13">
        <v>610</v>
      </c>
      <c r="E18" s="13">
        <v>585</v>
      </c>
      <c r="F18" s="13">
        <v>25</v>
      </c>
      <c r="G18" s="13">
        <v>900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1232</v>
      </c>
      <c r="D19" s="13">
        <v>337</v>
      </c>
      <c r="E19" s="13">
        <v>324</v>
      </c>
      <c r="F19" s="13">
        <v>13</v>
      </c>
      <c r="G19" s="13">
        <v>895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966</v>
      </c>
      <c r="D20" s="13">
        <v>190</v>
      </c>
      <c r="E20" s="13">
        <v>176</v>
      </c>
      <c r="F20" s="13">
        <v>14</v>
      </c>
      <c r="G20" s="13">
        <v>776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1147</v>
      </c>
      <c r="D21" s="13">
        <v>136</v>
      </c>
      <c r="E21" s="13">
        <v>126</v>
      </c>
      <c r="F21" s="13">
        <v>10</v>
      </c>
      <c r="G21" s="13">
        <v>1011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14123</v>
      </c>
      <c r="D22" s="12">
        <v>7890</v>
      </c>
      <c r="E22" s="12">
        <v>7227</v>
      </c>
      <c r="F22" s="12">
        <v>663</v>
      </c>
      <c r="G22" s="12">
        <v>6233</v>
      </c>
    </row>
    <row r="23" spans="1:12" ht="12" customHeight="1">
      <c r="A23" s="21" t="s">
        <v>12</v>
      </c>
      <c r="B23" s="2" t="s">
        <v>21</v>
      </c>
      <c r="C23" s="13">
        <v>264</v>
      </c>
      <c r="D23" s="13">
        <v>22</v>
      </c>
      <c r="E23" s="13">
        <v>19</v>
      </c>
      <c r="F23" s="13">
        <v>3</v>
      </c>
      <c r="G23" s="13">
        <v>242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1312</v>
      </c>
      <c r="D24" s="13">
        <v>348</v>
      </c>
      <c r="E24" s="13">
        <v>239</v>
      </c>
      <c r="F24" s="13">
        <v>109</v>
      </c>
      <c r="G24" s="13">
        <v>964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1143</v>
      </c>
      <c r="D25" s="13">
        <v>768</v>
      </c>
      <c r="E25" s="13">
        <v>638</v>
      </c>
      <c r="F25" s="13">
        <v>130</v>
      </c>
      <c r="G25" s="13">
        <v>375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1276</v>
      </c>
      <c r="D26" s="13">
        <v>945</v>
      </c>
      <c r="E26" s="13">
        <v>848</v>
      </c>
      <c r="F26" s="13">
        <v>97</v>
      </c>
      <c r="G26" s="13">
        <v>331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1247</v>
      </c>
      <c r="D27" s="13">
        <v>973</v>
      </c>
      <c r="E27" s="13">
        <v>906</v>
      </c>
      <c r="F27" s="13">
        <v>67</v>
      </c>
      <c r="G27" s="13">
        <v>274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1238</v>
      </c>
      <c r="D28" s="13">
        <v>959</v>
      </c>
      <c r="E28" s="13">
        <v>899</v>
      </c>
      <c r="F28" s="13">
        <v>60</v>
      </c>
      <c r="G28" s="13">
        <v>279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1217</v>
      </c>
      <c r="D29" s="13">
        <v>964</v>
      </c>
      <c r="E29" s="13">
        <v>912</v>
      </c>
      <c r="F29" s="13">
        <v>52</v>
      </c>
      <c r="G29" s="13">
        <v>253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1134</v>
      </c>
      <c r="D30" s="13">
        <v>880</v>
      </c>
      <c r="E30" s="13">
        <v>827</v>
      </c>
      <c r="F30" s="13">
        <v>53</v>
      </c>
      <c r="G30" s="13">
        <v>254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907</v>
      </c>
      <c r="D31" s="13">
        <v>646</v>
      </c>
      <c r="E31" s="13">
        <v>622</v>
      </c>
      <c r="F31" s="13">
        <v>24</v>
      </c>
      <c r="G31" s="13">
        <v>261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861</v>
      </c>
      <c r="D32" s="13">
        <v>541</v>
      </c>
      <c r="E32" s="13">
        <v>518</v>
      </c>
      <c r="F32" s="13">
        <v>23</v>
      </c>
      <c r="G32" s="13">
        <v>320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849</v>
      </c>
      <c r="D33" s="13">
        <v>393</v>
      </c>
      <c r="E33" s="13">
        <v>375</v>
      </c>
      <c r="F33" s="13">
        <v>18</v>
      </c>
      <c r="G33" s="13">
        <v>456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766</v>
      </c>
      <c r="D34" s="13">
        <v>202</v>
      </c>
      <c r="E34" s="13">
        <v>193</v>
      </c>
      <c r="F34" s="13">
        <v>9</v>
      </c>
      <c r="G34" s="13">
        <v>564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659</v>
      </c>
      <c r="D35" s="13">
        <v>122</v>
      </c>
      <c r="E35" s="13">
        <v>117</v>
      </c>
      <c r="F35" s="13">
        <v>5</v>
      </c>
      <c r="G35" s="13">
        <v>537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539</v>
      </c>
      <c r="D36" s="13">
        <v>66</v>
      </c>
      <c r="E36" s="13">
        <v>58</v>
      </c>
      <c r="F36" s="13">
        <v>8</v>
      </c>
      <c r="G36" s="13">
        <v>473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711</v>
      </c>
      <c r="D37" s="13">
        <v>61</v>
      </c>
      <c r="E37" s="13">
        <v>56</v>
      </c>
      <c r="F37" s="13">
        <v>5</v>
      </c>
      <c r="G37" s="13">
        <v>650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13520</v>
      </c>
      <c r="D38" s="12">
        <v>9949</v>
      </c>
      <c r="E38" s="12">
        <v>9558</v>
      </c>
      <c r="F38" s="12">
        <v>391</v>
      </c>
      <c r="G38" s="12">
        <v>3571</v>
      </c>
    </row>
    <row r="39" spans="1:12" ht="12" customHeight="1">
      <c r="A39" s="21" t="s">
        <v>12</v>
      </c>
      <c r="B39" s="2" t="s">
        <v>21</v>
      </c>
      <c r="C39" s="13">
        <v>363</v>
      </c>
      <c r="D39" s="13">
        <v>51</v>
      </c>
      <c r="E39" s="13">
        <v>35</v>
      </c>
      <c r="F39" s="13">
        <v>16</v>
      </c>
      <c r="G39" s="13">
        <v>312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1371</v>
      </c>
      <c r="D40" s="13">
        <v>510</v>
      </c>
      <c r="E40" s="13">
        <v>438</v>
      </c>
      <c r="F40" s="13">
        <v>72</v>
      </c>
      <c r="G40" s="13">
        <v>861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1158</v>
      </c>
      <c r="D41" s="13">
        <v>994</v>
      </c>
      <c r="E41" s="13">
        <v>910</v>
      </c>
      <c r="F41" s="13">
        <v>84</v>
      </c>
      <c r="G41" s="13">
        <v>164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1182</v>
      </c>
      <c r="D42" s="13">
        <v>1087</v>
      </c>
      <c r="E42" s="13">
        <v>1037</v>
      </c>
      <c r="F42" s="13">
        <v>50</v>
      </c>
      <c r="G42" s="13">
        <v>95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1229</v>
      </c>
      <c r="D43" s="13">
        <v>1126</v>
      </c>
      <c r="E43" s="13">
        <v>1092</v>
      </c>
      <c r="F43" s="13">
        <v>34</v>
      </c>
      <c r="G43" s="13">
        <v>103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1158</v>
      </c>
      <c r="D44" s="13">
        <v>1070</v>
      </c>
      <c r="E44" s="13">
        <v>1052</v>
      </c>
      <c r="F44" s="13">
        <v>18</v>
      </c>
      <c r="G44" s="13">
        <v>88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1155</v>
      </c>
      <c r="D45" s="13">
        <v>1063</v>
      </c>
      <c r="E45" s="13">
        <v>1044</v>
      </c>
      <c r="F45" s="13">
        <v>19</v>
      </c>
      <c r="G45" s="13">
        <v>92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1016</v>
      </c>
      <c r="D46" s="13">
        <v>925</v>
      </c>
      <c r="E46" s="13">
        <v>908</v>
      </c>
      <c r="F46" s="13">
        <v>17</v>
      </c>
      <c r="G46" s="13">
        <v>91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956</v>
      </c>
      <c r="D47" s="13">
        <v>860</v>
      </c>
      <c r="E47" s="13">
        <v>845</v>
      </c>
      <c r="F47" s="13">
        <v>15</v>
      </c>
      <c r="G47" s="13">
        <v>96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961</v>
      </c>
      <c r="D48" s="13">
        <v>835</v>
      </c>
      <c r="E48" s="13">
        <v>817</v>
      </c>
      <c r="F48" s="13">
        <v>18</v>
      </c>
      <c r="G48" s="13">
        <v>126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791</v>
      </c>
      <c r="D49" s="13">
        <v>606</v>
      </c>
      <c r="E49" s="13">
        <v>593</v>
      </c>
      <c r="F49" s="13">
        <v>13</v>
      </c>
      <c r="G49" s="13">
        <v>185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744</v>
      </c>
      <c r="D50" s="13">
        <v>408</v>
      </c>
      <c r="E50" s="13">
        <v>392</v>
      </c>
      <c r="F50" s="13">
        <v>16</v>
      </c>
      <c r="G50" s="13">
        <v>336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573</v>
      </c>
      <c r="D51" s="13">
        <v>215</v>
      </c>
      <c r="E51" s="13">
        <v>207</v>
      </c>
      <c r="F51" s="13">
        <v>8</v>
      </c>
      <c r="G51" s="13">
        <v>358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427</v>
      </c>
      <c r="D52" s="13">
        <v>124</v>
      </c>
      <c r="E52" s="13">
        <v>118</v>
      </c>
      <c r="F52" s="13">
        <v>6</v>
      </c>
      <c r="G52" s="13">
        <v>303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436</v>
      </c>
      <c r="D53" s="14">
        <v>75</v>
      </c>
      <c r="E53" s="14">
        <v>70</v>
      </c>
      <c r="F53" s="14">
        <v>5</v>
      </c>
      <c r="G53" s="14">
        <v>361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Hoja61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24" customWidth="1"/>
    <col min="2" max="2" width="31.8554687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98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9467</v>
      </c>
      <c r="D6" s="12">
        <v>6363</v>
      </c>
      <c r="E6" s="12">
        <v>6072</v>
      </c>
      <c r="F6" s="12">
        <v>291</v>
      </c>
      <c r="G6" s="12">
        <v>3104</v>
      </c>
    </row>
    <row r="7" spans="1:12" ht="12" customHeight="1">
      <c r="A7" s="21" t="s">
        <v>12</v>
      </c>
      <c r="B7" s="2" t="s">
        <v>21</v>
      </c>
      <c r="C7" s="13">
        <v>175</v>
      </c>
      <c r="D7" s="13">
        <v>10</v>
      </c>
      <c r="E7" s="13">
        <v>9</v>
      </c>
      <c r="F7" s="13">
        <v>1</v>
      </c>
      <c r="G7" s="13">
        <v>165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858</v>
      </c>
      <c r="D8" s="13">
        <v>322</v>
      </c>
      <c r="E8" s="13">
        <v>257</v>
      </c>
      <c r="F8" s="13">
        <v>65</v>
      </c>
      <c r="G8" s="13">
        <v>536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721</v>
      </c>
      <c r="D9" s="13">
        <v>551</v>
      </c>
      <c r="E9" s="13">
        <v>486</v>
      </c>
      <c r="F9" s="13">
        <v>65</v>
      </c>
      <c r="G9" s="13">
        <v>170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777</v>
      </c>
      <c r="D10" s="13">
        <v>682</v>
      </c>
      <c r="E10" s="13">
        <v>633</v>
      </c>
      <c r="F10" s="13">
        <v>49</v>
      </c>
      <c r="G10" s="13">
        <v>95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676</v>
      </c>
      <c r="D11" s="13">
        <v>597</v>
      </c>
      <c r="E11" s="13">
        <v>571</v>
      </c>
      <c r="F11" s="13">
        <v>26</v>
      </c>
      <c r="G11" s="13">
        <v>79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758</v>
      </c>
      <c r="D12" s="13">
        <v>680</v>
      </c>
      <c r="E12" s="13">
        <v>657</v>
      </c>
      <c r="F12" s="13">
        <v>23</v>
      </c>
      <c r="G12" s="13">
        <v>78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853</v>
      </c>
      <c r="D13" s="13">
        <v>779</v>
      </c>
      <c r="E13" s="13">
        <v>759</v>
      </c>
      <c r="F13" s="13">
        <v>20</v>
      </c>
      <c r="G13" s="13">
        <v>74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773</v>
      </c>
      <c r="D14" s="13">
        <v>692</v>
      </c>
      <c r="E14" s="13">
        <v>687</v>
      </c>
      <c r="F14" s="13">
        <v>5</v>
      </c>
      <c r="G14" s="13">
        <v>81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664</v>
      </c>
      <c r="D15" s="13">
        <v>570</v>
      </c>
      <c r="E15" s="13">
        <v>563</v>
      </c>
      <c r="F15" s="13">
        <v>7</v>
      </c>
      <c r="G15" s="13">
        <v>94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623</v>
      </c>
      <c r="D16" s="13">
        <v>490</v>
      </c>
      <c r="E16" s="13">
        <v>481</v>
      </c>
      <c r="F16" s="13">
        <v>9</v>
      </c>
      <c r="G16" s="13">
        <v>133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593</v>
      </c>
      <c r="D17" s="13">
        <v>398</v>
      </c>
      <c r="E17" s="13">
        <v>388</v>
      </c>
      <c r="F17" s="13">
        <v>10</v>
      </c>
      <c r="G17" s="13">
        <v>195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611</v>
      </c>
      <c r="D18" s="13">
        <v>282</v>
      </c>
      <c r="E18" s="13">
        <v>275</v>
      </c>
      <c r="F18" s="13">
        <v>7</v>
      </c>
      <c r="G18" s="13">
        <v>329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547</v>
      </c>
      <c r="D19" s="13">
        <v>171</v>
      </c>
      <c r="E19" s="13">
        <v>169</v>
      </c>
      <c r="F19" s="13">
        <v>2</v>
      </c>
      <c r="G19" s="13">
        <v>376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389</v>
      </c>
      <c r="D20" s="13">
        <v>95</v>
      </c>
      <c r="E20" s="13">
        <v>94</v>
      </c>
      <c r="F20" s="13">
        <v>1</v>
      </c>
      <c r="G20" s="13">
        <v>294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449</v>
      </c>
      <c r="D21" s="13">
        <v>44</v>
      </c>
      <c r="E21" s="13">
        <v>43</v>
      </c>
      <c r="F21" s="13">
        <v>1</v>
      </c>
      <c r="G21" s="13">
        <v>405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4797</v>
      </c>
      <c r="D22" s="12">
        <v>2827</v>
      </c>
      <c r="E22" s="12">
        <v>2630</v>
      </c>
      <c r="F22" s="12">
        <v>197</v>
      </c>
      <c r="G22" s="12">
        <v>1970</v>
      </c>
    </row>
    <row r="23" spans="1:12" ht="12" customHeight="1">
      <c r="A23" s="21" t="s">
        <v>12</v>
      </c>
      <c r="B23" s="2" t="s">
        <v>21</v>
      </c>
      <c r="C23" s="13">
        <v>72</v>
      </c>
      <c r="D23" s="13" t="s">
        <v>41</v>
      </c>
      <c r="E23" s="13" t="s">
        <v>41</v>
      </c>
      <c r="F23" s="13" t="s">
        <v>41</v>
      </c>
      <c r="G23" s="13">
        <v>72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386</v>
      </c>
      <c r="D24" s="13">
        <v>122</v>
      </c>
      <c r="E24" s="13">
        <v>83</v>
      </c>
      <c r="F24" s="13">
        <v>39</v>
      </c>
      <c r="G24" s="13">
        <v>264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379</v>
      </c>
      <c r="D25" s="13">
        <v>273</v>
      </c>
      <c r="E25" s="13">
        <v>223</v>
      </c>
      <c r="F25" s="13">
        <v>50</v>
      </c>
      <c r="G25" s="13">
        <v>106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369</v>
      </c>
      <c r="D26" s="13">
        <v>302</v>
      </c>
      <c r="E26" s="13">
        <v>271</v>
      </c>
      <c r="F26" s="13">
        <v>31</v>
      </c>
      <c r="G26" s="13">
        <v>67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331</v>
      </c>
      <c r="D27" s="13">
        <v>264</v>
      </c>
      <c r="E27" s="13">
        <v>249</v>
      </c>
      <c r="F27" s="13">
        <v>15</v>
      </c>
      <c r="G27" s="13">
        <v>67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405</v>
      </c>
      <c r="D28" s="13">
        <v>341</v>
      </c>
      <c r="E28" s="13">
        <v>322</v>
      </c>
      <c r="F28" s="13">
        <v>19</v>
      </c>
      <c r="G28" s="13">
        <v>64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436</v>
      </c>
      <c r="D29" s="13">
        <v>386</v>
      </c>
      <c r="E29" s="13">
        <v>366</v>
      </c>
      <c r="F29" s="13">
        <v>20</v>
      </c>
      <c r="G29" s="13">
        <v>50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387</v>
      </c>
      <c r="D30" s="13">
        <v>317</v>
      </c>
      <c r="E30" s="13">
        <v>312</v>
      </c>
      <c r="F30" s="13">
        <v>5</v>
      </c>
      <c r="G30" s="13">
        <v>70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337</v>
      </c>
      <c r="D31" s="13">
        <v>262</v>
      </c>
      <c r="E31" s="13">
        <v>257</v>
      </c>
      <c r="F31" s="13">
        <v>5</v>
      </c>
      <c r="G31" s="13">
        <v>75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321</v>
      </c>
      <c r="D32" s="13">
        <v>213</v>
      </c>
      <c r="E32" s="13">
        <v>209</v>
      </c>
      <c r="F32" s="13">
        <v>4</v>
      </c>
      <c r="G32" s="13">
        <v>108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290</v>
      </c>
      <c r="D33" s="13">
        <v>155</v>
      </c>
      <c r="E33" s="13">
        <v>152</v>
      </c>
      <c r="F33" s="13">
        <v>3</v>
      </c>
      <c r="G33" s="13">
        <v>135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311</v>
      </c>
      <c r="D34" s="13">
        <v>98</v>
      </c>
      <c r="E34" s="13">
        <v>94</v>
      </c>
      <c r="F34" s="13">
        <v>4</v>
      </c>
      <c r="G34" s="13">
        <v>213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283</v>
      </c>
      <c r="D35" s="13">
        <v>52</v>
      </c>
      <c r="E35" s="13">
        <v>51</v>
      </c>
      <c r="F35" s="13">
        <v>1</v>
      </c>
      <c r="G35" s="13">
        <v>231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219</v>
      </c>
      <c r="D36" s="13">
        <v>32</v>
      </c>
      <c r="E36" s="13">
        <v>32</v>
      </c>
      <c r="F36" s="13" t="s">
        <v>41</v>
      </c>
      <c r="G36" s="13">
        <v>187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271</v>
      </c>
      <c r="D37" s="13">
        <v>10</v>
      </c>
      <c r="E37" s="13">
        <v>9</v>
      </c>
      <c r="F37" s="13">
        <v>1</v>
      </c>
      <c r="G37" s="13">
        <v>261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4670</v>
      </c>
      <c r="D38" s="12">
        <v>3536</v>
      </c>
      <c r="E38" s="12">
        <v>3442</v>
      </c>
      <c r="F38" s="12">
        <v>94</v>
      </c>
      <c r="G38" s="12">
        <v>1134</v>
      </c>
    </row>
    <row r="39" spans="1:12" ht="12" customHeight="1">
      <c r="A39" s="21" t="s">
        <v>12</v>
      </c>
      <c r="B39" s="2" t="s">
        <v>21</v>
      </c>
      <c r="C39" s="13">
        <v>103</v>
      </c>
      <c r="D39" s="13">
        <v>10</v>
      </c>
      <c r="E39" s="13">
        <v>9</v>
      </c>
      <c r="F39" s="13">
        <v>1</v>
      </c>
      <c r="G39" s="13">
        <v>93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472</v>
      </c>
      <c r="D40" s="13">
        <v>200</v>
      </c>
      <c r="E40" s="13">
        <v>174</v>
      </c>
      <c r="F40" s="13">
        <v>26</v>
      </c>
      <c r="G40" s="13">
        <v>272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342</v>
      </c>
      <c r="D41" s="13">
        <v>278</v>
      </c>
      <c r="E41" s="13">
        <v>263</v>
      </c>
      <c r="F41" s="13">
        <v>15</v>
      </c>
      <c r="G41" s="13">
        <v>64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408</v>
      </c>
      <c r="D42" s="13">
        <v>380</v>
      </c>
      <c r="E42" s="13">
        <v>362</v>
      </c>
      <c r="F42" s="13">
        <v>18</v>
      </c>
      <c r="G42" s="13">
        <v>28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345</v>
      </c>
      <c r="D43" s="13">
        <v>333</v>
      </c>
      <c r="E43" s="13">
        <v>322</v>
      </c>
      <c r="F43" s="13">
        <v>11</v>
      </c>
      <c r="G43" s="13">
        <v>12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353</v>
      </c>
      <c r="D44" s="13">
        <v>339</v>
      </c>
      <c r="E44" s="13">
        <v>335</v>
      </c>
      <c r="F44" s="13">
        <v>4</v>
      </c>
      <c r="G44" s="13">
        <v>14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417</v>
      </c>
      <c r="D45" s="13">
        <v>393</v>
      </c>
      <c r="E45" s="13">
        <v>393</v>
      </c>
      <c r="F45" s="13" t="s">
        <v>41</v>
      </c>
      <c r="G45" s="13">
        <v>24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386</v>
      </c>
      <c r="D46" s="13">
        <v>375</v>
      </c>
      <c r="E46" s="13">
        <v>375</v>
      </c>
      <c r="F46" s="13" t="s">
        <v>41</v>
      </c>
      <c r="G46" s="13">
        <v>11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327</v>
      </c>
      <c r="D47" s="13">
        <v>308</v>
      </c>
      <c r="E47" s="13">
        <v>306</v>
      </c>
      <c r="F47" s="13">
        <v>2</v>
      </c>
      <c r="G47" s="13">
        <v>19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302</v>
      </c>
      <c r="D48" s="13">
        <v>277</v>
      </c>
      <c r="E48" s="13">
        <v>272</v>
      </c>
      <c r="F48" s="13">
        <v>5</v>
      </c>
      <c r="G48" s="13">
        <v>25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303</v>
      </c>
      <c r="D49" s="13">
        <v>243</v>
      </c>
      <c r="E49" s="13">
        <v>236</v>
      </c>
      <c r="F49" s="13">
        <v>7</v>
      </c>
      <c r="G49" s="13">
        <v>60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300</v>
      </c>
      <c r="D50" s="13">
        <v>184</v>
      </c>
      <c r="E50" s="13">
        <v>181</v>
      </c>
      <c r="F50" s="13">
        <v>3</v>
      </c>
      <c r="G50" s="13">
        <v>116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264</v>
      </c>
      <c r="D51" s="13">
        <v>119</v>
      </c>
      <c r="E51" s="13">
        <v>118</v>
      </c>
      <c r="F51" s="13">
        <v>1</v>
      </c>
      <c r="G51" s="13">
        <v>145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170</v>
      </c>
      <c r="D52" s="13">
        <v>63</v>
      </c>
      <c r="E52" s="13">
        <v>62</v>
      </c>
      <c r="F52" s="13">
        <v>1</v>
      </c>
      <c r="G52" s="13">
        <v>107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178</v>
      </c>
      <c r="D53" s="14">
        <v>34</v>
      </c>
      <c r="E53" s="14">
        <v>34</v>
      </c>
      <c r="F53" s="14" t="s">
        <v>41</v>
      </c>
      <c r="G53" s="14">
        <v>144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Hoja62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2" width="31.8554687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99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8495</v>
      </c>
      <c r="D6" s="12">
        <v>5517</v>
      </c>
      <c r="E6" s="12">
        <v>5087</v>
      </c>
      <c r="F6" s="12">
        <v>430</v>
      </c>
      <c r="G6" s="12">
        <v>2978</v>
      </c>
    </row>
    <row r="7" spans="1:12" ht="12" customHeight="1">
      <c r="A7" s="21" t="s">
        <v>12</v>
      </c>
      <c r="B7" s="2" t="s">
        <v>21</v>
      </c>
      <c r="C7" s="13">
        <v>166</v>
      </c>
      <c r="D7" s="13">
        <v>18</v>
      </c>
      <c r="E7" s="13">
        <v>13</v>
      </c>
      <c r="F7" s="13">
        <v>5</v>
      </c>
      <c r="G7" s="13">
        <v>148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775</v>
      </c>
      <c r="D8" s="13">
        <v>288</v>
      </c>
      <c r="E8" s="13">
        <v>234</v>
      </c>
      <c r="F8" s="13">
        <v>54</v>
      </c>
      <c r="G8" s="13">
        <v>487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674</v>
      </c>
      <c r="D9" s="13">
        <v>530</v>
      </c>
      <c r="E9" s="13">
        <v>440</v>
      </c>
      <c r="F9" s="13">
        <v>90</v>
      </c>
      <c r="G9" s="13">
        <v>144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671</v>
      </c>
      <c r="D10" s="13">
        <v>595</v>
      </c>
      <c r="E10" s="13">
        <v>548</v>
      </c>
      <c r="F10" s="13">
        <v>47</v>
      </c>
      <c r="G10" s="13">
        <v>76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697</v>
      </c>
      <c r="D11" s="13">
        <v>620</v>
      </c>
      <c r="E11" s="13">
        <v>589</v>
      </c>
      <c r="F11" s="13">
        <v>31</v>
      </c>
      <c r="G11" s="13">
        <v>77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648</v>
      </c>
      <c r="D12" s="13">
        <v>558</v>
      </c>
      <c r="E12" s="13">
        <v>530</v>
      </c>
      <c r="F12" s="13">
        <v>28</v>
      </c>
      <c r="G12" s="13">
        <v>90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686</v>
      </c>
      <c r="D13" s="13">
        <v>615</v>
      </c>
      <c r="E13" s="13">
        <v>594</v>
      </c>
      <c r="F13" s="13">
        <v>21</v>
      </c>
      <c r="G13" s="13">
        <v>71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688</v>
      </c>
      <c r="D14" s="13">
        <v>608</v>
      </c>
      <c r="E14" s="13">
        <v>576</v>
      </c>
      <c r="F14" s="13">
        <v>32</v>
      </c>
      <c r="G14" s="13">
        <v>80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615</v>
      </c>
      <c r="D15" s="13">
        <v>503</v>
      </c>
      <c r="E15" s="13">
        <v>477</v>
      </c>
      <c r="F15" s="13">
        <v>26</v>
      </c>
      <c r="G15" s="13">
        <v>112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534</v>
      </c>
      <c r="D16" s="13">
        <v>398</v>
      </c>
      <c r="E16" s="13">
        <v>377</v>
      </c>
      <c r="F16" s="13">
        <v>21</v>
      </c>
      <c r="G16" s="13">
        <v>136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526</v>
      </c>
      <c r="D17" s="13">
        <v>306</v>
      </c>
      <c r="E17" s="13">
        <v>290</v>
      </c>
      <c r="F17" s="13">
        <v>16</v>
      </c>
      <c r="G17" s="13">
        <v>220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505</v>
      </c>
      <c r="D18" s="13">
        <v>216</v>
      </c>
      <c r="E18" s="13">
        <v>201</v>
      </c>
      <c r="F18" s="13">
        <v>15</v>
      </c>
      <c r="G18" s="13">
        <v>289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479</v>
      </c>
      <c r="D19" s="13">
        <v>127</v>
      </c>
      <c r="E19" s="13">
        <v>98</v>
      </c>
      <c r="F19" s="13">
        <v>29</v>
      </c>
      <c r="G19" s="13">
        <v>352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379</v>
      </c>
      <c r="D20" s="13">
        <v>82</v>
      </c>
      <c r="E20" s="13">
        <v>74</v>
      </c>
      <c r="F20" s="13">
        <v>8</v>
      </c>
      <c r="G20" s="13">
        <v>297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452</v>
      </c>
      <c r="D21" s="13">
        <v>53</v>
      </c>
      <c r="E21" s="13">
        <v>46</v>
      </c>
      <c r="F21" s="13">
        <v>7</v>
      </c>
      <c r="G21" s="13">
        <v>399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4346</v>
      </c>
      <c r="D22" s="12">
        <v>2424</v>
      </c>
      <c r="E22" s="12">
        <v>2168</v>
      </c>
      <c r="F22" s="12">
        <v>256</v>
      </c>
      <c r="G22" s="12">
        <v>1922</v>
      </c>
    </row>
    <row r="23" spans="1:12" ht="12" customHeight="1">
      <c r="A23" s="21" t="s">
        <v>12</v>
      </c>
      <c r="B23" s="2" t="s">
        <v>21</v>
      </c>
      <c r="C23" s="13">
        <v>88</v>
      </c>
      <c r="D23" s="13">
        <v>7</v>
      </c>
      <c r="E23" s="13">
        <v>5</v>
      </c>
      <c r="F23" s="13">
        <v>2</v>
      </c>
      <c r="G23" s="13">
        <v>81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373</v>
      </c>
      <c r="D24" s="13">
        <v>113</v>
      </c>
      <c r="E24" s="13">
        <v>78</v>
      </c>
      <c r="F24" s="13">
        <v>35</v>
      </c>
      <c r="G24" s="13">
        <v>260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331</v>
      </c>
      <c r="D25" s="13">
        <v>237</v>
      </c>
      <c r="E25" s="13">
        <v>176</v>
      </c>
      <c r="F25" s="13">
        <v>61</v>
      </c>
      <c r="G25" s="13">
        <v>94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303</v>
      </c>
      <c r="D26" s="13">
        <v>255</v>
      </c>
      <c r="E26" s="13">
        <v>230</v>
      </c>
      <c r="F26" s="13">
        <v>25</v>
      </c>
      <c r="G26" s="13">
        <v>48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351</v>
      </c>
      <c r="D27" s="13">
        <v>299</v>
      </c>
      <c r="E27" s="13">
        <v>277</v>
      </c>
      <c r="F27" s="13">
        <v>22</v>
      </c>
      <c r="G27" s="13">
        <v>52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313</v>
      </c>
      <c r="D28" s="13">
        <v>251</v>
      </c>
      <c r="E28" s="13">
        <v>234</v>
      </c>
      <c r="F28" s="13">
        <v>17</v>
      </c>
      <c r="G28" s="13">
        <v>62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334</v>
      </c>
      <c r="D29" s="13">
        <v>279</v>
      </c>
      <c r="E29" s="13">
        <v>270</v>
      </c>
      <c r="F29" s="13">
        <v>9</v>
      </c>
      <c r="G29" s="13">
        <v>55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349</v>
      </c>
      <c r="D30" s="13">
        <v>286</v>
      </c>
      <c r="E30" s="13">
        <v>270</v>
      </c>
      <c r="F30" s="13">
        <v>16</v>
      </c>
      <c r="G30" s="13">
        <v>63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336</v>
      </c>
      <c r="D31" s="13">
        <v>250</v>
      </c>
      <c r="E31" s="13">
        <v>235</v>
      </c>
      <c r="F31" s="13">
        <v>15</v>
      </c>
      <c r="G31" s="13">
        <v>86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267</v>
      </c>
      <c r="D32" s="13">
        <v>160</v>
      </c>
      <c r="E32" s="13">
        <v>150</v>
      </c>
      <c r="F32" s="13">
        <v>10</v>
      </c>
      <c r="G32" s="13">
        <v>107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292</v>
      </c>
      <c r="D33" s="13">
        <v>115</v>
      </c>
      <c r="E33" s="13">
        <v>108</v>
      </c>
      <c r="F33" s="13">
        <v>7</v>
      </c>
      <c r="G33" s="13">
        <v>177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245</v>
      </c>
      <c r="D34" s="13">
        <v>60</v>
      </c>
      <c r="E34" s="13">
        <v>55</v>
      </c>
      <c r="F34" s="13">
        <v>5</v>
      </c>
      <c r="G34" s="13">
        <v>185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277</v>
      </c>
      <c r="D35" s="13">
        <v>56</v>
      </c>
      <c r="E35" s="13">
        <v>32</v>
      </c>
      <c r="F35" s="13">
        <v>24</v>
      </c>
      <c r="G35" s="13">
        <v>221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207</v>
      </c>
      <c r="D36" s="13">
        <v>28</v>
      </c>
      <c r="E36" s="13">
        <v>24</v>
      </c>
      <c r="F36" s="13">
        <v>4</v>
      </c>
      <c r="G36" s="13">
        <v>179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280</v>
      </c>
      <c r="D37" s="13">
        <v>28</v>
      </c>
      <c r="E37" s="13">
        <v>24</v>
      </c>
      <c r="F37" s="13">
        <v>4</v>
      </c>
      <c r="G37" s="13">
        <v>252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4149</v>
      </c>
      <c r="D38" s="12">
        <v>3093</v>
      </c>
      <c r="E38" s="12">
        <v>2919</v>
      </c>
      <c r="F38" s="12">
        <v>174</v>
      </c>
      <c r="G38" s="12">
        <v>1056</v>
      </c>
    </row>
    <row r="39" spans="1:12" ht="12" customHeight="1">
      <c r="A39" s="21" t="s">
        <v>12</v>
      </c>
      <c r="B39" s="2" t="s">
        <v>21</v>
      </c>
      <c r="C39" s="13">
        <v>78</v>
      </c>
      <c r="D39" s="13">
        <v>11</v>
      </c>
      <c r="E39" s="13">
        <v>8</v>
      </c>
      <c r="F39" s="13">
        <v>3</v>
      </c>
      <c r="G39" s="13">
        <v>67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402</v>
      </c>
      <c r="D40" s="13">
        <v>175</v>
      </c>
      <c r="E40" s="13">
        <v>156</v>
      </c>
      <c r="F40" s="13">
        <v>19</v>
      </c>
      <c r="G40" s="13">
        <v>227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343</v>
      </c>
      <c r="D41" s="13">
        <v>293</v>
      </c>
      <c r="E41" s="13">
        <v>264</v>
      </c>
      <c r="F41" s="13">
        <v>29</v>
      </c>
      <c r="G41" s="13">
        <v>50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368</v>
      </c>
      <c r="D42" s="13">
        <v>340</v>
      </c>
      <c r="E42" s="13">
        <v>318</v>
      </c>
      <c r="F42" s="13">
        <v>22</v>
      </c>
      <c r="G42" s="13">
        <v>28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346</v>
      </c>
      <c r="D43" s="13">
        <v>321</v>
      </c>
      <c r="E43" s="13">
        <v>312</v>
      </c>
      <c r="F43" s="13">
        <v>9</v>
      </c>
      <c r="G43" s="13">
        <v>25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335</v>
      </c>
      <c r="D44" s="13">
        <v>307</v>
      </c>
      <c r="E44" s="13">
        <v>296</v>
      </c>
      <c r="F44" s="13">
        <v>11</v>
      </c>
      <c r="G44" s="13">
        <v>28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352</v>
      </c>
      <c r="D45" s="13">
        <v>336</v>
      </c>
      <c r="E45" s="13">
        <v>324</v>
      </c>
      <c r="F45" s="13">
        <v>12</v>
      </c>
      <c r="G45" s="13">
        <v>16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339</v>
      </c>
      <c r="D46" s="13">
        <v>322</v>
      </c>
      <c r="E46" s="13">
        <v>306</v>
      </c>
      <c r="F46" s="13">
        <v>16</v>
      </c>
      <c r="G46" s="13">
        <v>17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279</v>
      </c>
      <c r="D47" s="13">
        <v>253</v>
      </c>
      <c r="E47" s="13">
        <v>242</v>
      </c>
      <c r="F47" s="13">
        <v>11</v>
      </c>
      <c r="G47" s="13">
        <v>26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267</v>
      </c>
      <c r="D48" s="13">
        <v>238</v>
      </c>
      <c r="E48" s="13">
        <v>227</v>
      </c>
      <c r="F48" s="13">
        <v>11</v>
      </c>
      <c r="G48" s="13">
        <v>29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234</v>
      </c>
      <c r="D49" s="13">
        <v>191</v>
      </c>
      <c r="E49" s="13">
        <v>182</v>
      </c>
      <c r="F49" s="13">
        <v>9</v>
      </c>
      <c r="G49" s="13">
        <v>43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260</v>
      </c>
      <c r="D50" s="13">
        <v>156</v>
      </c>
      <c r="E50" s="13">
        <v>146</v>
      </c>
      <c r="F50" s="13">
        <v>10</v>
      </c>
      <c r="G50" s="13">
        <v>104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202</v>
      </c>
      <c r="D51" s="13">
        <v>71</v>
      </c>
      <c r="E51" s="13">
        <v>66</v>
      </c>
      <c r="F51" s="13">
        <v>5</v>
      </c>
      <c r="G51" s="13">
        <v>131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172</v>
      </c>
      <c r="D52" s="13">
        <v>54</v>
      </c>
      <c r="E52" s="13">
        <v>50</v>
      </c>
      <c r="F52" s="13">
        <v>4</v>
      </c>
      <c r="G52" s="13">
        <v>118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172</v>
      </c>
      <c r="D53" s="14">
        <v>25</v>
      </c>
      <c r="E53" s="14">
        <v>22</v>
      </c>
      <c r="F53" s="14">
        <v>3</v>
      </c>
      <c r="G53" s="14">
        <v>147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Hoja63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6.710937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100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152262</v>
      </c>
      <c r="D6" s="12">
        <v>97383</v>
      </c>
      <c r="E6" s="12">
        <v>87452</v>
      </c>
      <c r="F6" s="12">
        <v>9931</v>
      </c>
      <c r="G6" s="12">
        <v>54879</v>
      </c>
    </row>
    <row r="7" spans="1:12" ht="12" customHeight="1">
      <c r="A7" s="21" t="s">
        <v>12</v>
      </c>
      <c r="B7" s="2" t="s">
        <v>21</v>
      </c>
      <c r="C7" s="13">
        <v>2808</v>
      </c>
      <c r="D7" s="13">
        <v>148</v>
      </c>
      <c r="E7" s="13">
        <v>122</v>
      </c>
      <c r="F7" s="13">
        <v>26</v>
      </c>
      <c r="G7" s="13">
        <v>2660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14052</v>
      </c>
      <c r="D8" s="13">
        <v>3917</v>
      </c>
      <c r="E8" s="13">
        <v>2555</v>
      </c>
      <c r="F8" s="13">
        <v>1362</v>
      </c>
      <c r="G8" s="13">
        <v>10135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13559</v>
      </c>
      <c r="D9" s="13">
        <v>10433</v>
      </c>
      <c r="E9" s="13">
        <v>8189</v>
      </c>
      <c r="F9" s="13">
        <v>2244</v>
      </c>
      <c r="G9" s="13">
        <v>3126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13495</v>
      </c>
      <c r="D10" s="13">
        <v>11575</v>
      </c>
      <c r="E10" s="13">
        <v>10216</v>
      </c>
      <c r="F10" s="13">
        <v>1359</v>
      </c>
      <c r="G10" s="13">
        <v>1920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13480</v>
      </c>
      <c r="D11" s="13">
        <v>11655</v>
      </c>
      <c r="E11" s="13">
        <v>10670</v>
      </c>
      <c r="F11" s="13">
        <v>985</v>
      </c>
      <c r="G11" s="13">
        <v>1825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13004</v>
      </c>
      <c r="D12" s="13">
        <v>11226</v>
      </c>
      <c r="E12" s="13">
        <v>10452</v>
      </c>
      <c r="F12" s="13">
        <v>774</v>
      </c>
      <c r="G12" s="13">
        <v>1778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13485</v>
      </c>
      <c r="D13" s="13">
        <v>11573</v>
      </c>
      <c r="E13" s="13">
        <v>10790</v>
      </c>
      <c r="F13" s="13">
        <v>783</v>
      </c>
      <c r="G13" s="13">
        <v>1912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12121</v>
      </c>
      <c r="D14" s="13">
        <v>10271</v>
      </c>
      <c r="E14" s="13">
        <v>9623</v>
      </c>
      <c r="F14" s="13">
        <v>648</v>
      </c>
      <c r="G14" s="13">
        <v>1850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10881</v>
      </c>
      <c r="D15" s="13">
        <v>8820</v>
      </c>
      <c r="E15" s="13">
        <v>8248</v>
      </c>
      <c r="F15" s="13">
        <v>572</v>
      </c>
      <c r="G15" s="13">
        <v>2061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9780</v>
      </c>
      <c r="D16" s="13">
        <v>7293</v>
      </c>
      <c r="E16" s="13">
        <v>6792</v>
      </c>
      <c r="F16" s="13">
        <v>501</v>
      </c>
      <c r="G16" s="13">
        <v>2487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9116</v>
      </c>
      <c r="D17" s="13">
        <v>5319</v>
      </c>
      <c r="E17" s="13">
        <v>4982</v>
      </c>
      <c r="F17" s="13">
        <v>337</v>
      </c>
      <c r="G17" s="13">
        <v>3797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8361</v>
      </c>
      <c r="D18" s="13">
        <v>2803</v>
      </c>
      <c r="E18" s="13">
        <v>2630</v>
      </c>
      <c r="F18" s="13">
        <v>173</v>
      </c>
      <c r="G18" s="13">
        <v>5558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6970</v>
      </c>
      <c r="D19" s="13">
        <v>1313</v>
      </c>
      <c r="E19" s="13">
        <v>1236</v>
      </c>
      <c r="F19" s="13">
        <v>77</v>
      </c>
      <c r="G19" s="13">
        <v>5657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5074</v>
      </c>
      <c r="D20" s="13">
        <v>576</v>
      </c>
      <c r="E20" s="13">
        <v>534</v>
      </c>
      <c r="F20" s="13">
        <v>42</v>
      </c>
      <c r="G20" s="13">
        <v>4498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6076</v>
      </c>
      <c r="D21" s="13">
        <v>461</v>
      </c>
      <c r="E21" s="13">
        <v>413</v>
      </c>
      <c r="F21" s="13">
        <v>48</v>
      </c>
      <c r="G21" s="13">
        <v>5615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80142</v>
      </c>
      <c r="D22" s="12">
        <v>45179</v>
      </c>
      <c r="E22" s="12">
        <v>39347</v>
      </c>
      <c r="F22" s="12">
        <v>5832</v>
      </c>
      <c r="G22" s="12">
        <v>34963</v>
      </c>
    </row>
    <row r="23" spans="1:12" ht="12" customHeight="1">
      <c r="A23" s="21" t="s">
        <v>12</v>
      </c>
      <c r="B23" s="2" t="s">
        <v>21</v>
      </c>
      <c r="C23" s="13">
        <v>1387</v>
      </c>
      <c r="D23" s="13">
        <v>65</v>
      </c>
      <c r="E23" s="13">
        <v>51</v>
      </c>
      <c r="F23" s="13">
        <v>14</v>
      </c>
      <c r="G23" s="13">
        <v>1322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6944</v>
      </c>
      <c r="D24" s="13">
        <v>1854</v>
      </c>
      <c r="E24" s="13">
        <v>1133</v>
      </c>
      <c r="F24" s="13">
        <v>721</v>
      </c>
      <c r="G24" s="13">
        <v>5090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6751</v>
      </c>
      <c r="D25" s="13">
        <v>4900</v>
      </c>
      <c r="E25" s="13">
        <v>3641</v>
      </c>
      <c r="F25" s="13">
        <v>1259</v>
      </c>
      <c r="G25" s="13">
        <v>1851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6795</v>
      </c>
      <c r="D26" s="13">
        <v>5479</v>
      </c>
      <c r="E26" s="13">
        <v>4680</v>
      </c>
      <c r="F26" s="13">
        <v>799</v>
      </c>
      <c r="G26" s="13">
        <v>1316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6788</v>
      </c>
      <c r="D27" s="13">
        <v>5443</v>
      </c>
      <c r="E27" s="13">
        <v>4827</v>
      </c>
      <c r="F27" s="13">
        <v>616</v>
      </c>
      <c r="G27" s="13">
        <v>1345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6571</v>
      </c>
      <c r="D28" s="13">
        <v>5214</v>
      </c>
      <c r="E28" s="13">
        <v>4712</v>
      </c>
      <c r="F28" s="13">
        <v>502</v>
      </c>
      <c r="G28" s="13">
        <v>1357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6969</v>
      </c>
      <c r="D29" s="13">
        <v>5533</v>
      </c>
      <c r="E29" s="13">
        <v>4997</v>
      </c>
      <c r="F29" s="13">
        <v>536</v>
      </c>
      <c r="G29" s="13">
        <v>1436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6244</v>
      </c>
      <c r="D30" s="13">
        <v>4826</v>
      </c>
      <c r="E30" s="13">
        <v>4415</v>
      </c>
      <c r="F30" s="13">
        <v>411</v>
      </c>
      <c r="G30" s="13">
        <v>1418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5713</v>
      </c>
      <c r="D31" s="13">
        <v>4182</v>
      </c>
      <c r="E31" s="13">
        <v>3826</v>
      </c>
      <c r="F31" s="13">
        <v>356</v>
      </c>
      <c r="G31" s="13">
        <v>1531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5255</v>
      </c>
      <c r="D32" s="13">
        <v>3460</v>
      </c>
      <c r="E32" s="13">
        <v>3165</v>
      </c>
      <c r="F32" s="13">
        <v>295</v>
      </c>
      <c r="G32" s="13">
        <v>1795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5005</v>
      </c>
      <c r="D33" s="13">
        <v>2160</v>
      </c>
      <c r="E33" s="13">
        <v>1992</v>
      </c>
      <c r="F33" s="13">
        <v>168</v>
      </c>
      <c r="G33" s="13">
        <v>2845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4720</v>
      </c>
      <c r="D34" s="13">
        <v>1115</v>
      </c>
      <c r="E34" s="13">
        <v>1045</v>
      </c>
      <c r="F34" s="13">
        <v>70</v>
      </c>
      <c r="G34" s="13">
        <v>3605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4024</v>
      </c>
      <c r="D35" s="13">
        <v>522</v>
      </c>
      <c r="E35" s="13">
        <v>484</v>
      </c>
      <c r="F35" s="13">
        <v>38</v>
      </c>
      <c r="G35" s="13">
        <v>3502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2958</v>
      </c>
      <c r="D36" s="13">
        <v>213</v>
      </c>
      <c r="E36" s="13">
        <v>195</v>
      </c>
      <c r="F36" s="13">
        <v>18</v>
      </c>
      <c r="G36" s="13">
        <v>2745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4018</v>
      </c>
      <c r="D37" s="13">
        <v>213</v>
      </c>
      <c r="E37" s="13">
        <v>184</v>
      </c>
      <c r="F37" s="13">
        <v>29</v>
      </c>
      <c r="G37" s="13">
        <v>3805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72120</v>
      </c>
      <c r="D38" s="12">
        <v>52204</v>
      </c>
      <c r="E38" s="12">
        <v>48105</v>
      </c>
      <c r="F38" s="12">
        <v>4099</v>
      </c>
      <c r="G38" s="12">
        <v>19916</v>
      </c>
    </row>
    <row r="39" spans="1:12" ht="12" customHeight="1">
      <c r="A39" s="21" t="s">
        <v>12</v>
      </c>
      <c r="B39" s="2" t="s">
        <v>21</v>
      </c>
      <c r="C39" s="13">
        <v>1421</v>
      </c>
      <c r="D39" s="13">
        <v>83</v>
      </c>
      <c r="E39" s="13">
        <v>71</v>
      </c>
      <c r="F39" s="13">
        <v>12</v>
      </c>
      <c r="G39" s="13">
        <v>1338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7108</v>
      </c>
      <c r="D40" s="13">
        <v>2063</v>
      </c>
      <c r="E40" s="13">
        <v>1422</v>
      </c>
      <c r="F40" s="13">
        <v>641</v>
      </c>
      <c r="G40" s="13">
        <v>5045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6808</v>
      </c>
      <c r="D41" s="13">
        <v>5533</v>
      </c>
      <c r="E41" s="13">
        <v>4548</v>
      </c>
      <c r="F41" s="13">
        <v>985</v>
      </c>
      <c r="G41" s="13">
        <v>1275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6700</v>
      </c>
      <c r="D42" s="13">
        <v>6096</v>
      </c>
      <c r="E42" s="13">
        <v>5536</v>
      </c>
      <c r="F42" s="13">
        <v>560</v>
      </c>
      <c r="G42" s="13">
        <v>604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6692</v>
      </c>
      <c r="D43" s="13">
        <v>6212</v>
      </c>
      <c r="E43" s="13">
        <v>5843</v>
      </c>
      <c r="F43" s="13">
        <v>369</v>
      </c>
      <c r="G43" s="13">
        <v>480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6433</v>
      </c>
      <c r="D44" s="13">
        <v>6012</v>
      </c>
      <c r="E44" s="13">
        <v>5740</v>
      </c>
      <c r="F44" s="13">
        <v>272</v>
      </c>
      <c r="G44" s="13">
        <v>421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6516</v>
      </c>
      <c r="D45" s="13">
        <v>6040</v>
      </c>
      <c r="E45" s="13">
        <v>5793</v>
      </c>
      <c r="F45" s="13">
        <v>247</v>
      </c>
      <c r="G45" s="13">
        <v>476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5877</v>
      </c>
      <c r="D46" s="13">
        <v>5445</v>
      </c>
      <c r="E46" s="13">
        <v>5208</v>
      </c>
      <c r="F46" s="13">
        <v>237</v>
      </c>
      <c r="G46" s="13">
        <v>432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5168</v>
      </c>
      <c r="D47" s="13">
        <v>4638</v>
      </c>
      <c r="E47" s="13">
        <v>4422</v>
      </c>
      <c r="F47" s="13">
        <v>216</v>
      </c>
      <c r="G47" s="13">
        <v>530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4525</v>
      </c>
      <c r="D48" s="13">
        <v>3833</v>
      </c>
      <c r="E48" s="13">
        <v>3627</v>
      </c>
      <c r="F48" s="13">
        <v>206</v>
      </c>
      <c r="G48" s="13">
        <v>692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4111</v>
      </c>
      <c r="D49" s="13">
        <v>3159</v>
      </c>
      <c r="E49" s="13">
        <v>2990</v>
      </c>
      <c r="F49" s="13">
        <v>169</v>
      </c>
      <c r="G49" s="13">
        <v>952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3641</v>
      </c>
      <c r="D50" s="13">
        <v>1688</v>
      </c>
      <c r="E50" s="13">
        <v>1585</v>
      </c>
      <c r="F50" s="13">
        <v>103</v>
      </c>
      <c r="G50" s="13">
        <v>1953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2946</v>
      </c>
      <c r="D51" s="13">
        <v>791</v>
      </c>
      <c r="E51" s="13">
        <v>752</v>
      </c>
      <c r="F51" s="13">
        <v>39</v>
      </c>
      <c r="G51" s="13">
        <v>2155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2116</v>
      </c>
      <c r="D52" s="13">
        <v>363</v>
      </c>
      <c r="E52" s="13">
        <v>339</v>
      </c>
      <c r="F52" s="13">
        <v>24</v>
      </c>
      <c r="G52" s="13">
        <v>1753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2058</v>
      </c>
      <c r="D53" s="14">
        <v>248</v>
      </c>
      <c r="E53" s="14">
        <v>229</v>
      </c>
      <c r="F53" s="14">
        <v>19</v>
      </c>
      <c r="G53" s="14">
        <v>1810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Hoja64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24" customWidth="1"/>
    <col min="2" max="2" width="31.8554687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101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147031</v>
      </c>
      <c r="D6" s="12">
        <v>94925</v>
      </c>
      <c r="E6" s="12">
        <v>85825</v>
      </c>
      <c r="F6" s="12">
        <v>9100</v>
      </c>
      <c r="G6" s="12">
        <v>52106</v>
      </c>
    </row>
    <row r="7" spans="1:12" ht="12" customHeight="1">
      <c r="A7" s="21" t="s">
        <v>12</v>
      </c>
      <c r="B7" s="2" t="s">
        <v>21</v>
      </c>
      <c r="C7" s="13">
        <v>2594</v>
      </c>
      <c r="D7" s="13">
        <v>96</v>
      </c>
      <c r="E7" s="13">
        <v>73</v>
      </c>
      <c r="F7" s="13">
        <v>23</v>
      </c>
      <c r="G7" s="13">
        <v>2498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13430</v>
      </c>
      <c r="D8" s="13">
        <v>3349</v>
      </c>
      <c r="E8" s="13">
        <v>2140</v>
      </c>
      <c r="F8" s="13">
        <v>1209</v>
      </c>
      <c r="G8" s="13">
        <v>10081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12160</v>
      </c>
      <c r="D9" s="13">
        <v>9246</v>
      </c>
      <c r="E9" s="13">
        <v>7212</v>
      </c>
      <c r="F9" s="13">
        <v>2034</v>
      </c>
      <c r="G9" s="13">
        <v>2914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11718</v>
      </c>
      <c r="D10" s="13">
        <v>10042</v>
      </c>
      <c r="E10" s="13">
        <v>8854</v>
      </c>
      <c r="F10" s="13">
        <v>1188</v>
      </c>
      <c r="G10" s="13">
        <v>1676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12274</v>
      </c>
      <c r="D11" s="13">
        <v>10711</v>
      </c>
      <c r="E11" s="13">
        <v>9824</v>
      </c>
      <c r="F11" s="13">
        <v>887</v>
      </c>
      <c r="G11" s="13">
        <v>1563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12282</v>
      </c>
      <c r="D12" s="13">
        <v>10772</v>
      </c>
      <c r="E12" s="13">
        <v>10076</v>
      </c>
      <c r="F12" s="13">
        <v>696</v>
      </c>
      <c r="G12" s="13">
        <v>1510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13427</v>
      </c>
      <c r="D13" s="13">
        <v>11614</v>
      </c>
      <c r="E13" s="13">
        <v>10865</v>
      </c>
      <c r="F13" s="13">
        <v>749</v>
      </c>
      <c r="G13" s="13">
        <v>1813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12778</v>
      </c>
      <c r="D14" s="13">
        <v>10988</v>
      </c>
      <c r="E14" s="13">
        <v>10323</v>
      </c>
      <c r="F14" s="13">
        <v>665</v>
      </c>
      <c r="G14" s="13">
        <v>1790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11560</v>
      </c>
      <c r="D15" s="13">
        <v>9673</v>
      </c>
      <c r="E15" s="13">
        <v>9120</v>
      </c>
      <c r="F15" s="13">
        <v>553</v>
      </c>
      <c r="G15" s="13">
        <v>1887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10046</v>
      </c>
      <c r="D16" s="13">
        <v>7652</v>
      </c>
      <c r="E16" s="13">
        <v>7188</v>
      </c>
      <c r="F16" s="13">
        <v>464</v>
      </c>
      <c r="G16" s="13">
        <v>2394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9168</v>
      </c>
      <c r="D17" s="13">
        <v>5515</v>
      </c>
      <c r="E17" s="13">
        <v>5187</v>
      </c>
      <c r="F17" s="13">
        <v>328</v>
      </c>
      <c r="G17" s="13">
        <v>3653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8037</v>
      </c>
      <c r="D18" s="13">
        <v>2868</v>
      </c>
      <c r="E18" s="13">
        <v>2714</v>
      </c>
      <c r="F18" s="13">
        <v>154</v>
      </c>
      <c r="G18" s="13">
        <v>5169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6846</v>
      </c>
      <c r="D19" s="13">
        <v>1352</v>
      </c>
      <c r="E19" s="13">
        <v>1267</v>
      </c>
      <c r="F19" s="13">
        <v>85</v>
      </c>
      <c r="G19" s="13">
        <v>5494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4970</v>
      </c>
      <c r="D20" s="13">
        <v>630</v>
      </c>
      <c r="E20" s="13">
        <v>600</v>
      </c>
      <c r="F20" s="13">
        <v>30</v>
      </c>
      <c r="G20" s="13">
        <v>4340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5741</v>
      </c>
      <c r="D21" s="13">
        <v>417</v>
      </c>
      <c r="E21" s="13">
        <v>382</v>
      </c>
      <c r="F21" s="13">
        <v>35</v>
      </c>
      <c r="G21" s="13">
        <v>5324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77531</v>
      </c>
      <c r="D22" s="12">
        <v>44361</v>
      </c>
      <c r="E22" s="12">
        <v>39089</v>
      </c>
      <c r="F22" s="12">
        <v>5272</v>
      </c>
      <c r="G22" s="12">
        <v>33170</v>
      </c>
    </row>
    <row r="23" spans="1:12" ht="12" customHeight="1">
      <c r="A23" s="21" t="s">
        <v>12</v>
      </c>
      <c r="B23" s="2" t="s">
        <v>21</v>
      </c>
      <c r="C23" s="13">
        <v>1268</v>
      </c>
      <c r="D23" s="13">
        <v>46</v>
      </c>
      <c r="E23" s="13">
        <v>33</v>
      </c>
      <c r="F23" s="13">
        <v>13</v>
      </c>
      <c r="G23" s="13">
        <v>1222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6529</v>
      </c>
      <c r="D24" s="13">
        <v>1518</v>
      </c>
      <c r="E24" s="13">
        <v>889</v>
      </c>
      <c r="F24" s="13">
        <v>629</v>
      </c>
      <c r="G24" s="13">
        <v>5011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6116</v>
      </c>
      <c r="D25" s="13">
        <v>4360</v>
      </c>
      <c r="E25" s="13">
        <v>3278</v>
      </c>
      <c r="F25" s="13">
        <v>1082</v>
      </c>
      <c r="G25" s="13">
        <v>1756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5913</v>
      </c>
      <c r="D26" s="13">
        <v>4752</v>
      </c>
      <c r="E26" s="13">
        <v>4061</v>
      </c>
      <c r="F26" s="13">
        <v>691</v>
      </c>
      <c r="G26" s="13">
        <v>1161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6255</v>
      </c>
      <c r="D27" s="13">
        <v>5117</v>
      </c>
      <c r="E27" s="13">
        <v>4566</v>
      </c>
      <c r="F27" s="13">
        <v>551</v>
      </c>
      <c r="G27" s="13">
        <v>1138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6274</v>
      </c>
      <c r="D28" s="13">
        <v>5156</v>
      </c>
      <c r="E28" s="13">
        <v>4670</v>
      </c>
      <c r="F28" s="13">
        <v>486</v>
      </c>
      <c r="G28" s="13">
        <v>1118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6959</v>
      </c>
      <c r="D29" s="13">
        <v>5589</v>
      </c>
      <c r="E29" s="13">
        <v>5104</v>
      </c>
      <c r="F29" s="13">
        <v>485</v>
      </c>
      <c r="G29" s="13">
        <v>1370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6667</v>
      </c>
      <c r="D30" s="13">
        <v>5294</v>
      </c>
      <c r="E30" s="13">
        <v>4853</v>
      </c>
      <c r="F30" s="13">
        <v>441</v>
      </c>
      <c r="G30" s="13">
        <v>1373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6127</v>
      </c>
      <c r="D31" s="13">
        <v>4661</v>
      </c>
      <c r="E31" s="13">
        <v>4333</v>
      </c>
      <c r="F31" s="13">
        <v>328</v>
      </c>
      <c r="G31" s="13">
        <v>1466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5291</v>
      </c>
      <c r="D32" s="13">
        <v>3521</v>
      </c>
      <c r="E32" s="13">
        <v>3250</v>
      </c>
      <c r="F32" s="13">
        <v>271</v>
      </c>
      <c r="G32" s="13">
        <v>1770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4977</v>
      </c>
      <c r="D33" s="13">
        <v>2248</v>
      </c>
      <c r="E33" s="13">
        <v>2098</v>
      </c>
      <c r="F33" s="13">
        <v>150</v>
      </c>
      <c r="G33" s="13">
        <v>2729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4453</v>
      </c>
      <c r="D34" s="13">
        <v>1125</v>
      </c>
      <c r="E34" s="13">
        <v>1044</v>
      </c>
      <c r="F34" s="13">
        <v>81</v>
      </c>
      <c r="G34" s="13">
        <v>3328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3905</v>
      </c>
      <c r="D35" s="13">
        <v>520</v>
      </c>
      <c r="E35" s="13">
        <v>482</v>
      </c>
      <c r="F35" s="13">
        <v>38</v>
      </c>
      <c r="G35" s="13">
        <v>3385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2953</v>
      </c>
      <c r="D36" s="13">
        <v>243</v>
      </c>
      <c r="E36" s="13">
        <v>234</v>
      </c>
      <c r="F36" s="13">
        <v>9</v>
      </c>
      <c r="G36" s="13">
        <v>2710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3844</v>
      </c>
      <c r="D37" s="13">
        <v>211</v>
      </c>
      <c r="E37" s="13">
        <v>194</v>
      </c>
      <c r="F37" s="13">
        <v>17</v>
      </c>
      <c r="G37" s="13">
        <v>3633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69500</v>
      </c>
      <c r="D38" s="12">
        <v>50564</v>
      </c>
      <c r="E38" s="12">
        <v>46736</v>
      </c>
      <c r="F38" s="12">
        <v>3828</v>
      </c>
      <c r="G38" s="12">
        <v>18936</v>
      </c>
    </row>
    <row r="39" spans="1:12" ht="12" customHeight="1">
      <c r="A39" s="21" t="s">
        <v>12</v>
      </c>
      <c r="B39" s="2" t="s">
        <v>21</v>
      </c>
      <c r="C39" s="13">
        <v>1326</v>
      </c>
      <c r="D39" s="13">
        <v>50</v>
      </c>
      <c r="E39" s="13">
        <v>40</v>
      </c>
      <c r="F39" s="13">
        <v>10</v>
      </c>
      <c r="G39" s="13">
        <v>1276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6901</v>
      </c>
      <c r="D40" s="13">
        <v>1831</v>
      </c>
      <c r="E40" s="13">
        <v>1251</v>
      </c>
      <c r="F40" s="13">
        <v>580</v>
      </c>
      <c r="G40" s="13">
        <v>5070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6044</v>
      </c>
      <c r="D41" s="13">
        <v>4886</v>
      </c>
      <c r="E41" s="13">
        <v>3934</v>
      </c>
      <c r="F41" s="13">
        <v>952</v>
      </c>
      <c r="G41" s="13">
        <v>1158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5805</v>
      </c>
      <c r="D42" s="13">
        <v>5290</v>
      </c>
      <c r="E42" s="13">
        <v>4793</v>
      </c>
      <c r="F42" s="13">
        <v>497</v>
      </c>
      <c r="G42" s="13">
        <v>515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6019</v>
      </c>
      <c r="D43" s="13">
        <v>5594</v>
      </c>
      <c r="E43" s="13">
        <v>5258</v>
      </c>
      <c r="F43" s="13">
        <v>336</v>
      </c>
      <c r="G43" s="13">
        <v>425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6008</v>
      </c>
      <c r="D44" s="13">
        <v>5616</v>
      </c>
      <c r="E44" s="13">
        <v>5406</v>
      </c>
      <c r="F44" s="13">
        <v>210</v>
      </c>
      <c r="G44" s="13">
        <v>392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6468</v>
      </c>
      <c r="D45" s="13">
        <v>6025</v>
      </c>
      <c r="E45" s="13">
        <v>5761</v>
      </c>
      <c r="F45" s="13">
        <v>264</v>
      </c>
      <c r="G45" s="13">
        <v>443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6111</v>
      </c>
      <c r="D46" s="13">
        <v>5694</v>
      </c>
      <c r="E46" s="13">
        <v>5470</v>
      </c>
      <c r="F46" s="13">
        <v>224</v>
      </c>
      <c r="G46" s="13">
        <v>417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5433</v>
      </c>
      <c r="D47" s="13">
        <v>5012</v>
      </c>
      <c r="E47" s="13">
        <v>4787</v>
      </c>
      <c r="F47" s="13">
        <v>225</v>
      </c>
      <c r="G47" s="13">
        <v>421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4755</v>
      </c>
      <c r="D48" s="13">
        <v>4131</v>
      </c>
      <c r="E48" s="13">
        <v>3938</v>
      </c>
      <c r="F48" s="13">
        <v>193</v>
      </c>
      <c r="G48" s="13">
        <v>624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4191</v>
      </c>
      <c r="D49" s="13">
        <v>3267</v>
      </c>
      <c r="E49" s="13">
        <v>3089</v>
      </c>
      <c r="F49" s="13">
        <v>178</v>
      </c>
      <c r="G49" s="13">
        <v>924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3584</v>
      </c>
      <c r="D50" s="13">
        <v>1743</v>
      </c>
      <c r="E50" s="13">
        <v>1670</v>
      </c>
      <c r="F50" s="13">
        <v>73</v>
      </c>
      <c r="G50" s="13">
        <v>1841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2941</v>
      </c>
      <c r="D51" s="13">
        <v>832</v>
      </c>
      <c r="E51" s="13">
        <v>785</v>
      </c>
      <c r="F51" s="13">
        <v>47</v>
      </c>
      <c r="G51" s="13">
        <v>2109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2017</v>
      </c>
      <c r="D52" s="13">
        <v>387</v>
      </c>
      <c r="E52" s="13">
        <v>366</v>
      </c>
      <c r="F52" s="13">
        <v>21</v>
      </c>
      <c r="G52" s="13">
        <v>1630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1897</v>
      </c>
      <c r="D53" s="14">
        <v>206</v>
      </c>
      <c r="E53" s="14">
        <v>188</v>
      </c>
      <c r="F53" s="14">
        <v>18</v>
      </c>
      <c r="G53" s="14">
        <v>1691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Hoja65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6.8554687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102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248586</v>
      </c>
      <c r="D6" s="12">
        <v>157213</v>
      </c>
      <c r="E6" s="12">
        <v>139538</v>
      </c>
      <c r="F6" s="12">
        <v>17675</v>
      </c>
      <c r="G6" s="12">
        <v>91373</v>
      </c>
    </row>
    <row r="7" spans="1:12" ht="12" customHeight="1">
      <c r="A7" s="21" t="s">
        <v>12</v>
      </c>
      <c r="B7" s="2" t="s">
        <v>21</v>
      </c>
      <c r="C7" s="13">
        <v>5918</v>
      </c>
      <c r="D7" s="13">
        <v>497</v>
      </c>
      <c r="E7" s="13">
        <v>378</v>
      </c>
      <c r="F7" s="13">
        <v>119</v>
      </c>
      <c r="G7" s="13">
        <v>5421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27448</v>
      </c>
      <c r="D8" s="13">
        <v>8109</v>
      </c>
      <c r="E8" s="13">
        <v>5845</v>
      </c>
      <c r="F8" s="13">
        <v>2264</v>
      </c>
      <c r="G8" s="13">
        <v>19339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26581</v>
      </c>
      <c r="D9" s="13">
        <v>19566</v>
      </c>
      <c r="E9" s="13">
        <v>15588</v>
      </c>
      <c r="F9" s="13">
        <v>3978</v>
      </c>
      <c r="G9" s="13">
        <v>7015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26458</v>
      </c>
      <c r="D10" s="13">
        <v>20615</v>
      </c>
      <c r="E10" s="13">
        <v>17992</v>
      </c>
      <c r="F10" s="13">
        <v>2623</v>
      </c>
      <c r="G10" s="13">
        <v>5843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26094</v>
      </c>
      <c r="D11" s="13">
        <v>20745</v>
      </c>
      <c r="E11" s="13">
        <v>18694</v>
      </c>
      <c r="F11" s="13">
        <v>2051</v>
      </c>
      <c r="G11" s="13">
        <v>5349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24075</v>
      </c>
      <c r="D12" s="13">
        <v>19426</v>
      </c>
      <c r="E12" s="13">
        <v>17895</v>
      </c>
      <c r="F12" s="13">
        <v>1531</v>
      </c>
      <c r="G12" s="13">
        <v>4649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23380</v>
      </c>
      <c r="D13" s="13">
        <v>18907</v>
      </c>
      <c r="E13" s="13">
        <v>17474</v>
      </c>
      <c r="F13" s="13">
        <v>1433</v>
      </c>
      <c r="G13" s="13">
        <v>4473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18569</v>
      </c>
      <c r="D14" s="13">
        <v>14877</v>
      </c>
      <c r="E14" s="13">
        <v>13786</v>
      </c>
      <c r="F14" s="13">
        <v>1091</v>
      </c>
      <c r="G14" s="13">
        <v>3692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16100</v>
      </c>
      <c r="D15" s="13">
        <v>12430</v>
      </c>
      <c r="E15" s="13">
        <v>11518</v>
      </c>
      <c r="F15" s="13">
        <v>912</v>
      </c>
      <c r="G15" s="13">
        <v>3670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13409</v>
      </c>
      <c r="D16" s="13">
        <v>9366</v>
      </c>
      <c r="E16" s="13">
        <v>8663</v>
      </c>
      <c r="F16" s="13">
        <v>703</v>
      </c>
      <c r="G16" s="13">
        <v>4043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12063</v>
      </c>
      <c r="D17" s="13">
        <v>6557</v>
      </c>
      <c r="E17" s="13">
        <v>6078</v>
      </c>
      <c r="F17" s="13">
        <v>479</v>
      </c>
      <c r="G17" s="13">
        <v>5506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10383</v>
      </c>
      <c r="D18" s="13">
        <v>3359</v>
      </c>
      <c r="E18" s="13">
        <v>3113</v>
      </c>
      <c r="F18" s="13">
        <v>246</v>
      </c>
      <c r="G18" s="13">
        <v>7024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7820</v>
      </c>
      <c r="D19" s="13">
        <v>1475</v>
      </c>
      <c r="E19" s="13">
        <v>1362</v>
      </c>
      <c r="F19" s="13">
        <v>113</v>
      </c>
      <c r="G19" s="13">
        <v>6345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5043</v>
      </c>
      <c r="D20" s="13">
        <v>682</v>
      </c>
      <c r="E20" s="13">
        <v>622</v>
      </c>
      <c r="F20" s="13">
        <v>60</v>
      </c>
      <c r="G20" s="13">
        <v>4361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5245</v>
      </c>
      <c r="D21" s="13">
        <v>602</v>
      </c>
      <c r="E21" s="13">
        <v>530</v>
      </c>
      <c r="F21" s="13">
        <v>72</v>
      </c>
      <c r="G21" s="13">
        <v>4643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128959</v>
      </c>
      <c r="D22" s="12">
        <v>69076</v>
      </c>
      <c r="E22" s="12">
        <v>58431</v>
      </c>
      <c r="F22" s="12">
        <v>10645</v>
      </c>
      <c r="G22" s="12">
        <v>59883</v>
      </c>
    </row>
    <row r="23" spans="1:12" ht="12" customHeight="1">
      <c r="A23" s="21" t="s">
        <v>12</v>
      </c>
      <c r="B23" s="2" t="s">
        <v>21</v>
      </c>
      <c r="C23" s="13">
        <v>2902</v>
      </c>
      <c r="D23" s="13">
        <v>240</v>
      </c>
      <c r="E23" s="13">
        <v>172</v>
      </c>
      <c r="F23" s="13">
        <v>68</v>
      </c>
      <c r="G23" s="13">
        <v>2662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13681</v>
      </c>
      <c r="D24" s="13">
        <v>3472</v>
      </c>
      <c r="E24" s="13">
        <v>2247</v>
      </c>
      <c r="F24" s="13">
        <v>1225</v>
      </c>
      <c r="G24" s="13">
        <v>10209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13327</v>
      </c>
      <c r="D25" s="13">
        <v>8595</v>
      </c>
      <c r="E25" s="13">
        <v>6342</v>
      </c>
      <c r="F25" s="13">
        <v>2253</v>
      </c>
      <c r="G25" s="13">
        <v>4732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13583</v>
      </c>
      <c r="D26" s="13">
        <v>9005</v>
      </c>
      <c r="E26" s="13">
        <v>7371</v>
      </c>
      <c r="F26" s="13">
        <v>1634</v>
      </c>
      <c r="G26" s="13">
        <v>4578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13429</v>
      </c>
      <c r="D27" s="13">
        <v>9130</v>
      </c>
      <c r="E27" s="13">
        <v>7755</v>
      </c>
      <c r="F27" s="13">
        <v>1375</v>
      </c>
      <c r="G27" s="13">
        <v>4299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12167</v>
      </c>
      <c r="D28" s="13">
        <v>8509</v>
      </c>
      <c r="E28" s="13">
        <v>7453</v>
      </c>
      <c r="F28" s="13">
        <v>1056</v>
      </c>
      <c r="G28" s="13">
        <v>3658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12025</v>
      </c>
      <c r="D29" s="13">
        <v>8524</v>
      </c>
      <c r="E29" s="13">
        <v>7558</v>
      </c>
      <c r="F29" s="13">
        <v>966</v>
      </c>
      <c r="G29" s="13">
        <v>3501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9557</v>
      </c>
      <c r="D30" s="13">
        <v>6711</v>
      </c>
      <c r="E30" s="13">
        <v>6047</v>
      </c>
      <c r="F30" s="13">
        <v>664</v>
      </c>
      <c r="G30" s="13">
        <v>2846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8322</v>
      </c>
      <c r="D31" s="13">
        <v>5588</v>
      </c>
      <c r="E31" s="13">
        <v>5061</v>
      </c>
      <c r="F31" s="13">
        <v>527</v>
      </c>
      <c r="G31" s="13">
        <v>2734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7093</v>
      </c>
      <c r="D32" s="13">
        <v>4149</v>
      </c>
      <c r="E32" s="13">
        <v>3778</v>
      </c>
      <c r="F32" s="13">
        <v>371</v>
      </c>
      <c r="G32" s="13">
        <v>2944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6527</v>
      </c>
      <c r="D33" s="13">
        <v>2595</v>
      </c>
      <c r="E33" s="13">
        <v>2365</v>
      </c>
      <c r="F33" s="13">
        <v>230</v>
      </c>
      <c r="G33" s="13">
        <v>3932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5648</v>
      </c>
      <c r="D34" s="13">
        <v>1323</v>
      </c>
      <c r="E34" s="13">
        <v>1200</v>
      </c>
      <c r="F34" s="13">
        <v>123</v>
      </c>
      <c r="G34" s="13">
        <v>4325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4285</v>
      </c>
      <c r="D35" s="13">
        <v>603</v>
      </c>
      <c r="E35" s="13">
        <v>542</v>
      </c>
      <c r="F35" s="13">
        <v>61</v>
      </c>
      <c r="G35" s="13">
        <v>3682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2979</v>
      </c>
      <c r="D36" s="13">
        <v>299</v>
      </c>
      <c r="E36" s="13">
        <v>265</v>
      </c>
      <c r="F36" s="13">
        <v>34</v>
      </c>
      <c r="G36" s="13">
        <v>2680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3434</v>
      </c>
      <c r="D37" s="13">
        <v>333</v>
      </c>
      <c r="E37" s="13">
        <v>275</v>
      </c>
      <c r="F37" s="13">
        <v>58</v>
      </c>
      <c r="G37" s="13">
        <v>3101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119627</v>
      </c>
      <c r="D38" s="12">
        <v>88137</v>
      </c>
      <c r="E38" s="12">
        <v>81107</v>
      </c>
      <c r="F38" s="12">
        <v>7030</v>
      </c>
      <c r="G38" s="12">
        <v>31490</v>
      </c>
    </row>
    <row r="39" spans="1:12" ht="12" customHeight="1">
      <c r="A39" s="21" t="s">
        <v>12</v>
      </c>
      <c r="B39" s="2" t="s">
        <v>21</v>
      </c>
      <c r="C39" s="13">
        <v>3016</v>
      </c>
      <c r="D39" s="13">
        <v>257</v>
      </c>
      <c r="E39" s="13">
        <v>206</v>
      </c>
      <c r="F39" s="13">
        <v>51</v>
      </c>
      <c r="G39" s="13">
        <v>2759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13767</v>
      </c>
      <c r="D40" s="13">
        <v>4637</v>
      </c>
      <c r="E40" s="13">
        <v>3598</v>
      </c>
      <c r="F40" s="13">
        <v>1039</v>
      </c>
      <c r="G40" s="13">
        <v>9130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13254</v>
      </c>
      <c r="D41" s="13">
        <v>10971</v>
      </c>
      <c r="E41" s="13">
        <v>9246</v>
      </c>
      <c r="F41" s="13">
        <v>1725</v>
      </c>
      <c r="G41" s="13">
        <v>2283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12875</v>
      </c>
      <c r="D42" s="13">
        <v>11610</v>
      </c>
      <c r="E42" s="13">
        <v>10621</v>
      </c>
      <c r="F42" s="13">
        <v>989</v>
      </c>
      <c r="G42" s="13">
        <v>1265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12665</v>
      </c>
      <c r="D43" s="13">
        <v>11615</v>
      </c>
      <c r="E43" s="13">
        <v>10939</v>
      </c>
      <c r="F43" s="13">
        <v>676</v>
      </c>
      <c r="G43" s="13">
        <v>1050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11908</v>
      </c>
      <c r="D44" s="13">
        <v>10917</v>
      </c>
      <c r="E44" s="13">
        <v>10442</v>
      </c>
      <c r="F44" s="13">
        <v>475</v>
      </c>
      <c r="G44" s="13">
        <v>991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11355</v>
      </c>
      <c r="D45" s="13">
        <v>10383</v>
      </c>
      <c r="E45" s="13">
        <v>9916</v>
      </c>
      <c r="F45" s="13">
        <v>467</v>
      </c>
      <c r="G45" s="13">
        <v>972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9012</v>
      </c>
      <c r="D46" s="13">
        <v>8166</v>
      </c>
      <c r="E46" s="13">
        <v>7739</v>
      </c>
      <c r="F46" s="13">
        <v>427</v>
      </c>
      <c r="G46" s="13">
        <v>846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7778</v>
      </c>
      <c r="D47" s="13">
        <v>6842</v>
      </c>
      <c r="E47" s="13">
        <v>6457</v>
      </c>
      <c r="F47" s="13">
        <v>385</v>
      </c>
      <c r="G47" s="13">
        <v>936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6316</v>
      </c>
      <c r="D48" s="13">
        <v>5217</v>
      </c>
      <c r="E48" s="13">
        <v>4885</v>
      </c>
      <c r="F48" s="13">
        <v>332</v>
      </c>
      <c r="G48" s="13">
        <v>1099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5536</v>
      </c>
      <c r="D49" s="13">
        <v>3962</v>
      </c>
      <c r="E49" s="13">
        <v>3713</v>
      </c>
      <c r="F49" s="13">
        <v>249</v>
      </c>
      <c r="G49" s="13">
        <v>1574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4735</v>
      </c>
      <c r="D50" s="13">
        <v>2036</v>
      </c>
      <c r="E50" s="13">
        <v>1913</v>
      </c>
      <c r="F50" s="13">
        <v>123</v>
      </c>
      <c r="G50" s="13">
        <v>2699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3535</v>
      </c>
      <c r="D51" s="13">
        <v>872</v>
      </c>
      <c r="E51" s="13">
        <v>820</v>
      </c>
      <c r="F51" s="13">
        <v>52</v>
      </c>
      <c r="G51" s="13">
        <v>2663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2064</v>
      </c>
      <c r="D52" s="13">
        <v>383</v>
      </c>
      <c r="E52" s="13">
        <v>357</v>
      </c>
      <c r="F52" s="13">
        <v>26</v>
      </c>
      <c r="G52" s="13">
        <v>1681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1811</v>
      </c>
      <c r="D53" s="14">
        <v>269</v>
      </c>
      <c r="E53" s="14">
        <v>255</v>
      </c>
      <c r="F53" s="14">
        <v>14</v>
      </c>
      <c r="G53" s="14">
        <v>1542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Hoja66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2" width="31.8554687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103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81521</v>
      </c>
      <c r="D6" s="12">
        <v>51725</v>
      </c>
      <c r="E6" s="12">
        <v>48210</v>
      </c>
      <c r="F6" s="12">
        <v>3515</v>
      </c>
      <c r="G6" s="12">
        <v>29796</v>
      </c>
    </row>
    <row r="7" spans="1:12" ht="12" customHeight="1">
      <c r="A7" s="21" t="s">
        <v>12</v>
      </c>
      <c r="B7" s="2" t="s">
        <v>21</v>
      </c>
      <c r="C7" s="13">
        <v>1458</v>
      </c>
      <c r="D7" s="13">
        <v>86</v>
      </c>
      <c r="E7" s="13">
        <v>76</v>
      </c>
      <c r="F7" s="13">
        <v>10</v>
      </c>
      <c r="G7" s="13">
        <v>1372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7180</v>
      </c>
      <c r="D8" s="13">
        <v>1853</v>
      </c>
      <c r="E8" s="13">
        <v>1422</v>
      </c>
      <c r="F8" s="13">
        <v>431</v>
      </c>
      <c r="G8" s="13">
        <v>5327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6634</v>
      </c>
      <c r="D9" s="13">
        <v>4719</v>
      </c>
      <c r="E9" s="13">
        <v>3942</v>
      </c>
      <c r="F9" s="13">
        <v>777</v>
      </c>
      <c r="G9" s="13">
        <v>1915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6841</v>
      </c>
      <c r="D10" s="13">
        <v>5773</v>
      </c>
      <c r="E10" s="13">
        <v>5276</v>
      </c>
      <c r="F10" s="13">
        <v>497</v>
      </c>
      <c r="G10" s="13">
        <v>1068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7105</v>
      </c>
      <c r="D11" s="13">
        <v>6256</v>
      </c>
      <c r="E11" s="13">
        <v>5860</v>
      </c>
      <c r="F11" s="13">
        <v>396</v>
      </c>
      <c r="G11" s="13">
        <v>849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7336</v>
      </c>
      <c r="D12" s="13">
        <v>6549</v>
      </c>
      <c r="E12" s="13">
        <v>6263</v>
      </c>
      <c r="F12" s="13">
        <v>286</v>
      </c>
      <c r="G12" s="13">
        <v>787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7589</v>
      </c>
      <c r="D13" s="13">
        <v>6732</v>
      </c>
      <c r="E13" s="13">
        <v>6417</v>
      </c>
      <c r="F13" s="13">
        <v>315</v>
      </c>
      <c r="G13" s="13">
        <v>857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6507</v>
      </c>
      <c r="D14" s="13">
        <v>5618</v>
      </c>
      <c r="E14" s="13">
        <v>5402</v>
      </c>
      <c r="F14" s="13">
        <v>216</v>
      </c>
      <c r="G14" s="13">
        <v>889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5329</v>
      </c>
      <c r="D15" s="13">
        <v>4428</v>
      </c>
      <c r="E15" s="13">
        <v>4254</v>
      </c>
      <c r="F15" s="13">
        <v>174</v>
      </c>
      <c r="G15" s="13">
        <v>901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5078</v>
      </c>
      <c r="D16" s="13">
        <v>3775</v>
      </c>
      <c r="E16" s="13">
        <v>3622</v>
      </c>
      <c r="F16" s="13">
        <v>153</v>
      </c>
      <c r="G16" s="13">
        <v>1303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4834</v>
      </c>
      <c r="D17" s="13">
        <v>2661</v>
      </c>
      <c r="E17" s="13">
        <v>2558</v>
      </c>
      <c r="F17" s="13">
        <v>103</v>
      </c>
      <c r="G17" s="13">
        <v>2173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4625</v>
      </c>
      <c r="D18" s="13">
        <v>1638</v>
      </c>
      <c r="E18" s="13">
        <v>1580</v>
      </c>
      <c r="F18" s="13">
        <v>58</v>
      </c>
      <c r="G18" s="13">
        <v>2987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4024</v>
      </c>
      <c r="D19" s="13">
        <v>856</v>
      </c>
      <c r="E19" s="13">
        <v>817</v>
      </c>
      <c r="F19" s="13">
        <v>39</v>
      </c>
      <c r="G19" s="13">
        <v>3168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3043</v>
      </c>
      <c r="D20" s="13">
        <v>437</v>
      </c>
      <c r="E20" s="13">
        <v>412</v>
      </c>
      <c r="F20" s="13">
        <v>25</v>
      </c>
      <c r="G20" s="13">
        <v>2606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3938</v>
      </c>
      <c r="D21" s="13">
        <v>344</v>
      </c>
      <c r="E21" s="13">
        <v>309</v>
      </c>
      <c r="F21" s="13">
        <v>35</v>
      </c>
      <c r="G21" s="13">
        <v>3594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43171</v>
      </c>
      <c r="D22" s="12">
        <v>24210</v>
      </c>
      <c r="E22" s="12">
        <v>22050</v>
      </c>
      <c r="F22" s="12">
        <v>2160</v>
      </c>
      <c r="G22" s="12">
        <v>18961</v>
      </c>
    </row>
    <row r="23" spans="1:12" ht="12" customHeight="1">
      <c r="A23" s="21" t="s">
        <v>12</v>
      </c>
      <c r="B23" s="2" t="s">
        <v>21</v>
      </c>
      <c r="C23" s="13">
        <v>725</v>
      </c>
      <c r="D23" s="13">
        <v>34</v>
      </c>
      <c r="E23" s="13">
        <v>28</v>
      </c>
      <c r="F23" s="13">
        <v>6</v>
      </c>
      <c r="G23" s="13">
        <v>691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3535</v>
      </c>
      <c r="D24" s="13">
        <v>781</v>
      </c>
      <c r="E24" s="13">
        <v>557</v>
      </c>
      <c r="F24" s="13">
        <v>224</v>
      </c>
      <c r="G24" s="13">
        <v>2754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3356</v>
      </c>
      <c r="D25" s="13">
        <v>2216</v>
      </c>
      <c r="E25" s="13">
        <v>1728</v>
      </c>
      <c r="F25" s="13">
        <v>488</v>
      </c>
      <c r="G25" s="13">
        <v>1140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3596</v>
      </c>
      <c r="D26" s="13">
        <v>2844</v>
      </c>
      <c r="E26" s="13">
        <v>2524</v>
      </c>
      <c r="F26" s="13">
        <v>320</v>
      </c>
      <c r="G26" s="13">
        <v>752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3674</v>
      </c>
      <c r="D27" s="13">
        <v>3033</v>
      </c>
      <c r="E27" s="13">
        <v>2755</v>
      </c>
      <c r="F27" s="13">
        <v>278</v>
      </c>
      <c r="G27" s="13">
        <v>641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3703</v>
      </c>
      <c r="D28" s="13">
        <v>3109</v>
      </c>
      <c r="E28" s="13">
        <v>2927</v>
      </c>
      <c r="F28" s="13">
        <v>182</v>
      </c>
      <c r="G28" s="13">
        <v>594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3922</v>
      </c>
      <c r="D29" s="13">
        <v>3258</v>
      </c>
      <c r="E29" s="13">
        <v>3049</v>
      </c>
      <c r="F29" s="13">
        <v>209</v>
      </c>
      <c r="G29" s="13">
        <v>664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3379</v>
      </c>
      <c r="D30" s="13">
        <v>2696</v>
      </c>
      <c r="E30" s="13">
        <v>2556</v>
      </c>
      <c r="F30" s="13">
        <v>140</v>
      </c>
      <c r="G30" s="13">
        <v>683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2763</v>
      </c>
      <c r="D31" s="13">
        <v>2124</v>
      </c>
      <c r="E31" s="13">
        <v>2020</v>
      </c>
      <c r="F31" s="13">
        <v>104</v>
      </c>
      <c r="G31" s="13">
        <v>639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2682</v>
      </c>
      <c r="D32" s="13">
        <v>1735</v>
      </c>
      <c r="E32" s="13">
        <v>1660</v>
      </c>
      <c r="F32" s="13">
        <v>75</v>
      </c>
      <c r="G32" s="13">
        <v>947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2571</v>
      </c>
      <c r="D33" s="13">
        <v>1043</v>
      </c>
      <c r="E33" s="13">
        <v>1000</v>
      </c>
      <c r="F33" s="13">
        <v>43</v>
      </c>
      <c r="G33" s="13">
        <v>1528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2589</v>
      </c>
      <c r="D34" s="13">
        <v>672</v>
      </c>
      <c r="E34" s="13">
        <v>640</v>
      </c>
      <c r="F34" s="13">
        <v>32</v>
      </c>
      <c r="G34" s="13">
        <v>1917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2227</v>
      </c>
      <c r="D35" s="13">
        <v>310</v>
      </c>
      <c r="E35" s="13">
        <v>290</v>
      </c>
      <c r="F35" s="13">
        <v>20</v>
      </c>
      <c r="G35" s="13">
        <v>1917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1859</v>
      </c>
      <c r="D36" s="13">
        <v>185</v>
      </c>
      <c r="E36" s="13">
        <v>168</v>
      </c>
      <c r="F36" s="13">
        <v>17</v>
      </c>
      <c r="G36" s="13">
        <v>1674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2590</v>
      </c>
      <c r="D37" s="13">
        <v>170</v>
      </c>
      <c r="E37" s="13">
        <v>148</v>
      </c>
      <c r="F37" s="13">
        <v>22</v>
      </c>
      <c r="G37" s="13">
        <v>2420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38350</v>
      </c>
      <c r="D38" s="12">
        <v>27515</v>
      </c>
      <c r="E38" s="12">
        <v>26160</v>
      </c>
      <c r="F38" s="12">
        <v>1355</v>
      </c>
      <c r="G38" s="12">
        <v>10835</v>
      </c>
    </row>
    <row r="39" spans="1:12" ht="12" customHeight="1">
      <c r="A39" s="21" t="s">
        <v>12</v>
      </c>
      <c r="B39" s="2" t="s">
        <v>21</v>
      </c>
      <c r="C39" s="13">
        <v>733</v>
      </c>
      <c r="D39" s="13">
        <v>52</v>
      </c>
      <c r="E39" s="13">
        <v>48</v>
      </c>
      <c r="F39" s="13">
        <v>4</v>
      </c>
      <c r="G39" s="13">
        <v>681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3645</v>
      </c>
      <c r="D40" s="13">
        <v>1072</v>
      </c>
      <c r="E40" s="13">
        <v>865</v>
      </c>
      <c r="F40" s="13">
        <v>207</v>
      </c>
      <c r="G40" s="13">
        <v>2573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3278</v>
      </c>
      <c r="D41" s="13">
        <v>2503</v>
      </c>
      <c r="E41" s="13">
        <v>2214</v>
      </c>
      <c r="F41" s="13">
        <v>289</v>
      </c>
      <c r="G41" s="13">
        <v>775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3245</v>
      </c>
      <c r="D42" s="13">
        <v>2929</v>
      </c>
      <c r="E42" s="13">
        <v>2752</v>
      </c>
      <c r="F42" s="13">
        <v>177</v>
      </c>
      <c r="G42" s="13">
        <v>316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3431</v>
      </c>
      <c r="D43" s="13">
        <v>3223</v>
      </c>
      <c r="E43" s="13">
        <v>3105</v>
      </c>
      <c r="F43" s="13">
        <v>118</v>
      </c>
      <c r="G43" s="13">
        <v>208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3633</v>
      </c>
      <c r="D44" s="13">
        <v>3440</v>
      </c>
      <c r="E44" s="13">
        <v>3336</v>
      </c>
      <c r="F44" s="13">
        <v>104</v>
      </c>
      <c r="G44" s="13">
        <v>193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3667</v>
      </c>
      <c r="D45" s="13">
        <v>3474</v>
      </c>
      <c r="E45" s="13">
        <v>3368</v>
      </c>
      <c r="F45" s="13">
        <v>106</v>
      </c>
      <c r="G45" s="13">
        <v>193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3128</v>
      </c>
      <c r="D46" s="13">
        <v>2922</v>
      </c>
      <c r="E46" s="13">
        <v>2846</v>
      </c>
      <c r="F46" s="13">
        <v>76</v>
      </c>
      <c r="G46" s="13">
        <v>206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2566</v>
      </c>
      <c r="D47" s="13">
        <v>2304</v>
      </c>
      <c r="E47" s="13">
        <v>2234</v>
      </c>
      <c r="F47" s="13">
        <v>70</v>
      </c>
      <c r="G47" s="13">
        <v>262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2396</v>
      </c>
      <c r="D48" s="13">
        <v>2040</v>
      </c>
      <c r="E48" s="13">
        <v>1962</v>
      </c>
      <c r="F48" s="13">
        <v>78</v>
      </c>
      <c r="G48" s="13">
        <v>356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2263</v>
      </c>
      <c r="D49" s="13">
        <v>1618</v>
      </c>
      <c r="E49" s="13">
        <v>1558</v>
      </c>
      <c r="F49" s="13">
        <v>60</v>
      </c>
      <c r="G49" s="13">
        <v>645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2036</v>
      </c>
      <c r="D50" s="13">
        <v>966</v>
      </c>
      <c r="E50" s="13">
        <v>940</v>
      </c>
      <c r="F50" s="13">
        <v>26</v>
      </c>
      <c r="G50" s="13">
        <v>1070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1797</v>
      </c>
      <c r="D51" s="13">
        <v>546</v>
      </c>
      <c r="E51" s="13">
        <v>527</v>
      </c>
      <c r="F51" s="13">
        <v>19</v>
      </c>
      <c r="G51" s="13">
        <v>1251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1184</v>
      </c>
      <c r="D52" s="13">
        <v>252</v>
      </c>
      <c r="E52" s="13">
        <v>244</v>
      </c>
      <c r="F52" s="13">
        <v>8</v>
      </c>
      <c r="G52" s="13">
        <v>932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1348</v>
      </c>
      <c r="D53" s="14">
        <v>174</v>
      </c>
      <c r="E53" s="14">
        <v>161</v>
      </c>
      <c r="F53" s="14">
        <v>13</v>
      </c>
      <c r="G53" s="14">
        <v>1174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Hoja67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3.8554687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104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79886</v>
      </c>
      <c r="D6" s="12">
        <v>47802</v>
      </c>
      <c r="E6" s="12">
        <v>41926</v>
      </c>
      <c r="F6" s="12">
        <v>5876</v>
      </c>
      <c r="G6" s="12">
        <v>32084</v>
      </c>
    </row>
    <row r="7" spans="1:12" ht="12" customHeight="1">
      <c r="A7" s="21" t="s">
        <v>12</v>
      </c>
      <c r="B7" s="2" t="s">
        <v>21</v>
      </c>
      <c r="C7" s="13">
        <v>1660</v>
      </c>
      <c r="D7" s="13">
        <v>114</v>
      </c>
      <c r="E7" s="13">
        <v>93</v>
      </c>
      <c r="F7" s="13">
        <v>21</v>
      </c>
      <c r="G7" s="13">
        <v>1546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8126</v>
      </c>
      <c r="D8" s="13">
        <v>2309</v>
      </c>
      <c r="E8" s="13">
        <v>1496</v>
      </c>
      <c r="F8" s="13">
        <v>813</v>
      </c>
      <c r="G8" s="13">
        <v>5817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6614</v>
      </c>
      <c r="D9" s="13">
        <v>4849</v>
      </c>
      <c r="E9" s="13">
        <v>3739</v>
      </c>
      <c r="F9" s="13">
        <v>1110</v>
      </c>
      <c r="G9" s="13">
        <v>1765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6554</v>
      </c>
      <c r="D10" s="13">
        <v>5263</v>
      </c>
      <c r="E10" s="13">
        <v>4558</v>
      </c>
      <c r="F10" s="13">
        <v>705</v>
      </c>
      <c r="G10" s="13">
        <v>1291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6866</v>
      </c>
      <c r="D11" s="13">
        <v>5620</v>
      </c>
      <c r="E11" s="13">
        <v>5037</v>
      </c>
      <c r="F11" s="13">
        <v>583</v>
      </c>
      <c r="G11" s="13">
        <v>1246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6499</v>
      </c>
      <c r="D12" s="13">
        <v>5393</v>
      </c>
      <c r="E12" s="13">
        <v>4900</v>
      </c>
      <c r="F12" s="13">
        <v>493</v>
      </c>
      <c r="G12" s="13">
        <v>1106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6692</v>
      </c>
      <c r="D13" s="13">
        <v>5567</v>
      </c>
      <c r="E13" s="13">
        <v>5058</v>
      </c>
      <c r="F13" s="13">
        <v>509</v>
      </c>
      <c r="G13" s="13">
        <v>1125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6226</v>
      </c>
      <c r="D14" s="13">
        <v>5089</v>
      </c>
      <c r="E14" s="13">
        <v>4611</v>
      </c>
      <c r="F14" s="13">
        <v>478</v>
      </c>
      <c r="G14" s="13">
        <v>1137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5699</v>
      </c>
      <c r="D15" s="13">
        <v>4436</v>
      </c>
      <c r="E15" s="13">
        <v>4053</v>
      </c>
      <c r="F15" s="13">
        <v>383</v>
      </c>
      <c r="G15" s="13">
        <v>1263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5402</v>
      </c>
      <c r="D16" s="13">
        <v>3633</v>
      </c>
      <c r="E16" s="13">
        <v>3280</v>
      </c>
      <c r="F16" s="13">
        <v>353</v>
      </c>
      <c r="G16" s="13">
        <v>1769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5106</v>
      </c>
      <c r="D17" s="13">
        <v>2591</v>
      </c>
      <c r="E17" s="13">
        <v>2395</v>
      </c>
      <c r="F17" s="13">
        <v>196</v>
      </c>
      <c r="G17" s="13">
        <v>2515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4982</v>
      </c>
      <c r="D18" s="13">
        <v>1536</v>
      </c>
      <c r="E18" s="13">
        <v>1397</v>
      </c>
      <c r="F18" s="13">
        <v>139</v>
      </c>
      <c r="G18" s="13">
        <v>3446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3996</v>
      </c>
      <c r="D19" s="13">
        <v>769</v>
      </c>
      <c r="E19" s="13">
        <v>721</v>
      </c>
      <c r="F19" s="13">
        <v>48</v>
      </c>
      <c r="G19" s="13">
        <v>3227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2771</v>
      </c>
      <c r="D20" s="13">
        <v>372</v>
      </c>
      <c r="E20" s="13">
        <v>347</v>
      </c>
      <c r="F20" s="13">
        <v>25</v>
      </c>
      <c r="G20" s="13">
        <v>2399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2693</v>
      </c>
      <c r="D21" s="13">
        <v>261</v>
      </c>
      <c r="E21" s="13">
        <v>241</v>
      </c>
      <c r="F21" s="13">
        <v>20</v>
      </c>
      <c r="G21" s="13">
        <v>2432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41736</v>
      </c>
      <c r="D22" s="12">
        <v>21713</v>
      </c>
      <c r="E22" s="12">
        <v>18313</v>
      </c>
      <c r="F22" s="12">
        <v>3400</v>
      </c>
      <c r="G22" s="12">
        <v>20023</v>
      </c>
    </row>
    <row r="23" spans="1:12" ht="12" customHeight="1">
      <c r="A23" s="21" t="s">
        <v>12</v>
      </c>
      <c r="B23" s="2" t="s">
        <v>21</v>
      </c>
      <c r="C23" s="13">
        <v>763</v>
      </c>
      <c r="D23" s="13">
        <v>40</v>
      </c>
      <c r="E23" s="13">
        <v>34</v>
      </c>
      <c r="F23" s="13">
        <v>6</v>
      </c>
      <c r="G23" s="13">
        <v>723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4054</v>
      </c>
      <c r="D24" s="13">
        <v>1001</v>
      </c>
      <c r="E24" s="13">
        <v>586</v>
      </c>
      <c r="F24" s="13">
        <v>415</v>
      </c>
      <c r="G24" s="13">
        <v>3053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3349</v>
      </c>
      <c r="D25" s="13">
        <v>2181</v>
      </c>
      <c r="E25" s="13">
        <v>1530</v>
      </c>
      <c r="F25" s="13">
        <v>651</v>
      </c>
      <c r="G25" s="13">
        <v>1168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3408</v>
      </c>
      <c r="D26" s="13">
        <v>2466</v>
      </c>
      <c r="E26" s="13">
        <v>2026</v>
      </c>
      <c r="F26" s="13">
        <v>440</v>
      </c>
      <c r="G26" s="13">
        <v>942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3515</v>
      </c>
      <c r="D27" s="13">
        <v>2593</v>
      </c>
      <c r="E27" s="13">
        <v>2219</v>
      </c>
      <c r="F27" s="13">
        <v>374</v>
      </c>
      <c r="G27" s="13">
        <v>922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3397</v>
      </c>
      <c r="D28" s="13">
        <v>2533</v>
      </c>
      <c r="E28" s="13">
        <v>2195</v>
      </c>
      <c r="F28" s="13">
        <v>338</v>
      </c>
      <c r="G28" s="13">
        <v>864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3498</v>
      </c>
      <c r="D29" s="13">
        <v>2661</v>
      </c>
      <c r="E29" s="13">
        <v>2330</v>
      </c>
      <c r="F29" s="13">
        <v>331</v>
      </c>
      <c r="G29" s="13">
        <v>837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3260</v>
      </c>
      <c r="D30" s="13">
        <v>2410</v>
      </c>
      <c r="E30" s="13">
        <v>2130</v>
      </c>
      <c r="F30" s="13">
        <v>280</v>
      </c>
      <c r="G30" s="13">
        <v>850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3022</v>
      </c>
      <c r="D31" s="13">
        <v>2115</v>
      </c>
      <c r="E31" s="13">
        <v>1891</v>
      </c>
      <c r="F31" s="13">
        <v>224</v>
      </c>
      <c r="G31" s="13">
        <v>907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2815</v>
      </c>
      <c r="D32" s="13">
        <v>1644</v>
      </c>
      <c r="E32" s="13">
        <v>1474</v>
      </c>
      <c r="F32" s="13">
        <v>170</v>
      </c>
      <c r="G32" s="13">
        <v>1171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2747</v>
      </c>
      <c r="D33" s="13">
        <v>1002</v>
      </c>
      <c r="E33" s="13">
        <v>926</v>
      </c>
      <c r="F33" s="13">
        <v>76</v>
      </c>
      <c r="G33" s="13">
        <v>1745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2646</v>
      </c>
      <c r="D34" s="13">
        <v>540</v>
      </c>
      <c r="E34" s="13">
        <v>492</v>
      </c>
      <c r="F34" s="13">
        <v>48</v>
      </c>
      <c r="G34" s="13">
        <v>2106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2102</v>
      </c>
      <c r="D35" s="13">
        <v>269</v>
      </c>
      <c r="E35" s="13">
        <v>250</v>
      </c>
      <c r="F35" s="13">
        <v>19</v>
      </c>
      <c r="G35" s="13">
        <v>1833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1507</v>
      </c>
      <c r="D36" s="13">
        <v>141</v>
      </c>
      <c r="E36" s="13">
        <v>128</v>
      </c>
      <c r="F36" s="13">
        <v>13</v>
      </c>
      <c r="G36" s="13">
        <v>1366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1653</v>
      </c>
      <c r="D37" s="13">
        <v>117</v>
      </c>
      <c r="E37" s="13">
        <v>102</v>
      </c>
      <c r="F37" s="13">
        <v>15</v>
      </c>
      <c r="G37" s="13">
        <v>1536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38150</v>
      </c>
      <c r="D38" s="12">
        <v>26089</v>
      </c>
      <c r="E38" s="12">
        <v>23613</v>
      </c>
      <c r="F38" s="12">
        <v>2476</v>
      </c>
      <c r="G38" s="12">
        <v>12061</v>
      </c>
    </row>
    <row r="39" spans="1:12" ht="12" customHeight="1">
      <c r="A39" s="21" t="s">
        <v>12</v>
      </c>
      <c r="B39" s="2" t="s">
        <v>21</v>
      </c>
      <c r="C39" s="13">
        <v>897</v>
      </c>
      <c r="D39" s="13">
        <v>74</v>
      </c>
      <c r="E39" s="13">
        <v>59</v>
      </c>
      <c r="F39" s="13">
        <v>15</v>
      </c>
      <c r="G39" s="13">
        <v>823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4072</v>
      </c>
      <c r="D40" s="13">
        <v>1308</v>
      </c>
      <c r="E40" s="13">
        <v>910</v>
      </c>
      <c r="F40" s="13">
        <v>398</v>
      </c>
      <c r="G40" s="13">
        <v>2764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3265</v>
      </c>
      <c r="D41" s="13">
        <v>2668</v>
      </c>
      <c r="E41" s="13">
        <v>2209</v>
      </c>
      <c r="F41" s="13">
        <v>459</v>
      </c>
      <c r="G41" s="13">
        <v>597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3146</v>
      </c>
      <c r="D42" s="13">
        <v>2797</v>
      </c>
      <c r="E42" s="13">
        <v>2532</v>
      </c>
      <c r="F42" s="13">
        <v>265</v>
      </c>
      <c r="G42" s="13">
        <v>349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3351</v>
      </c>
      <c r="D43" s="13">
        <v>3027</v>
      </c>
      <c r="E43" s="13">
        <v>2818</v>
      </c>
      <c r="F43" s="13">
        <v>209</v>
      </c>
      <c r="G43" s="13">
        <v>324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3102</v>
      </c>
      <c r="D44" s="13">
        <v>2860</v>
      </c>
      <c r="E44" s="13">
        <v>2705</v>
      </c>
      <c r="F44" s="13">
        <v>155</v>
      </c>
      <c r="G44" s="13">
        <v>242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3194</v>
      </c>
      <c r="D45" s="13">
        <v>2906</v>
      </c>
      <c r="E45" s="13">
        <v>2728</v>
      </c>
      <c r="F45" s="13">
        <v>178</v>
      </c>
      <c r="G45" s="13">
        <v>288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2966</v>
      </c>
      <c r="D46" s="13">
        <v>2679</v>
      </c>
      <c r="E46" s="13">
        <v>2481</v>
      </c>
      <c r="F46" s="13">
        <v>198</v>
      </c>
      <c r="G46" s="13">
        <v>287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2677</v>
      </c>
      <c r="D47" s="13">
        <v>2321</v>
      </c>
      <c r="E47" s="13">
        <v>2162</v>
      </c>
      <c r="F47" s="13">
        <v>159</v>
      </c>
      <c r="G47" s="13">
        <v>356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2587</v>
      </c>
      <c r="D48" s="13">
        <v>1989</v>
      </c>
      <c r="E48" s="13">
        <v>1806</v>
      </c>
      <c r="F48" s="13">
        <v>183</v>
      </c>
      <c r="G48" s="13">
        <v>598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2359</v>
      </c>
      <c r="D49" s="13">
        <v>1589</v>
      </c>
      <c r="E49" s="13">
        <v>1469</v>
      </c>
      <c r="F49" s="13">
        <v>120</v>
      </c>
      <c r="G49" s="13">
        <v>770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2336</v>
      </c>
      <c r="D50" s="13">
        <v>996</v>
      </c>
      <c r="E50" s="13">
        <v>905</v>
      </c>
      <c r="F50" s="13">
        <v>91</v>
      </c>
      <c r="G50" s="13">
        <v>1340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1894</v>
      </c>
      <c r="D51" s="13">
        <v>500</v>
      </c>
      <c r="E51" s="13">
        <v>471</v>
      </c>
      <c r="F51" s="13">
        <v>29</v>
      </c>
      <c r="G51" s="13">
        <v>1394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1264</v>
      </c>
      <c r="D52" s="13">
        <v>231</v>
      </c>
      <c r="E52" s="13">
        <v>219</v>
      </c>
      <c r="F52" s="13">
        <v>12</v>
      </c>
      <c r="G52" s="13">
        <v>1033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1040</v>
      </c>
      <c r="D53" s="14">
        <v>144</v>
      </c>
      <c r="E53" s="14">
        <v>139</v>
      </c>
      <c r="F53" s="14">
        <v>5</v>
      </c>
      <c r="G53" s="14">
        <v>896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Hoja68"/>
  <dimension ref="A1:L65"/>
  <sheetViews>
    <sheetView showGridLines="0" zoomScaleNormal="100" workbookViewId="0">
      <selection activeCell="A3" sqref="A3:B5"/>
    </sheetView>
  </sheetViews>
  <sheetFormatPr baseColWidth="10" defaultColWidth="12" defaultRowHeight="10.199999999999999"/>
  <cols>
    <col min="1" max="1" width="31.85546875" customWidth="1"/>
    <col min="2" max="2" width="26.2851562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105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1421985</v>
      </c>
      <c r="D6" s="12">
        <v>920158</v>
      </c>
      <c r="E6" s="12">
        <v>831806</v>
      </c>
      <c r="F6" s="12">
        <v>88352</v>
      </c>
      <c r="G6" s="12">
        <v>501827</v>
      </c>
    </row>
    <row r="7" spans="1:12" ht="12" customHeight="1">
      <c r="A7" s="21" t="s">
        <v>12</v>
      </c>
      <c r="B7" s="2" t="s">
        <v>21</v>
      </c>
      <c r="C7" s="13">
        <v>30584</v>
      </c>
      <c r="D7" s="13">
        <v>2412</v>
      </c>
      <c r="E7" s="13">
        <v>1937</v>
      </c>
      <c r="F7" s="13">
        <v>475</v>
      </c>
      <c r="G7" s="13">
        <v>28172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146735</v>
      </c>
      <c r="D8" s="13">
        <v>43570</v>
      </c>
      <c r="E8" s="13">
        <v>31291</v>
      </c>
      <c r="F8" s="13">
        <v>12279</v>
      </c>
      <c r="G8" s="13">
        <v>103165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139171</v>
      </c>
      <c r="D9" s="13">
        <v>104265</v>
      </c>
      <c r="E9" s="13">
        <v>84993</v>
      </c>
      <c r="F9" s="13">
        <v>19272</v>
      </c>
      <c r="G9" s="13">
        <v>34906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146239</v>
      </c>
      <c r="D10" s="13">
        <v>119297</v>
      </c>
      <c r="E10" s="13">
        <v>106512</v>
      </c>
      <c r="F10" s="13">
        <v>12785</v>
      </c>
      <c r="G10" s="13">
        <v>26942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142344</v>
      </c>
      <c r="D11" s="13">
        <v>117903</v>
      </c>
      <c r="E11" s="13">
        <v>108474</v>
      </c>
      <c r="F11" s="13">
        <v>9429</v>
      </c>
      <c r="G11" s="13">
        <v>24441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136756</v>
      </c>
      <c r="D12" s="13">
        <v>113896</v>
      </c>
      <c r="E12" s="13">
        <v>106215</v>
      </c>
      <c r="F12" s="13">
        <v>7681</v>
      </c>
      <c r="G12" s="13">
        <v>22860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132760</v>
      </c>
      <c r="D13" s="13">
        <v>110986</v>
      </c>
      <c r="E13" s="13">
        <v>103682</v>
      </c>
      <c r="F13" s="13">
        <v>7304</v>
      </c>
      <c r="G13" s="13">
        <v>21774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115559</v>
      </c>
      <c r="D14" s="13">
        <v>95455</v>
      </c>
      <c r="E14" s="13">
        <v>89650</v>
      </c>
      <c r="F14" s="13">
        <v>5805</v>
      </c>
      <c r="G14" s="13">
        <v>20104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97250</v>
      </c>
      <c r="D15" s="13">
        <v>77533</v>
      </c>
      <c r="E15" s="13">
        <v>72780</v>
      </c>
      <c r="F15" s="13">
        <v>4753</v>
      </c>
      <c r="G15" s="13">
        <v>19717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80976</v>
      </c>
      <c r="D16" s="13">
        <v>58989</v>
      </c>
      <c r="E16" s="13">
        <v>55260</v>
      </c>
      <c r="F16" s="13">
        <v>3729</v>
      </c>
      <c r="G16" s="13">
        <v>21987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69564</v>
      </c>
      <c r="D17" s="13">
        <v>38804</v>
      </c>
      <c r="E17" s="13">
        <v>36419</v>
      </c>
      <c r="F17" s="13">
        <v>2385</v>
      </c>
      <c r="G17" s="13">
        <v>30760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60623</v>
      </c>
      <c r="D18" s="13">
        <v>19642</v>
      </c>
      <c r="E18" s="13">
        <v>18360</v>
      </c>
      <c r="F18" s="13">
        <v>1282</v>
      </c>
      <c r="G18" s="13">
        <v>40981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48804</v>
      </c>
      <c r="D19" s="13">
        <v>9203</v>
      </c>
      <c r="E19" s="13">
        <v>8633</v>
      </c>
      <c r="F19" s="13">
        <v>570</v>
      </c>
      <c r="G19" s="13">
        <v>39601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34934</v>
      </c>
      <c r="D20" s="13">
        <v>4397</v>
      </c>
      <c r="E20" s="13">
        <v>4106</v>
      </c>
      <c r="F20" s="13">
        <v>291</v>
      </c>
      <c r="G20" s="13">
        <v>30537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39686</v>
      </c>
      <c r="D21" s="13">
        <v>3806</v>
      </c>
      <c r="E21" s="13">
        <v>3494</v>
      </c>
      <c r="F21" s="13">
        <v>312</v>
      </c>
      <c r="G21" s="13">
        <v>35880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746593</v>
      </c>
      <c r="D22" s="12">
        <v>419665</v>
      </c>
      <c r="E22" s="12">
        <v>366758</v>
      </c>
      <c r="F22" s="12">
        <v>52907</v>
      </c>
      <c r="G22" s="12">
        <v>326928</v>
      </c>
    </row>
    <row r="23" spans="1:12" ht="12" customHeight="1">
      <c r="A23" s="21" t="s">
        <v>12</v>
      </c>
      <c r="B23" s="2" t="s">
        <v>21</v>
      </c>
      <c r="C23" s="13">
        <v>15228</v>
      </c>
      <c r="D23" s="13">
        <v>1124</v>
      </c>
      <c r="E23" s="13">
        <v>870</v>
      </c>
      <c r="F23" s="13">
        <v>254</v>
      </c>
      <c r="G23" s="13">
        <v>14104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73259</v>
      </c>
      <c r="D24" s="13">
        <v>19933</v>
      </c>
      <c r="E24" s="13">
        <v>13374</v>
      </c>
      <c r="F24" s="13">
        <v>6559</v>
      </c>
      <c r="G24" s="13">
        <v>53326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71002</v>
      </c>
      <c r="D25" s="13">
        <v>48458</v>
      </c>
      <c r="E25" s="13">
        <v>37618</v>
      </c>
      <c r="F25" s="13">
        <v>10840</v>
      </c>
      <c r="G25" s="13">
        <v>22544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76138</v>
      </c>
      <c r="D26" s="13">
        <v>55638</v>
      </c>
      <c r="E26" s="13">
        <v>47673</v>
      </c>
      <c r="F26" s="13">
        <v>7965</v>
      </c>
      <c r="G26" s="13">
        <v>20500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73937</v>
      </c>
      <c r="D27" s="13">
        <v>54466</v>
      </c>
      <c r="E27" s="13">
        <v>48281</v>
      </c>
      <c r="F27" s="13">
        <v>6185</v>
      </c>
      <c r="G27" s="13">
        <v>19471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71180</v>
      </c>
      <c r="D28" s="13">
        <v>52802</v>
      </c>
      <c r="E28" s="13">
        <v>47494</v>
      </c>
      <c r="F28" s="13">
        <v>5308</v>
      </c>
      <c r="G28" s="13">
        <v>18378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68119</v>
      </c>
      <c r="D29" s="13">
        <v>50946</v>
      </c>
      <c r="E29" s="13">
        <v>46066</v>
      </c>
      <c r="F29" s="13">
        <v>4880</v>
      </c>
      <c r="G29" s="13">
        <v>17173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59842</v>
      </c>
      <c r="D30" s="13">
        <v>44110</v>
      </c>
      <c r="E30" s="13">
        <v>40396</v>
      </c>
      <c r="F30" s="13">
        <v>3714</v>
      </c>
      <c r="G30" s="13">
        <v>15732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50702</v>
      </c>
      <c r="D31" s="13">
        <v>35732</v>
      </c>
      <c r="E31" s="13">
        <v>32852</v>
      </c>
      <c r="F31" s="13">
        <v>2880</v>
      </c>
      <c r="G31" s="13">
        <v>14970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42587</v>
      </c>
      <c r="D32" s="13">
        <v>26642</v>
      </c>
      <c r="E32" s="13">
        <v>24565</v>
      </c>
      <c r="F32" s="13">
        <v>2077</v>
      </c>
      <c r="G32" s="13">
        <v>15945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37265</v>
      </c>
      <c r="D33" s="13">
        <v>14888</v>
      </c>
      <c r="E33" s="13">
        <v>13801</v>
      </c>
      <c r="F33" s="13">
        <v>1087</v>
      </c>
      <c r="G33" s="13">
        <v>22377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33317</v>
      </c>
      <c r="D34" s="13">
        <v>7614</v>
      </c>
      <c r="E34" s="13">
        <v>7057</v>
      </c>
      <c r="F34" s="13">
        <v>557</v>
      </c>
      <c r="G34" s="13">
        <v>25703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27510</v>
      </c>
      <c r="D35" s="13">
        <v>3630</v>
      </c>
      <c r="E35" s="13">
        <v>3355</v>
      </c>
      <c r="F35" s="13">
        <v>275</v>
      </c>
      <c r="G35" s="13">
        <v>23880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20688</v>
      </c>
      <c r="D36" s="13">
        <v>1828</v>
      </c>
      <c r="E36" s="13">
        <v>1687</v>
      </c>
      <c r="F36" s="13">
        <v>141</v>
      </c>
      <c r="G36" s="13">
        <v>18860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25819</v>
      </c>
      <c r="D37" s="13">
        <v>1854</v>
      </c>
      <c r="E37" s="13">
        <v>1669</v>
      </c>
      <c r="F37" s="13">
        <v>185</v>
      </c>
      <c r="G37" s="13">
        <v>23965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675392</v>
      </c>
      <c r="D38" s="12">
        <v>500493</v>
      </c>
      <c r="E38" s="12">
        <v>465048</v>
      </c>
      <c r="F38" s="12">
        <v>35445</v>
      </c>
      <c r="G38" s="12">
        <v>174899</v>
      </c>
    </row>
    <row r="39" spans="1:12" ht="12" customHeight="1">
      <c r="A39" s="21" t="s">
        <v>12</v>
      </c>
      <c r="B39" s="2" t="s">
        <v>21</v>
      </c>
      <c r="C39" s="13">
        <v>15356</v>
      </c>
      <c r="D39" s="13">
        <v>1288</v>
      </c>
      <c r="E39" s="13">
        <v>1067</v>
      </c>
      <c r="F39" s="13">
        <v>221</v>
      </c>
      <c r="G39" s="13">
        <v>14068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73476</v>
      </c>
      <c r="D40" s="13">
        <v>23637</v>
      </c>
      <c r="E40" s="13">
        <v>17917</v>
      </c>
      <c r="F40" s="13">
        <v>5720</v>
      </c>
      <c r="G40" s="13">
        <v>49839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68169</v>
      </c>
      <c r="D41" s="13">
        <v>55807</v>
      </c>
      <c r="E41" s="13">
        <v>47375</v>
      </c>
      <c r="F41" s="13">
        <v>8432</v>
      </c>
      <c r="G41" s="13">
        <v>12362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70101</v>
      </c>
      <c r="D42" s="13">
        <v>63659</v>
      </c>
      <c r="E42" s="13">
        <v>58839</v>
      </c>
      <c r="F42" s="13">
        <v>4820</v>
      </c>
      <c r="G42" s="13">
        <v>6442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68407</v>
      </c>
      <c r="D43" s="13">
        <v>63437</v>
      </c>
      <c r="E43" s="13">
        <v>60193</v>
      </c>
      <c r="F43" s="13">
        <v>3244</v>
      </c>
      <c r="G43" s="13">
        <v>4970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65576</v>
      </c>
      <c r="D44" s="13">
        <v>61094</v>
      </c>
      <c r="E44" s="13">
        <v>58721</v>
      </c>
      <c r="F44" s="13">
        <v>2373</v>
      </c>
      <c r="G44" s="13">
        <v>4482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64641</v>
      </c>
      <c r="D45" s="13">
        <v>60040</v>
      </c>
      <c r="E45" s="13">
        <v>57616</v>
      </c>
      <c r="F45" s="13">
        <v>2424</v>
      </c>
      <c r="G45" s="13">
        <v>4601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55717</v>
      </c>
      <c r="D46" s="13">
        <v>51345</v>
      </c>
      <c r="E46" s="13">
        <v>49254</v>
      </c>
      <c r="F46" s="13">
        <v>2091</v>
      </c>
      <c r="G46" s="13">
        <v>4372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46548</v>
      </c>
      <c r="D47" s="13">
        <v>41801</v>
      </c>
      <c r="E47" s="13">
        <v>39928</v>
      </c>
      <c r="F47" s="13">
        <v>1873</v>
      </c>
      <c r="G47" s="13">
        <v>4747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38389</v>
      </c>
      <c r="D48" s="13">
        <v>32347</v>
      </c>
      <c r="E48" s="13">
        <v>30695</v>
      </c>
      <c r="F48" s="13">
        <v>1652</v>
      </c>
      <c r="G48" s="13">
        <v>6042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32299</v>
      </c>
      <c r="D49" s="13">
        <v>23916</v>
      </c>
      <c r="E49" s="13">
        <v>22618</v>
      </c>
      <c r="F49" s="13">
        <v>1298</v>
      </c>
      <c r="G49" s="13">
        <v>8383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27306</v>
      </c>
      <c r="D50" s="13">
        <v>12028</v>
      </c>
      <c r="E50" s="13">
        <v>11303</v>
      </c>
      <c r="F50" s="13">
        <v>725</v>
      </c>
      <c r="G50" s="13">
        <v>15278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21294</v>
      </c>
      <c r="D51" s="13">
        <v>5573</v>
      </c>
      <c r="E51" s="13">
        <v>5278</v>
      </c>
      <c r="F51" s="13">
        <v>295</v>
      </c>
      <c r="G51" s="13">
        <v>15721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14246</v>
      </c>
      <c r="D52" s="13">
        <v>2569</v>
      </c>
      <c r="E52" s="13">
        <v>2419</v>
      </c>
      <c r="F52" s="13">
        <v>150</v>
      </c>
      <c r="G52" s="13">
        <v>11677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13867</v>
      </c>
      <c r="D53" s="14">
        <v>1952</v>
      </c>
      <c r="E53" s="14">
        <v>1825</v>
      </c>
      <c r="F53" s="14">
        <v>127</v>
      </c>
      <c r="G53" s="14">
        <v>11915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Hoja69"/>
  <dimension ref="A1:L65"/>
  <sheetViews>
    <sheetView showGridLines="0" topLeftCell="A22" zoomScaleNormal="100" workbookViewId="0">
      <selection sqref="A1:G1"/>
    </sheetView>
  </sheetViews>
  <sheetFormatPr baseColWidth="10" defaultColWidth="12" defaultRowHeight="10.199999999999999"/>
  <cols>
    <col min="1" max="1" width="32.28515625" customWidth="1"/>
    <col min="2" max="2" width="31.8554687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106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380866</v>
      </c>
      <c r="D6" s="12">
        <v>244202</v>
      </c>
      <c r="E6" s="12">
        <v>219827</v>
      </c>
      <c r="F6" s="12">
        <v>24375</v>
      </c>
      <c r="G6" s="12">
        <v>136664</v>
      </c>
    </row>
    <row r="7" spans="1:12" ht="12" customHeight="1">
      <c r="A7" s="21" t="s">
        <v>12</v>
      </c>
      <c r="B7" s="2" t="s">
        <v>21</v>
      </c>
      <c r="C7" s="13">
        <v>6657</v>
      </c>
      <c r="D7" s="13">
        <v>389</v>
      </c>
      <c r="E7" s="13">
        <v>308</v>
      </c>
      <c r="F7" s="13">
        <v>81</v>
      </c>
      <c r="G7" s="13">
        <v>6268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33049</v>
      </c>
      <c r="D8" s="13">
        <v>9010</v>
      </c>
      <c r="E8" s="13">
        <v>5827</v>
      </c>
      <c r="F8" s="13">
        <v>3183</v>
      </c>
      <c r="G8" s="13">
        <v>24039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31420</v>
      </c>
      <c r="D9" s="13">
        <v>24394</v>
      </c>
      <c r="E9" s="13">
        <v>19053</v>
      </c>
      <c r="F9" s="13">
        <v>5341</v>
      </c>
      <c r="G9" s="13">
        <v>7026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32028</v>
      </c>
      <c r="D10" s="13">
        <v>27415</v>
      </c>
      <c r="E10" s="13">
        <v>24320</v>
      </c>
      <c r="F10" s="13">
        <v>3095</v>
      </c>
      <c r="G10" s="13">
        <v>4613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33131</v>
      </c>
      <c r="D11" s="13">
        <v>28894</v>
      </c>
      <c r="E11" s="13">
        <v>26549</v>
      </c>
      <c r="F11" s="13">
        <v>2345</v>
      </c>
      <c r="G11" s="13">
        <v>4237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32573</v>
      </c>
      <c r="D12" s="13">
        <v>28402</v>
      </c>
      <c r="E12" s="13">
        <v>26387</v>
      </c>
      <c r="F12" s="13">
        <v>2015</v>
      </c>
      <c r="G12" s="13">
        <v>4171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34248</v>
      </c>
      <c r="D13" s="13">
        <v>29637</v>
      </c>
      <c r="E13" s="13">
        <v>27652</v>
      </c>
      <c r="F13" s="13">
        <v>1985</v>
      </c>
      <c r="G13" s="13">
        <v>4611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31590</v>
      </c>
      <c r="D14" s="13">
        <v>27102</v>
      </c>
      <c r="E14" s="13">
        <v>25223</v>
      </c>
      <c r="F14" s="13">
        <v>1879</v>
      </c>
      <c r="G14" s="13">
        <v>4488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27538</v>
      </c>
      <c r="D15" s="13">
        <v>22769</v>
      </c>
      <c r="E15" s="13">
        <v>21297</v>
      </c>
      <c r="F15" s="13">
        <v>1472</v>
      </c>
      <c r="G15" s="13">
        <v>4769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24822</v>
      </c>
      <c r="D16" s="13">
        <v>18824</v>
      </c>
      <c r="E16" s="13">
        <v>17574</v>
      </c>
      <c r="F16" s="13">
        <v>1250</v>
      </c>
      <c r="G16" s="13">
        <v>5998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23782</v>
      </c>
      <c r="D17" s="13">
        <v>13793</v>
      </c>
      <c r="E17" s="13">
        <v>12892</v>
      </c>
      <c r="F17" s="13">
        <v>901</v>
      </c>
      <c r="G17" s="13">
        <v>9989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21194</v>
      </c>
      <c r="D18" s="13">
        <v>7255</v>
      </c>
      <c r="E18" s="13">
        <v>6805</v>
      </c>
      <c r="F18" s="13">
        <v>450</v>
      </c>
      <c r="G18" s="13">
        <v>13939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18109</v>
      </c>
      <c r="D19" s="13">
        <v>3443</v>
      </c>
      <c r="E19" s="13">
        <v>3257</v>
      </c>
      <c r="F19" s="13">
        <v>186</v>
      </c>
      <c r="G19" s="13">
        <v>14666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13521</v>
      </c>
      <c r="D20" s="13">
        <v>1679</v>
      </c>
      <c r="E20" s="13">
        <v>1570</v>
      </c>
      <c r="F20" s="13">
        <v>109</v>
      </c>
      <c r="G20" s="13">
        <v>11842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17204</v>
      </c>
      <c r="D21" s="13">
        <v>1196</v>
      </c>
      <c r="E21" s="13">
        <v>1113</v>
      </c>
      <c r="F21" s="13">
        <v>83</v>
      </c>
      <c r="G21" s="13">
        <v>16008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203217</v>
      </c>
      <c r="D22" s="12">
        <v>115382</v>
      </c>
      <c r="E22" s="12">
        <v>100991</v>
      </c>
      <c r="F22" s="12">
        <v>14391</v>
      </c>
      <c r="G22" s="12">
        <v>87835</v>
      </c>
    </row>
    <row r="23" spans="1:12" ht="12" customHeight="1">
      <c r="A23" s="21" t="s">
        <v>12</v>
      </c>
      <c r="B23" s="2" t="s">
        <v>21</v>
      </c>
      <c r="C23" s="13">
        <v>3216</v>
      </c>
      <c r="D23" s="13">
        <v>175</v>
      </c>
      <c r="E23" s="13">
        <v>138</v>
      </c>
      <c r="F23" s="13">
        <v>37</v>
      </c>
      <c r="G23" s="13">
        <v>3041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16531</v>
      </c>
      <c r="D24" s="13">
        <v>4241</v>
      </c>
      <c r="E24" s="13">
        <v>2523</v>
      </c>
      <c r="F24" s="13">
        <v>1718</v>
      </c>
      <c r="G24" s="13">
        <v>12290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15851</v>
      </c>
      <c r="D25" s="13">
        <v>11624</v>
      </c>
      <c r="E25" s="13">
        <v>8726</v>
      </c>
      <c r="F25" s="13">
        <v>2898</v>
      </c>
      <c r="G25" s="13">
        <v>4227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16395</v>
      </c>
      <c r="D26" s="13">
        <v>13211</v>
      </c>
      <c r="E26" s="13">
        <v>11394</v>
      </c>
      <c r="F26" s="13">
        <v>1817</v>
      </c>
      <c r="G26" s="13">
        <v>3184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16991</v>
      </c>
      <c r="D27" s="13">
        <v>13921</v>
      </c>
      <c r="E27" s="13">
        <v>12414</v>
      </c>
      <c r="F27" s="13">
        <v>1507</v>
      </c>
      <c r="G27" s="13">
        <v>3070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16718</v>
      </c>
      <c r="D28" s="13">
        <v>13615</v>
      </c>
      <c r="E28" s="13">
        <v>12278</v>
      </c>
      <c r="F28" s="13">
        <v>1337</v>
      </c>
      <c r="G28" s="13">
        <v>3103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17698</v>
      </c>
      <c r="D29" s="13">
        <v>14273</v>
      </c>
      <c r="E29" s="13">
        <v>12963</v>
      </c>
      <c r="F29" s="13">
        <v>1310</v>
      </c>
      <c r="G29" s="13">
        <v>3425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16516</v>
      </c>
      <c r="D30" s="13">
        <v>13161</v>
      </c>
      <c r="E30" s="13">
        <v>11917</v>
      </c>
      <c r="F30" s="13">
        <v>1244</v>
      </c>
      <c r="G30" s="13">
        <v>3355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14622</v>
      </c>
      <c r="D31" s="13">
        <v>11098</v>
      </c>
      <c r="E31" s="13">
        <v>10169</v>
      </c>
      <c r="F31" s="13">
        <v>929</v>
      </c>
      <c r="G31" s="13">
        <v>3524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13423</v>
      </c>
      <c r="D32" s="13">
        <v>8987</v>
      </c>
      <c r="E32" s="13">
        <v>8253</v>
      </c>
      <c r="F32" s="13">
        <v>734</v>
      </c>
      <c r="G32" s="13">
        <v>4436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12977</v>
      </c>
      <c r="D33" s="13">
        <v>5524</v>
      </c>
      <c r="E33" s="13">
        <v>5067</v>
      </c>
      <c r="F33" s="13">
        <v>457</v>
      </c>
      <c r="G33" s="13">
        <v>7453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11863</v>
      </c>
      <c r="D34" s="13">
        <v>2852</v>
      </c>
      <c r="E34" s="13">
        <v>2647</v>
      </c>
      <c r="F34" s="13">
        <v>205</v>
      </c>
      <c r="G34" s="13">
        <v>9011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10567</v>
      </c>
      <c r="D35" s="13">
        <v>1413</v>
      </c>
      <c r="E35" s="13">
        <v>1324</v>
      </c>
      <c r="F35" s="13">
        <v>89</v>
      </c>
      <c r="G35" s="13">
        <v>9154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8172</v>
      </c>
      <c r="D36" s="13">
        <v>678</v>
      </c>
      <c r="E36" s="13">
        <v>625</v>
      </c>
      <c r="F36" s="13">
        <v>53</v>
      </c>
      <c r="G36" s="13">
        <v>7494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11677</v>
      </c>
      <c r="D37" s="13">
        <v>609</v>
      </c>
      <c r="E37" s="13">
        <v>553</v>
      </c>
      <c r="F37" s="13">
        <v>56</v>
      </c>
      <c r="G37" s="13">
        <v>11068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177649</v>
      </c>
      <c r="D38" s="12">
        <v>128820</v>
      </c>
      <c r="E38" s="12">
        <v>118836</v>
      </c>
      <c r="F38" s="12">
        <v>9984</v>
      </c>
      <c r="G38" s="12">
        <v>48829</v>
      </c>
    </row>
    <row r="39" spans="1:12" ht="12" customHeight="1">
      <c r="A39" s="21" t="s">
        <v>12</v>
      </c>
      <c r="B39" s="2" t="s">
        <v>21</v>
      </c>
      <c r="C39" s="13">
        <v>3441</v>
      </c>
      <c r="D39" s="13">
        <v>214</v>
      </c>
      <c r="E39" s="13">
        <v>170</v>
      </c>
      <c r="F39" s="13">
        <v>44</v>
      </c>
      <c r="G39" s="13">
        <v>3227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16518</v>
      </c>
      <c r="D40" s="13">
        <v>4769</v>
      </c>
      <c r="E40" s="13">
        <v>3304</v>
      </c>
      <c r="F40" s="13">
        <v>1465</v>
      </c>
      <c r="G40" s="13">
        <v>11749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15569</v>
      </c>
      <c r="D41" s="13">
        <v>12770</v>
      </c>
      <c r="E41" s="13">
        <v>10327</v>
      </c>
      <c r="F41" s="13">
        <v>2443</v>
      </c>
      <c r="G41" s="13">
        <v>2799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15633</v>
      </c>
      <c r="D42" s="13">
        <v>14204</v>
      </c>
      <c r="E42" s="13">
        <v>12926</v>
      </c>
      <c r="F42" s="13">
        <v>1278</v>
      </c>
      <c r="G42" s="13">
        <v>1429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16140</v>
      </c>
      <c r="D43" s="13">
        <v>14973</v>
      </c>
      <c r="E43" s="13">
        <v>14135</v>
      </c>
      <c r="F43" s="13">
        <v>838</v>
      </c>
      <c r="G43" s="13">
        <v>1167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15855</v>
      </c>
      <c r="D44" s="13">
        <v>14787</v>
      </c>
      <c r="E44" s="13">
        <v>14109</v>
      </c>
      <c r="F44" s="13">
        <v>678</v>
      </c>
      <c r="G44" s="13">
        <v>1068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16550</v>
      </c>
      <c r="D45" s="13">
        <v>15364</v>
      </c>
      <c r="E45" s="13">
        <v>14689</v>
      </c>
      <c r="F45" s="13">
        <v>675</v>
      </c>
      <c r="G45" s="13">
        <v>1186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15074</v>
      </c>
      <c r="D46" s="13">
        <v>13941</v>
      </c>
      <c r="E46" s="13">
        <v>13306</v>
      </c>
      <c r="F46" s="13">
        <v>635</v>
      </c>
      <c r="G46" s="13">
        <v>1133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12916</v>
      </c>
      <c r="D47" s="13">
        <v>11671</v>
      </c>
      <c r="E47" s="13">
        <v>11128</v>
      </c>
      <c r="F47" s="13">
        <v>543</v>
      </c>
      <c r="G47" s="13">
        <v>1245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11399</v>
      </c>
      <c r="D48" s="13">
        <v>9837</v>
      </c>
      <c r="E48" s="13">
        <v>9321</v>
      </c>
      <c r="F48" s="13">
        <v>516</v>
      </c>
      <c r="G48" s="13">
        <v>1562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10805</v>
      </c>
      <c r="D49" s="13">
        <v>8269</v>
      </c>
      <c r="E49" s="13">
        <v>7825</v>
      </c>
      <c r="F49" s="13">
        <v>444</v>
      </c>
      <c r="G49" s="13">
        <v>2536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9331</v>
      </c>
      <c r="D50" s="13">
        <v>4403</v>
      </c>
      <c r="E50" s="13">
        <v>4158</v>
      </c>
      <c r="F50" s="13">
        <v>245</v>
      </c>
      <c r="G50" s="13">
        <v>4928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7542</v>
      </c>
      <c r="D51" s="13">
        <v>2030</v>
      </c>
      <c r="E51" s="13">
        <v>1933</v>
      </c>
      <c r="F51" s="13">
        <v>97</v>
      </c>
      <c r="G51" s="13">
        <v>5512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5349</v>
      </c>
      <c r="D52" s="13">
        <v>1001</v>
      </c>
      <c r="E52" s="13">
        <v>945</v>
      </c>
      <c r="F52" s="13">
        <v>56</v>
      </c>
      <c r="G52" s="13">
        <v>4348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5527</v>
      </c>
      <c r="D53" s="14">
        <v>587</v>
      </c>
      <c r="E53" s="14">
        <v>560</v>
      </c>
      <c r="F53" s="14">
        <v>27</v>
      </c>
      <c r="G53" s="14">
        <v>4940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Hoja70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3.4257812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107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615049</v>
      </c>
      <c r="D6" s="12">
        <v>409901</v>
      </c>
      <c r="E6" s="12">
        <v>377336</v>
      </c>
      <c r="F6" s="12">
        <v>32565</v>
      </c>
      <c r="G6" s="12">
        <v>205148</v>
      </c>
    </row>
    <row r="7" spans="1:12" ht="12" customHeight="1">
      <c r="A7" s="21" t="s">
        <v>12</v>
      </c>
      <c r="B7" s="2" t="s">
        <v>21</v>
      </c>
      <c r="C7" s="13">
        <v>10988</v>
      </c>
      <c r="D7" s="13">
        <v>652</v>
      </c>
      <c r="E7" s="13">
        <v>572</v>
      </c>
      <c r="F7" s="13">
        <v>80</v>
      </c>
      <c r="G7" s="13">
        <v>10336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58323</v>
      </c>
      <c r="D8" s="13">
        <v>14053</v>
      </c>
      <c r="E8" s="13">
        <v>10162</v>
      </c>
      <c r="F8" s="13">
        <v>3891</v>
      </c>
      <c r="G8" s="13">
        <v>44270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63686</v>
      </c>
      <c r="D9" s="13">
        <v>41636</v>
      </c>
      <c r="E9" s="13">
        <v>33114</v>
      </c>
      <c r="F9" s="13">
        <v>8522</v>
      </c>
      <c r="G9" s="13">
        <v>22050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61890</v>
      </c>
      <c r="D10" s="13">
        <v>53023</v>
      </c>
      <c r="E10" s="13">
        <v>47436</v>
      </c>
      <c r="F10" s="13">
        <v>5587</v>
      </c>
      <c r="G10" s="13">
        <v>8867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58905</v>
      </c>
      <c r="D11" s="13">
        <v>53149</v>
      </c>
      <c r="E11" s="13">
        <v>49759</v>
      </c>
      <c r="F11" s="13">
        <v>3390</v>
      </c>
      <c r="G11" s="13">
        <v>5756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55017</v>
      </c>
      <c r="D12" s="13">
        <v>50231</v>
      </c>
      <c r="E12" s="13">
        <v>47669</v>
      </c>
      <c r="F12" s="13">
        <v>2562</v>
      </c>
      <c r="G12" s="13">
        <v>4786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55491</v>
      </c>
      <c r="D13" s="13">
        <v>50541</v>
      </c>
      <c r="E13" s="13">
        <v>48215</v>
      </c>
      <c r="F13" s="13">
        <v>2326</v>
      </c>
      <c r="G13" s="13">
        <v>4950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49286</v>
      </c>
      <c r="D14" s="13">
        <v>44458</v>
      </c>
      <c r="E14" s="13">
        <v>42636</v>
      </c>
      <c r="F14" s="13">
        <v>1822</v>
      </c>
      <c r="G14" s="13">
        <v>4828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42290</v>
      </c>
      <c r="D15" s="13">
        <v>36424</v>
      </c>
      <c r="E15" s="13">
        <v>34883</v>
      </c>
      <c r="F15" s="13">
        <v>1541</v>
      </c>
      <c r="G15" s="13">
        <v>5866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36112</v>
      </c>
      <c r="D16" s="13">
        <v>28116</v>
      </c>
      <c r="E16" s="13">
        <v>26903</v>
      </c>
      <c r="F16" s="13">
        <v>1213</v>
      </c>
      <c r="G16" s="13">
        <v>7996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31929</v>
      </c>
      <c r="D17" s="13">
        <v>18906</v>
      </c>
      <c r="E17" s="13">
        <v>18069</v>
      </c>
      <c r="F17" s="13">
        <v>837</v>
      </c>
      <c r="G17" s="13">
        <v>13023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28070</v>
      </c>
      <c r="D18" s="13">
        <v>10113</v>
      </c>
      <c r="E18" s="13">
        <v>9677</v>
      </c>
      <c r="F18" s="13">
        <v>436</v>
      </c>
      <c r="G18" s="13">
        <v>17957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23367</v>
      </c>
      <c r="D19" s="13">
        <v>4703</v>
      </c>
      <c r="E19" s="13">
        <v>4501</v>
      </c>
      <c r="F19" s="13">
        <v>202</v>
      </c>
      <c r="G19" s="13">
        <v>18664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17808</v>
      </c>
      <c r="D20" s="13">
        <v>2237</v>
      </c>
      <c r="E20" s="13">
        <v>2152</v>
      </c>
      <c r="F20" s="13">
        <v>85</v>
      </c>
      <c r="G20" s="13">
        <v>15571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21887</v>
      </c>
      <c r="D21" s="13">
        <v>1659</v>
      </c>
      <c r="E21" s="13">
        <v>1588</v>
      </c>
      <c r="F21" s="13">
        <v>71</v>
      </c>
      <c r="G21" s="13">
        <v>20228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326522</v>
      </c>
      <c r="D22" s="12">
        <v>200277</v>
      </c>
      <c r="E22" s="12">
        <v>180995</v>
      </c>
      <c r="F22" s="12">
        <v>19282</v>
      </c>
      <c r="G22" s="12">
        <v>126245</v>
      </c>
    </row>
    <row r="23" spans="1:12" ht="12" customHeight="1">
      <c r="A23" s="21" t="s">
        <v>12</v>
      </c>
      <c r="B23" s="2" t="s">
        <v>21</v>
      </c>
      <c r="C23" s="13">
        <v>5364</v>
      </c>
      <c r="D23" s="13">
        <v>293</v>
      </c>
      <c r="E23" s="13">
        <v>247</v>
      </c>
      <c r="F23" s="13">
        <v>46</v>
      </c>
      <c r="G23" s="13">
        <v>5071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29476</v>
      </c>
      <c r="D24" s="13">
        <v>6561</v>
      </c>
      <c r="E24" s="13">
        <v>4483</v>
      </c>
      <c r="F24" s="13">
        <v>2078</v>
      </c>
      <c r="G24" s="13">
        <v>22915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32974</v>
      </c>
      <c r="D25" s="13">
        <v>20411</v>
      </c>
      <c r="E25" s="13">
        <v>15582</v>
      </c>
      <c r="F25" s="13">
        <v>4829</v>
      </c>
      <c r="G25" s="13">
        <v>12563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32322</v>
      </c>
      <c r="D26" s="13">
        <v>26647</v>
      </c>
      <c r="E26" s="13">
        <v>23295</v>
      </c>
      <c r="F26" s="13">
        <v>3352</v>
      </c>
      <c r="G26" s="13">
        <v>5675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30336</v>
      </c>
      <c r="D27" s="13">
        <v>26223</v>
      </c>
      <c r="E27" s="13">
        <v>24065</v>
      </c>
      <c r="F27" s="13">
        <v>2158</v>
      </c>
      <c r="G27" s="13">
        <v>4113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28512</v>
      </c>
      <c r="D28" s="13">
        <v>24962</v>
      </c>
      <c r="E28" s="13">
        <v>23224</v>
      </c>
      <c r="F28" s="13">
        <v>1738</v>
      </c>
      <c r="G28" s="13">
        <v>3550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29034</v>
      </c>
      <c r="D29" s="13">
        <v>25392</v>
      </c>
      <c r="E29" s="13">
        <v>23869</v>
      </c>
      <c r="F29" s="13">
        <v>1523</v>
      </c>
      <c r="G29" s="13">
        <v>3642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25864</v>
      </c>
      <c r="D30" s="13">
        <v>22324</v>
      </c>
      <c r="E30" s="13">
        <v>21176</v>
      </c>
      <c r="F30" s="13">
        <v>1148</v>
      </c>
      <c r="G30" s="13">
        <v>3540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22108</v>
      </c>
      <c r="D31" s="13">
        <v>18051</v>
      </c>
      <c r="E31" s="13">
        <v>17099</v>
      </c>
      <c r="F31" s="13">
        <v>952</v>
      </c>
      <c r="G31" s="13">
        <v>4057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18971</v>
      </c>
      <c r="D32" s="13">
        <v>13506</v>
      </c>
      <c r="E32" s="13">
        <v>12830</v>
      </c>
      <c r="F32" s="13">
        <v>676</v>
      </c>
      <c r="G32" s="13">
        <v>5465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17277</v>
      </c>
      <c r="D33" s="13">
        <v>8194</v>
      </c>
      <c r="E33" s="13">
        <v>7817</v>
      </c>
      <c r="F33" s="13">
        <v>377</v>
      </c>
      <c r="G33" s="13">
        <v>9083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15575</v>
      </c>
      <c r="D34" s="13">
        <v>4159</v>
      </c>
      <c r="E34" s="13">
        <v>3949</v>
      </c>
      <c r="F34" s="13">
        <v>210</v>
      </c>
      <c r="G34" s="13">
        <v>11416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13463</v>
      </c>
      <c r="D35" s="13">
        <v>1823</v>
      </c>
      <c r="E35" s="13">
        <v>1726</v>
      </c>
      <c r="F35" s="13">
        <v>97</v>
      </c>
      <c r="G35" s="13">
        <v>11640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10775</v>
      </c>
      <c r="D36" s="13">
        <v>924</v>
      </c>
      <c r="E36" s="13">
        <v>871</v>
      </c>
      <c r="F36" s="13">
        <v>53</v>
      </c>
      <c r="G36" s="13">
        <v>9851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14471</v>
      </c>
      <c r="D37" s="13">
        <v>807</v>
      </c>
      <c r="E37" s="13">
        <v>762</v>
      </c>
      <c r="F37" s="13">
        <v>45</v>
      </c>
      <c r="G37" s="13">
        <v>13664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288527</v>
      </c>
      <c r="D38" s="12">
        <v>209624</v>
      </c>
      <c r="E38" s="12">
        <v>196341</v>
      </c>
      <c r="F38" s="12">
        <v>13283</v>
      </c>
      <c r="G38" s="12">
        <v>78903</v>
      </c>
    </row>
    <row r="39" spans="1:12" ht="12" customHeight="1">
      <c r="A39" s="21" t="s">
        <v>12</v>
      </c>
      <c r="B39" s="2" t="s">
        <v>21</v>
      </c>
      <c r="C39" s="13">
        <v>5624</v>
      </c>
      <c r="D39" s="13">
        <v>359</v>
      </c>
      <c r="E39" s="13">
        <v>325</v>
      </c>
      <c r="F39" s="13">
        <v>34</v>
      </c>
      <c r="G39" s="13">
        <v>5265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28847</v>
      </c>
      <c r="D40" s="13">
        <v>7492</v>
      </c>
      <c r="E40" s="13">
        <v>5679</v>
      </c>
      <c r="F40" s="13">
        <v>1813</v>
      </c>
      <c r="G40" s="13">
        <v>21355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30712</v>
      </c>
      <c r="D41" s="13">
        <v>21225</v>
      </c>
      <c r="E41" s="13">
        <v>17532</v>
      </c>
      <c r="F41" s="13">
        <v>3693</v>
      </c>
      <c r="G41" s="13">
        <v>9487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29568</v>
      </c>
      <c r="D42" s="13">
        <v>26376</v>
      </c>
      <c r="E42" s="13">
        <v>24141</v>
      </c>
      <c r="F42" s="13">
        <v>2235</v>
      </c>
      <c r="G42" s="13">
        <v>3192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28569</v>
      </c>
      <c r="D43" s="13">
        <v>26926</v>
      </c>
      <c r="E43" s="13">
        <v>25694</v>
      </c>
      <c r="F43" s="13">
        <v>1232</v>
      </c>
      <c r="G43" s="13">
        <v>1643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26505</v>
      </c>
      <c r="D44" s="13">
        <v>25269</v>
      </c>
      <c r="E44" s="13">
        <v>24445</v>
      </c>
      <c r="F44" s="13">
        <v>824</v>
      </c>
      <c r="G44" s="13">
        <v>1236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26457</v>
      </c>
      <c r="D45" s="13">
        <v>25149</v>
      </c>
      <c r="E45" s="13">
        <v>24346</v>
      </c>
      <c r="F45" s="13">
        <v>803</v>
      </c>
      <c r="G45" s="13">
        <v>1308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23422</v>
      </c>
      <c r="D46" s="13">
        <v>22134</v>
      </c>
      <c r="E46" s="13">
        <v>21460</v>
      </c>
      <c r="F46" s="13">
        <v>674</v>
      </c>
      <c r="G46" s="13">
        <v>1288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20182</v>
      </c>
      <c r="D47" s="13">
        <v>18373</v>
      </c>
      <c r="E47" s="13">
        <v>17784</v>
      </c>
      <c r="F47" s="13">
        <v>589</v>
      </c>
      <c r="G47" s="13">
        <v>1809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17141</v>
      </c>
      <c r="D48" s="13">
        <v>14610</v>
      </c>
      <c r="E48" s="13">
        <v>14073</v>
      </c>
      <c r="F48" s="13">
        <v>537</v>
      </c>
      <c r="G48" s="13">
        <v>2531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14652</v>
      </c>
      <c r="D49" s="13">
        <v>10712</v>
      </c>
      <c r="E49" s="13">
        <v>10252</v>
      </c>
      <c r="F49" s="13">
        <v>460</v>
      </c>
      <c r="G49" s="13">
        <v>3940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12495</v>
      </c>
      <c r="D50" s="13">
        <v>5954</v>
      </c>
      <c r="E50" s="13">
        <v>5728</v>
      </c>
      <c r="F50" s="13">
        <v>226</v>
      </c>
      <c r="G50" s="13">
        <v>6541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9904</v>
      </c>
      <c r="D51" s="13">
        <v>2880</v>
      </c>
      <c r="E51" s="13">
        <v>2775</v>
      </c>
      <c r="F51" s="13">
        <v>105</v>
      </c>
      <c r="G51" s="13">
        <v>7024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7033</v>
      </c>
      <c r="D52" s="13">
        <v>1313</v>
      </c>
      <c r="E52" s="13">
        <v>1281</v>
      </c>
      <c r="F52" s="13">
        <v>32</v>
      </c>
      <c r="G52" s="13">
        <v>5720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7416</v>
      </c>
      <c r="D53" s="14">
        <v>852</v>
      </c>
      <c r="E53" s="14">
        <v>826</v>
      </c>
      <c r="F53" s="14">
        <v>26</v>
      </c>
      <c r="G53" s="14">
        <v>6564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Hoja71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3.2851562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108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9011</v>
      </c>
      <c r="D6" s="12">
        <v>5905</v>
      </c>
      <c r="E6" s="12">
        <v>5656</v>
      </c>
      <c r="F6" s="12">
        <v>249</v>
      </c>
      <c r="G6" s="12">
        <v>3106</v>
      </c>
    </row>
    <row r="7" spans="1:12" ht="12" customHeight="1">
      <c r="A7" s="21" t="s">
        <v>12</v>
      </c>
      <c r="B7" s="2" t="s">
        <v>21</v>
      </c>
      <c r="C7" s="13">
        <v>200</v>
      </c>
      <c r="D7" s="13">
        <v>22</v>
      </c>
      <c r="E7" s="13">
        <v>14</v>
      </c>
      <c r="F7" s="13">
        <v>8</v>
      </c>
      <c r="G7" s="13">
        <v>178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893</v>
      </c>
      <c r="D8" s="13">
        <v>284</v>
      </c>
      <c r="E8" s="13">
        <v>246</v>
      </c>
      <c r="F8" s="13">
        <v>38</v>
      </c>
      <c r="G8" s="13">
        <v>609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776</v>
      </c>
      <c r="D9" s="13">
        <v>603</v>
      </c>
      <c r="E9" s="13">
        <v>547</v>
      </c>
      <c r="F9" s="13">
        <v>56</v>
      </c>
      <c r="G9" s="13">
        <v>173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797</v>
      </c>
      <c r="D10" s="13">
        <v>665</v>
      </c>
      <c r="E10" s="13">
        <v>628</v>
      </c>
      <c r="F10" s="13">
        <v>37</v>
      </c>
      <c r="G10" s="13">
        <v>132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748</v>
      </c>
      <c r="D11" s="13">
        <v>657</v>
      </c>
      <c r="E11" s="13">
        <v>618</v>
      </c>
      <c r="F11" s="13">
        <v>39</v>
      </c>
      <c r="G11" s="13">
        <v>91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779</v>
      </c>
      <c r="D12" s="13">
        <v>691</v>
      </c>
      <c r="E12" s="13">
        <v>672</v>
      </c>
      <c r="F12" s="13">
        <v>19</v>
      </c>
      <c r="G12" s="13">
        <v>88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813</v>
      </c>
      <c r="D13" s="13">
        <v>711</v>
      </c>
      <c r="E13" s="13">
        <v>699</v>
      </c>
      <c r="F13" s="13">
        <v>12</v>
      </c>
      <c r="G13" s="13">
        <v>102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693</v>
      </c>
      <c r="D14" s="13">
        <v>614</v>
      </c>
      <c r="E14" s="13">
        <v>601</v>
      </c>
      <c r="F14" s="13">
        <v>13</v>
      </c>
      <c r="G14" s="13">
        <v>79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618</v>
      </c>
      <c r="D15" s="13">
        <v>523</v>
      </c>
      <c r="E15" s="13">
        <v>514</v>
      </c>
      <c r="F15" s="13">
        <v>9</v>
      </c>
      <c r="G15" s="13">
        <v>95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608</v>
      </c>
      <c r="D16" s="13">
        <v>459</v>
      </c>
      <c r="E16" s="13">
        <v>446</v>
      </c>
      <c r="F16" s="13">
        <v>13</v>
      </c>
      <c r="G16" s="13">
        <v>149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538</v>
      </c>
      <c r="D17" s="13">
        <v>330</v>
      </c>
      <c r="E17" s="13">
        <v>327</v>
      </c>
      <c r="F17" s="13">
        <v>3</v>
      </c>
      <c r="G17" s="13">
        <v>208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434</v>
      </c>
      <c r="D18" s="13">
        <v>171</v>
      </c>
      <c r="E18" s="13">
        <v>170</v>
      </c>
      <c r="F18" s="13">
        <v>1</v>
      </c>
      <c r="G18" s="13">
        <v>263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413</v>
      </c>
      <c r="D19" s="13">
        <v>95</v>
      </c>
      <c r="E19" s="13">
        <v>95</v>
      </c>
      <c r="F19" s="13" t="s">
        <v>41</v>
      </c>
      <c r="G19" s="13">
        <v>318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359</v>
      </c>
      <c r="D20" s="13">
        <v>45</v>
      </c>
      <c r="E20" s="13">
        <v>45</v>
      </c>
      <c r="F20" s="13" t="s">
        <v>41</v>
      </c>
      <c r="G20" s="13">
        <v>314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342</v>
      </c>
      <c r="D21" s="13">
        <v>35</v>
      </c>
      <c r="E21" s="13">
        <v>34</v>
      </c>
      <c r="F21" s="13">
        <v>1</v>
      </c>
      <c r="G21" s="13">
        <v>307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4701</v>
      </c>
      <c r="D22" s="12">
        <v>2666</v>
      </c>
      <c r="E22" s="12">
        <v>2501</v>
      </c>
      <c r="F22" s="12">
        <v>165</v>
      </c>
      <c r="G22" s="12">
        <v>2035</v>
      </c>
    </row>
    <row r="23" spans="1:12" ht="12" customHeight="1">
      <c r="A23" s="21" t="s">
        <v>12</v>
      </c>
      <c r="B23" s="2" t="s">
        <v>21</v>
      </c>
      <c r="C23" s="13">
        <v>97</v>
      </c>
      <c r="D23" s="13">
        <v>9</v>
      </c>
      <c r="E23" s="13">
        <v>5</v>
      </c>
      <c r="F23" s="13">
        <v>4</v>
      </c>
      <c r="G23" s="13">
        <v>88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417</v>
      </c>
      <c r="D24" s="13">
        <v>101</v>
      </c>
      <c r="E24" s="13">
        <v>83</v>
      </c>
      <c r="F24" s="13">
        <v>18</v>
      </c>
      <c r="G24" s="13">
        <v>316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394</v>
      </c>
      <c r="D25" s="13">
        <v>275</v>
      </c>
      <c r="E25" s="13">
        <v>238</v>
      </c>
      <c r="F25" s="13">
        <v>37</v>
      </c>
      <c r="G25" s="13">
        <v>119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423</v>
      </c>
      <c r="D26" s="13">
        <v>322</v>
      </c>
      <c r="E26" s="13">
        <v>295</v>
      </c>
      <c r="F26" s="13">
        <v>27</v>
      </c>
      <c r="G26" s="13">
        <v>101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401</v>
      </c>
      <c r="D27" s="13">
        <v>323</v>
      </c>
      <c r="E27" s="13">
        <v>291</v>
      </c>
      <c r="F27" s="13">
        <v>32</v>
      </c>
      <c r="G27" s="13">
        <v>78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429</v>
      </c>
      <c r="D28" s="13">
        <v>356</v>
      </c>
      <c r="E28" s="13">
        <v>342</v>
      </c>
      <c r="F28" s="13">
        <v>14</v>
      </c>
      <c r="G28" s="13">
        <v>73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417</v>
      </c>
      <c r="D29" s="13">
        <v>339</v>
      </c>
      <c r="E29" s="13">
        <v>331</v>
      </c>
      <c r="F29" s="13">
        <v>8</v>
      </c>
      <c r="G29" s="13">
        <v>78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340</v>
      </c>
      <c r="D30" s="13">
        <v>278</v>
      </c>
      <c r="E30" s="13">
        <v>270</v>
      </c>
      <c r="F30" s="13">
        <v>8</v>
      </c>
      <c r="G30" s="13">
        <v>62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315</v>
      </c>
      <c r="D31" s="13">
        <v>239</v>
      </c>
      <c r="E31" s="13">
        <v>234</v>
      </c>
      <c r="F31" s="13">
        <v>5</v>
      </c>
      <c r="G31" s="13">
        <v>76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323</v>
      </c>
      <c r="D32" s="13">
        <v>203</v>
      </c>
      <c r="E32" s="13">
        <v>195</v>
      </c>
      <c r="F32" s="13">
        <v>8</v>
      </c>
      <c r="G32" s="13">
        <v>120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284</v>
      </c>
      <c r="D33" s="13">
        <v>127</v>
      </c>
      <c r="E33" s="13">
        <v>125</v>
      </c>
      <c r="F33" s="13">
        <v>2</v>
      </c>
      <c r="G33" s="13">
        <v>157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220</v>
      </c>
      <c r="D34" s="13">
        <v>47</v>
      </c>
      <c r="E34" s="13">
        <v>46</v>
      </c>
      <c r="F34" s="13">
        <v>1</v>
      </c>
      <c r="G34" s="13">
        <v>173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228</v>
      </c>
      <c r="D35" s="13">
        <v>25</v>
      </c>
      <c r="E35" s="13">
        <v>25</v>
      </c>
      <c r="F35" s="13" t="s">
        <v>41</v>
      </c>
      <c r="G35" s="13">
        <v>203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203</v>
      </c>
      <c r="D36" s="13">
        <v>9</v>
      </c>
      <c r="E36" s="13">
        <v>9</v>
      </c>
      <c r="F36" s="13" t="s">
        <v>41</v>
      </c>
      <c r="G36" s="13">
        <v>194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210</v>
      </c>
      <c r="D37" s="13">
        <v>13</v>
      </c>
      <c r="E37" s="13">
        <v>12</v>
      </c>
      <c r="F37" s="13">
        <v>1</v>
      </c>
      <c r="G37" s="13">
        <v>197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4310</v>
      </c>
      <c r="D38" s="12">
        <v>3239</v>
      </c>
      <c r="E38" s="12">
        <v>3155</v>
      </c>
      <c r="F38" s="12">
        <v>84</v>
      </c>
      <c r="G38" s="12">
        <v>1071</v>
      </c>
    </row>
    <row r="39" spans="1:12" ht="12" customHeight="1">
      <c r="A39" s="21" t="s">
        <v>12</v>
      </c>
      <c r="B39" s="2" t="s">
        <v>21</v>
      </c>
      <c r="C39" s="13">
        <v>103</v>
      </c>
      <c r="D39" s="13">
        <v>13</v>
      </c>
      <c r="E39" s="13">
        <v>9</v>
      </c>
      <c r="F39" s="13">
        <v>4</v>
      </c>
      <c r="G39" s="13">
        <v>90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476</v>
      </c>
      <c r="D40" s="13">
        <v>183</v>
      </c>
      <c r="E40" s="13">
        <v>163</v>
      </c>
      <c r="F40" s="13">
        <v>20</v>
      </c>
      <c r="G40" s="13">
        <v>293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382</v>
      </c>
      <c r="D41" s="13">
        <v>328</v>
      </c>
      <c r="E41" s="13">
        <v>309</v>
      </c>
      <c r="F41" s="13">
        <v>19</v>
      </c>
      <c r="G41" s="13">
        <v>54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374</v>
      </c>
      <c r="D42" s="13">
        <v>343</v>
      </c>
      <c r="E42" s="13">
        <v>333</v>
      </c>
      <c r="F42" s="13">
        <v>10</v>
      </c>
      <c r="G42" s="13">
        <v>31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347</v>
      </c>
      <c r="D43" s="13">
        <v>334</v>
      </c>
      <c r="E43" s="13">
        <v>327</v>
      </c>
      <c r="F43" s="13">
        <v>7</v>
      </c>
      <c r="G43" s="13">
        <v>13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350</v>
      </c>
      <c r="D44" s="13">
        <v>335</v>
      </c>
      <c r="E44" s="13">
        <v>330</v>
      </c>
      <c r="F44" s="13">
        <v>5</v>
      </c>
      <c r="G44" s="13">
        <v>15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396</v>
      </c>
      <c r="D45" s="13">
        <v>372</v>
      </c>
      <c r="E45" s="13">
        <v>368</v>
      </c>
      <c r="F45" s="13">
        <v>4</v>
      </c>
      <c r="G45" s="13">
        <v>24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353</v>
      </c>
      <c r="D46" s="13">
        <v>336</v>
      </c>
      <c r="E46" s="13">
        <v>331</v>
      </c>
      <c r="F46" s="13">
        <v>5</v>
      </c>
      <c r="G46" s="13">
        <v>17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303</v>
      </c>
      <c r="D47" s="13">
        <v>284</v>
      </c>
      <c r="E47" s="13">
        <v>280</v>
      </c>
      <c r="F47" s="13">
        <v>4</v>
      </c>
      <c r="G47" s="13">
        <v>19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285</v>
      </c>
      <c r="D48" s="13">
        <v>256</v>
      </c>
      <c r="E48" s="13">
        <v>251</v>
      </c>
      <c r="F48" s="13">
        <v>5</v>
      </c>
      <c r="G48" s="13">
        <v>29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254</v>
      </c>
      <c r="D49" s="13">
        <v>203</v>
      </c>
      <c r="E49" s="13">
        <v>202</v>
      </c>
      <c r="F49" s="13">
        <v>1</v>
      </c>
      <c r="G49" s="13">
        <v>51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214</v>
      </c>
      <c r="D50" s="13">
        <v>124</v>
      </c>
      <c r="E50" s="13">
        <v>124</v>
      </c>
      <c r="F50" s="13" t="s">
        <v>41</v>
      </c>
      <c r="G50" s="13">
        <v>90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185</v>
      </c>
      <c r="D51" s="13">
        <v>70</v>
      </c>
      <c r="E51" s="13">
        <v>70</v>
      </c>
      <c r="F51" s="13" t="s">
        <v>41</v>
      </c>
      <c r="G51" s="13">
        <v>115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156</v>
      </c>
      <c r="D52" s="13">
        <v>36</v>
      </c>
      <c r="E52" s="13">
        <v>36</v>
      </c>
      <c r="F52" s="13" t="s">
        <v>41</v>
      </c>
      <c r="G52" s="13">
        <v>120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132</v>
      </c>
      <c r="D53" s="14">
        <v>22</v>
      </c>
      <c r="E53" s="14">
        <v>22</v>
      </c>
      <c r="F53" s="14" t="s">
        <v>41</v>
      </c>
      <c r="G53" s="14">
        <v>110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Hoja72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6.14062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109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21927</v>
      </c>
      <c r="D6" s="12">
        <v>13814</v>
      </c>
      <c r="E6" s="12">
        <v>13002</v>
      </c>
      <c r="F6" s="12">
        <v>812</v>
      </c>
      <c r="G6" s="12">
        <v>8113</v>
      </c>
    </row>
    <row r="7" spans="1:12" ht="12" customHeight="1">
      <c r="A7" s="21" t="s">
        <v>12</v>
      </c>
      <c r="B7" s="2" t="s">
        <v>21</v>
      </c>
      <c r="C7" s="13">
        <v>422</v>
      </c>
      <c r="D7" s="13">
        <v>31</v>
      </c>
      <c r="E7" s="13">
        <v>23</v>
      </c>
      <c r="F7" s="13">
        <v>8</v>
      </c>
      <c r="G7" s="13">
        <v>391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2043</v>
      </c>
      <c r="D8" s="13">
        <v>612</v>
      </c>
      <c r="E8" s="13">
        <v>477</v>
      </c>
      <c r="F8" s="13">
        <v>135</v>
      </c>
      <c r="G8" s="13">
        <v>1431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1783</v>
      </c>
      <c r="D9" s="13">
        <v>1311</v>
      </c>
      <c r="E9" s="13">
        <v>1137</v>
      </c>
      <c r="F9" s="13">
        <v>174</v>
      </c>
      <c r="G9" s="13">
        <v>472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1770</v>
      </c>
      <c r="D10" s="13">
        <v>1481</v>
      </c>
      <c r="E10" s="13">
        <v>1380</v>
      </c>
      <c r="F10" s="13">
        <v>101</v>
      </c>
      <c r="G10" s="13">
        <v>289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1772</v>
      </c>
      <c r="D11" s="13">
        <v>1548</v>
      </c>
      <c r="E11" s="13">
        <v>1489</v>
      </c>
      <c r="F11" s="13">
        <v>59</v>
      </c>
      <c r="G11" s="13">
        <v>224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1718</v>
      </c>
      <c r="D12" s="13">
        <v>1496</v>
      </c>
      <c r="E12" s="13">
        <v>1433</v>
      </c>
      <c r="F12" s="13">
        <v>63</v>
      </c>
      <c r="G12" s="13">
        <v>222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1942</v>
      </c>
      <c r="D13" s="13">
        <v>1733</v>
      </c>
      <c r="E13" s="13">
        <v>1673</v>
      </c>
      <c r="F13" s="13">
        <v>60</v>
      </c>
      <c r="G13" s="13">
        <v>209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1661</v>
      </c>
      <c r="D14" s="13">
        <v>1437</v>
      </c>
      <c r="E14" s="13">
        <v>1394</v>
      </c>
      <c r="F14" s="13">
        <v>43</v>
      </c>
      <c r="G14" s="13">
        <v>224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1488</v>
      </c>
      <c r="D15" s="13">
        <v>1236</v>
      </c>
      <c r="E15" s="13">
        <v>1192</v>
      </c>
      <c r="F15" s="13">
        <v>44</v>
      </c>
      <c r="G15" s="13">
        <v>252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1489</v>
      </c>
      <c r="D16" s="13">
        <v>1087</v>
      </c>
      <c r="E16" s="13">
        <v>1052</v>
      </c>
      <c r="F16" s="13">
        <v>35</v>
      </c>
      <c r="G16" s="13">
        <v>402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1432</v>
      </c>
      <c r="D17" s="13">
        <v>838</v>
      </c>
      <c r="E17" s="13">
        <v>808</v>
      </c>
      <c r="F17" s="13">
        <v>30</v>
      </c>
      <c r="G17" s="13">
        <v>594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1279</v>
      </c>
      <c r="D18" s="13">
        <v>478</v>
      </c>
      <c r="E18" s="13">
        <v>456</v>
      </c>
      <c r="F18" s="13">
        <v>22</v>
      </c>
      <c r="G18" s="13">
        <v>801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1058</v>
      </c>
      <c r="D19" s="13">
        <v>247</v>
      </c>
      <c r="E19" s="13">
        <v>239</v>
      </c>
      <c r="F19" s="13">
        <v>8</v>
      </c>
      <c r="G19" s="13">
        <v>811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924</v>
      </c>
      <c r="D20" s="13">
        <v>146</v>
      </c>
      <c r="E20" s="13">
        <v>134</v>
      </c>
      <c r="F20" s="13">
        <v>12</v>
      </c>
      <c r="G20" s="13">
        <v>778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1146</v>
      </c>
      <c r="D21" s="13">
        <v>133</v>
      </c>
      <c r="E21" s="13">
        <v>115</v>
      </c>
      <c r="F21" s="13">
        <v>18</v>
      </c>
      <c r="G21" s="13">
        <v>1013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11596</v>
      </c>
      <c r="D22" s="12">
        <v>6348</v>
      </c>
      <c r="E22" s="12">
        <v>5802</v>
      </c>
      <c r="F22" s="12">
        <v>546</v>
      </c>
      <c r="G22" s="12">
        <v>5248</v>
      </c>
    </row>
    <row r="23" spans="1:12" ht="12" customHeight="1">
      <c r="A23" s="21" t="s">
        <v>12</v>
      </c>
      <c r="B23" s="2" t="s">
        <v>21</v>
      </c>
      <c r="C23" s="13">
        <v>213</v>
      </c>
      <c r="D23" s="13">
        <v>16</v>
      </c>
      <c r="E23" s="13">
        <v>11</v>
      </c>
      <c r="F23" s="13">
        <v>5</v>
      </c>
      <c r="G23" s="13">
        <v>197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1020</v>
      </c>
      <c r="D24" s="13">
        <v>254</v>
      </c>
      <c r="E24" s="13">
        <v>181</v>
      </c>
      <c r="F24" s="13">
        <v>73</v>
      </c>
      <c r="G24" s="13">
        <v>766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897</v>
      </c>
      <c r="D25" s="13">
        <v>604</v>
      </c>
      <c r="E25" s="13">
        <v>492</v>
      </c>
      <c r="F25" s="13">
        <v>112</v>
      </c>
      <c r="G25" s="13">
        <v>293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946</v>
      </c>
      <c r="D26" s="13">
        <v>723</v>
      </c>
      <c r="E26" s="13">
        <v>642</v>
      </c>
      <c r="F26" s="13">
        <v>81</v>
      </c>
      <c r="G26" s="13">
        <v>223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890</v>
      </c>
      <c r="D27" s="13">
        <v>726</v>
      </c>
      <c r="E27" s="13">
        <v>680</v>
      </c>
      <c r="F27" s="13">
        <v>46</v>
      </c>
      <c r="G27" s="13">
        <v>164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852</v>
      </c>
      <c r="D28" s="13">
        <v>682</v>
      </c>
      <c r="E28" s="13">
        <v>632</v>
      </c>
      <c r="F28" s="13">
        <v>50</v>
      </c>
      <c r="G28" s="13">
        <v>170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976</v>
      </c>
      <c r="D29" s="13">
        <v>813</v>
      </c>
      <c r="E29" s="13">
        <v>769</v>
      </c>
      <c r="F29" s="13">
        <v>44</v>
      </c>
      <c r="G29" s="13">
        <v>163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860</v>
      </c>
      <c r="D30" s="13">
        <v>697</v>
      </c>
      <c r="E30" s="13">
        <v>661</v>
      </c>
      <c r="F30" s="13">
        <v>36</v>
      </c>
      <c r="G30" s="13">
        <v>163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802</v>
      </c>
      <c r="D31" s="13">
        <v>614</v>
      </c>
      <c r="E31" s="13">
        <v>585</v>
      </c>
      <c r="F31" s="13">
        <v>29</v>
      </c>
      <c r="G31" s="13">
        <v>188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772</v>
      </c>
      <c r="D32" s="13">
        <v>488</v>
      </c>
      <c r="E32" s="13">
        <v>472</v>
      </c>
      <c r="F32" s="13">
        <v>16</v>
      </c>
      <c r="G32" s="13">
        <v>284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774</v>
      </c>
      <c r="D33" s="13">
        <v>338</v>
      </c>
      <c r="E33" s="13">
        <v>320</v>
      </c>
      <c r="F33" s="13">
        <v>18</v>
      </c>
      <c r="G33" s="13">
        <v>436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699</v>
      </c>
      <c r="D34" s="13">
        <v>178</v>
      </c>
      <c r="E34" s="13">
        <v>167</v>
      </c>
      <c r="F34" s="13">
        <v>11</v>
      </c>
      <c r="G34" s="13">
        <v>521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596</v>
      </c>
      <c r="D35" s="13">
        <v>92</v>
      </c>
      <c r="E35" s="13">
        <v>86</v>
      </c>
      <c r="F35" s="13">
        <v>6</v>
      </c>
      <c r="G35" s="13">
        <v>504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545</v>
      </c>
      <c r="D36" s="13">
        <v>56</v>
      </c>
      <c r="E36" s="13">
        <v>49</v>
      </c>
      <c r="F36" s="13">
        <v>7</v>
      </c>
      <c r="G36" s="13">
        <v>489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754</v>
      </c>
      <c r="D37" s="13">
        <v>67</v>
      </c>
      <c r="E37" s="13">
        <v>55</v>
      </c>
      <c r="F37" s="13">
        <v>12</v>
      </c>
      <c r="G37" s="13">
        <v>687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10331</v>
      </c>
      <c r="D38" s="12">
        <v>7466</v>
      </c>
      <c r="E38" s="12">
        <v>7200</v>
      </c>
      <c r="F38" s="12">
        <v>266</v>
      </c>
      <c r="G38" s="12">
        <v>2865</v>
      </c>
    </row>
    <row r="39" spans="1:12" ht="12" customHeight="1">
      <c r="A39" s="21" t="s">
        <v>12</v>
      </c>
      <c r="B39" s="2" t="s">
        <v>21</v>
      </c>
      <c r="C39" s="13">
        <v>209</v>
      </c>
      <c r="D39" s="13">
        <v>15</v>
      </c>
      <c r="E39" s="13">
        <v>12</v>
      </c>
      <c r="F39" s="13">
        <v>3</v>
      </c>
      <c r="G39" s="13">
        <v>194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1023</v>
      </c>
      <c r="D40" s="13">
        <v>358</v>
      </c>
      <c r="E40" s="13">
        <v>296</v>
      </c>
      <c r="F40" s="13">
        <v>62</v>
      </c>
      <c r="G40" s="13">
        <v>665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886</v>
      </c>
      <c r="D41" s="13">
        <v>707</v>
      </c>
      <c r="E41" s="13">
        <v>645</v>
      </c>
      <c r="F41" s="13">
        <v>62</v>
      </c>
      <c r="G41" s="13">
        <v>179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824</v>
      </c>
      <c r="D42" s="13">
        <v>758</v>
      </c>
      <c r="E42" s="13">
        <v>738</v>
      </c>
      <c r="F42" s="13">
        <v>20</v>
      </c>
      <c r="G42" s="13">
        <v>66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882</v>
      </c>
      <c r="D43" s="13">
        <v>822</v>
      </c>
      <c r="E43" s="13">
        <v>809</v>
      </c>
      <c r="F43" s="13">
        <v>13</v>
      </c>
      <c r="G43" s="13">
        <v>60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866</v>
      </c>
      <c r="D44" s="13">
        <v>814</v>
      </c>
      <c r="E44" s="13">
        <v>801</v>
      </c>
      <c r="F44" s="13">
        <v>13</v>
      </c>
      <c r="G44" s="13">
        <v>52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966</v>
      </c>
      <c r="D45" s="13">
        <v>920</v>
      </c>
      <c r="E45" s="13">
        <v>904</v>
      </c>
      <c r="F45" s="13">
        <v>16</v>
      </c>
      <c r="G45" s="13">
        <v>46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801</v>
      </c>
      <c r="D46" s="13">
        <v>740</v>
      </c>
      <c r="E46" s="13">
        <v>733</v>
      </c>
      <c r="F46" s="13">
        <v>7</v>
      </c>
      <c r="G46" s="13">
        <v>61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686</v>
      </c>
      <c r="D47" s="13">
        <v>622</v>
      </c>
      <c r="E47" s="13">
        <v>607</v>
      </c>
      <c r="F47" s="13">
        <v>15</v>
      </c>
      <c r="G47" s="13">
        <v>64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717</v>
      </c>
      <c r="D48" s="13">
        <v>599</v>
      </c>
      <c r="E48" s="13">
        <v>580</v>
      </c>
      <c r="F48" s="13">
        <v>19</v>
      </c>
      <c r="G48" s="13">
        <v>118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658</v>
      </c>
      <c r="D49" s="13">
        <v>500</v>
      </c>
      <c r="E49" s="13">
        <v>488</v>
      </c>
      <c r="F49" s="13">
        <v>12</v>
      </c>
      <c r="G49" s="13">
        <v>158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580</v>
      </c>
      <c r="D50" s="13">
        <v>300</v>
      </c>
      <c r="E50" s="13">
        <v>289</v>
      </c>
      <c r="F50" s="13">
        <v>11</v>
      </c>
      <c r="G50" s="13">
        <v>280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462</v>
      </c>
      <c r="D51" s="13">
        <v>155</v>
      </c>
      <c r="E51" s="13">
        <v>153</v>
      </c>
      <c r="F51" s="13">
        <v>2</v>
      </c>
      <c r="G51" s="13">
        <v>307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379</v>
      </c>
      <c r="D52" s="13">
        <v>90</v>
      </c>
      <c r="E52" s="13">
        <v>85</v>
      </c>
      <c r="F52" s="13">
        <v>5</v>
      </c>
      <c r="G52" s="13">
        <v>289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392</v>
      </c>
      <c r="D53" s="14">
        <v>66</v>
      </c>
      <c r="E53" s="14">
        <v>60</v>
      </c>
      <c r="F53" s="14">
        <v>6</v>
      </c>
      <c r="G53" s="14">
        <v>326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Hoja73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2" width="31.8554687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110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13649</v>
      </c>
      <c r="D6" s="12">
        <v>8809</v>
      </c>
      <c r="E6" s="12">
        <v>8414</v>
      </c>
      <c r="F6" s="12">
        <v>395</v>
      </c>
      <c r="G6" s="12">
        <v>4840</v>
      </c>
    </row>
    <row r="7" spans="1:12" ht="12" customHeight="1">
      <c r="A7" s="21" t="s">
        <v>12</v>
      </c>
      <c r="B7" s="2" t="s">
        <v>21</v>
      </c>
      <c r="C7" s="13">
        <v>257</v>
      </c>
      <c r="D7" s="13">
        <v>19</v>
      </c>
      <c r="E7" s="13">
        <v>15</v>
      </c>
      <c r="F7" s="13">
        <v>4</v>
      </c>
      <c r="G7" s="13">
        <v>238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1401</v>
      </c>
      <c r="D8" s="13">
        <v>440</v>
      </c>
      <c r="E8" s="13">
        <v>360</v>
      </c>
      <c r="F8" s="13">
        <v>80</v>
      </c>
      <c r="G8" s="13">
        <v>961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1149</v>
      </c>
      <c r="D9" s="13">
        <v>813</v>
      </c>
      <c r="E9" s="13">
        <v>746</v>
      </c>
      <c r="F9" s="13">
        <v>67</v>
      </c>
      <c r="G9" s="13">
        <v>336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1174</v>
      </c>
      <c r="D10" s="13">
        <v>982</v>
      </c>
      <c r="E10" s="13">
        <v>927</v>
      </c>
      <c r="F10" s="13">
        <v>55</v>
      </c>
      <c r="G10" s="13">
        <v>192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1078</v>
      </c>
      <c r="D11" s="13">
        <v>950</v>
      </c>
      <c r="E11" s="13">
        <v>911</v>
      </c>
      <c r="F11" s="13">
        <v>39</v>
      </c>
      <c r="G11" s="13">
        <v>128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1131</v>
      </c>
      <c r="D12" s="13">
        <v>1009</v>
      </c>
      <c r="E12" s="13">
        <v>976</v>
      </c>
      <c r="F12" s="13">
        <v>33</v>
      </c>
      <c r="G12" s="13">
        <v>122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1242</v>
      </c>
      <c r="D13" s="13">
        <v>1115</v>
      </c>
      <c r="E13" s="13">
        <v>1074</v>
      </c>
      <c r="F13" s="13">
        <v>41</v>
      </c>
      <c r="G13" s="13">
        <v>127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1024</v>
      </c>
      <c r="D14" s="13">
        <v>889</v>
      </c>
      <c r="E14" s="13">
        <v>872</v>
      </c>
      <c r="F14" s="13">
        <v>17</v>
      </c>
      <c r="G14" s="13">
        <v>135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868</v>
      </c>
      <c r="D15" s="13">
        <v>722</v>
      </c>
      <c r="E15" s="13">
        <v>700</v>
      </c>
      <c r="F15" s="13">
        <v>22</v>
      </c>
      <c r="G15" s="13">
        <v>146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880</v>
      </c>
      <c r="D16" s="13">
        <v>681</v>
      </c>
      <c r="E16" s="13">
        <v>663</v>
      </c>
      <c r="F16" s="13">
        <v>18</v>
      </c>
      <c r="G16" s="13">
        <v>199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794</v>
      </c>
      <c r="D17" s="13">
        <v>475</v>
      </c>
      <c r="E17" s="13">
        <v>465</v>
      </c>
      <c r="F17" s="13">
        <v>10</v>
      </c>
      <c r="G17" s="13">
        <v>319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754</v>
      </c>
      <c r="D18" s="13">
        <v>325</v>
      </c>
      <c r="E18" s="13">
        <v>322</v>
      </c>
      <c r="F18" s="13">
        <v>3</v>
      </c>
      <c r="G18" s="13">
        <v>429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668</v>
      </c>
      <c r="D19" s="13">
        <v>194</v>
      </c>
      <c r="E19" s="13">
        <v>192</v>
      </c>
      <c r="F19" s="13">
        <v>2</v>
      </c>
      <c r="G19" s="13">
        <v>474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550</v>
      </c>
      <c r="D20" s="13">
        <v>126</v>
      </c>
      <c r="E20" s="13">
        <v>124</v>
      </c>
      <c r="F20" s="13">
        <v>2</v>
      </c>
      <c r="G20" s="13">
        <v>424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679</v>
      </c>
      <c r="D21" s="13">
        <v>69</v>
      </c>
      <c r="E21" s="13">
        <v>67</v>
      </c>
      <c r="F21" s="13">
        <v>2</v>
      </c>
      <c r="G21" s="13">
        <v>610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7107</v>
      </c>
      <c r="D22" s="12">
        <v>3887</v>
      </c>
      <c r="E22" s="12">
        <v>3620</v>
      </c>
      <c r="F22" s="12">
        <v>267</v>
      </c>
      <c r="G22" s="12">
        <v>3220</v>
      </c>
    </row>
    <row r="23" spans="1:12" ht="12" customHeight="1">
      <c r="A23" s="21" t="s">
        <v>12</v>
      </c>
      <c r="B23" s="2" t="s">
        <v>21</v>
      </c>
      <c r="C23" s="13">
        <v>125</v>
      </c>
      <c r="D23" s="13">
        <v>4</v>
      </c>
      <c r="E23" s="13">
        <v>3</v>
      </c>
      <c r="F23" s="13">
        <v>1</v>
      </c>
      <c r="G23" s="13">
        <v>121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687</v>
      </c>
      <c r="D24" s="13">
        <v>167</v>
      </c>
      <c r="E24" s="13">
        <v>118</v>
      </c>
      <c r="F24" s="13">
        <v>49</v>
      </c>
      <c r="G24" s="13">
        <v>520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537</v>
      </c>
      <c r="D25" s="13">
        <v>304</v>
      </c>
      <c r="E25" s="13">
        <v>267</v>
      </c>
      <c r="F25" s="13">
        <v>37</v>
      </c>
      <c r="G25" s="13">
        <v>233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598</v>
      </c>
      <c r="D26" s="13">
        <v>440</v>
      </c>
      <c r="E26" s="13">
        <v>391</v>
      </c>
      <c r="F26" s="13">
        <v>49</v>
      </c>
      <c r="G26" s="13">
        <v>158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530</v>
      </c>
      <c r="D27" s="13">
        <v>430</v>
      </c>
      <c r="E27" s="13">
        <v>401</v>
      </c>
      <c r="F27" s="13">
        <v>29</v>
      </c>
      <c r="G27" s="13">
        <v>100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596</v>
      </c>
      <c r="D28" s="13">
        <v>501</v>
      </c>
      <c r="E28" s="13">
        <v>477</v>
      </c>
      <c r="F28" s="13">
        <v>24</v>
      </c>
      <c r="G28" s="13">
        <v>95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620</v>
      </c>
      <c r="D29" s="13">
        <v>520</v>
      </c>
      <c r="E29" s="13">
        <v>491</v>
      </c>
      <c r="F29" s="13">
        <v>29</v>
      </c>
      <c r="G29" s="13">
        <v>100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538</v>
      </c>
      <c r="D30" s="13">
        <v>435</v>
      </c>
      <c r="E30" s="13">
        <v>421</v>
      </c>
      <c r="F30" s="13">
        <v>14</v>
      </c>
      <c r="G30" s="13">
        <v>103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443</v>
      </c>
      <c r="D31" s="13">
        <v>334</v>
      </c>
      <c r="E31" s="13">
        <v>318</v>
      </c>
      <c r="F31" s="13">
        <v>16</v>
      </c>
      <c r="G31" s="13">
        <v>109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447</v>
      </c>
      <c r="D32" s="13">
        <v>305</v>
      </c>
      <c r="E32" s="13">
        <v>293</v>
      </c>
      <c r="F32" s="13">
        <v>12</v>
      </c>
      <c r="G32" s="13">
        <v>142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433</v>
      </c>
      <c r="D33" s="13">
        <v>186</v>
      </c>
      <c r="E33" s="13">
        <v>183</v>
      </c>
      <c r="F33" s="13">
        <v>3</v>
      </c>
      <c r="G33" s="13">
        <v>247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405</v>
      </c>
      <c r="D34" s="13">
        <v>118</v>
      </c>
      <c r="E34" s="13">
        <v>117</v>
      </c>
      <c r="F34" s="13">
        <v>1</v>
      </c>
      <c r="G34" s="13">
        <v>287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382</v>
      </c>
      <c r="D35" s="13">
        <v>66</v>
      </c>
      <c r="E35" s="13">
        <v>66</v>
      </c>
      <c r="F35" s="13" t="s">
        <v>41</v>
      </c>
      <c r="G35" s="13">
        <v>316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306</v>
      </c>
      <c r="D36" s="13">
        <v>47</v>
      </c>
      <c r="E36" s="13">
        <v>46</v>
      </c>
      <c r="F36" s="13">
        <v>1</v>
      </c>
      <c r="G36" s="13">
        <v>259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460</v>
      </c>
      <c r="D37" s="13">
        <v>30</v>
      </c>
      <c r="E37" s="13">
        <v>28</v>
      </c>
      <c r="F37" s="13">
        <v>2</v>
      </c>
      <c r="G37" s="13">
        <v>430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6542</v>
      </c>
      <c r="D38" s="12">
        <v>4922</v>
      </c>
      <c r="E38" s="12">
        <v>4794</v>
      </c>
      <c r="F38" s="12">
        <v>128</v>
      </c>
      <c r="G38" s="12">
        <v>1620</v>
      </c>
    </row>
    <row r="39" spans="1:12" ht="12" customHeight="1">
      <c r="A39" s="21" t="s">
        <v>12</v>
      </c>
      <c r="B39" s="2" t="s">
        <v>21</v>
      </c>
      <c r="C39" s="13">
        <v>132</v>
      </c>
      <c r="D39" s="13">
        <v>15</v>
      </c>
      <c r="E39" s="13">
        <v>12</v>
      </c>
      <c r="F39" s="13">
        <v>3</v>
      </c>
      <c r="G39" s="13">
        <v>117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714</v>
      </c>
      <c r="D40" s="13">
        <v>273</v>
      </c>
      <c r="E40" s="13">
        <v>242</v>
      </c>
      <c r="F40" s="13">
        <v>31</v>
      </c>
      <c r="G40" s="13">
        <v>441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612</v>
      </c>
      <c r="D41" s="13">
        <v>509</v>
      </c>
      <c r="E41" s="13">
        <v>479</v>
      </c>
      <c r="F41" s="13">
        <v>30</v>
      </c>
      <c r="G41" s="13">
        <v>103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576</v>
      </c>
      <c r="D42" s="13">
        <v>542</v>
      </c>
      <c r="E42" s="13">
        <v>536</v>
      </c>
      <c r="F42" s="13">
        <v>6</v>
      </c>
      <c r="G42" s="13">
        <v>34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548</v>
      </c>
      <c r="D43" s="13">
        <v>520</v>
      </c>
      <c r="E43" s="13">
        <v>510</v>
      </c>
      <c r="F43" s="13">
        <v>10</v>
      </c>
      <c r="G43" s="13">
        <v>28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535</v>
      </c>
      <c r="D44" s="13">
        <v>508</v>
      </c>
      <c r="E44" s="13">
        <v>499</v>
      </c>
      <c r="F44" s="13">
        <v>9</v>
      </c>
      <c r="G44" s="13">
        <v>27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622</v>
      </c>
      <c r="D45" s="13">
        <v>595</v>
      </c>
      <c r="E45" s="13">
        <v>583</v>
      </c>
      <c r="F45" s="13">
        <v>12</v>
      </c>
      <c r="G45" s="13">
        <v>27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486</v>
      </c>
      <c r="D46" s="13">
        <v>454</v>
      </c>
      <c r="E46" s="13">
        <v>451</v>
      </c>
      <c r="F46" s="13">
        <v>3</v>
      </c>
      <c r="G46" s="13">
        <v>32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425</v>
      </c>
      <c r="D47" s="13">
        <v>388</v>
      </c>
      <c r="E47" s="13">
        <v>382</v>
      </c>
      <c r="F47" s="13">
        <v>6</v>
      </c>
      <c r="G47" s="13">
        <v>37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433</v>
      </c>
      <c r="D48" s="13">
        <v>376</v>
      </c>
      <c r="E48" s="13">
        <v>370</v>
      </c>
      <c r="F48" s="13">
        <v>6</v>
      </c>
      <c r="G48" s="13">
        <v>57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361</v>
      </c>
      <c r="D49" s="13">
        <v>289</v>
      </c>
      <c r="E49" s="13">
        <v>282</v>
      </c>
      <c r="F49" s="13">
        <v>7</v>
      </c>
      <c r="G49" s="13">
        <v>72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349</v>
      </c>
      <c r="D50" s="13">
        <v>207</v>
      </c>
      <c r="E50" s="13">
        <v>205</v>
      </c>
      <c r="F50" s="13">
        <v>2</v>
      </c>
      <c r="G50" s="13">
        <v>142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286</v>
      </c>
      <c r="D51" s="13">
        <v>128</v>
      </c>
      <c r="E51" s="13">
        <v>126</v>
      </c>
      <c r="F51" s="13">
        <v>2</v>
      </c>
      <c r="G51" s="13">
        <v>158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244</v>
      </c>
      <c r="D52" s="13">
        <v>79</v>
      </c>
      <c r="E52" s="13">
        <v>78</v>
      </c>
      <c r="F52" s="13">
        <v>1</v>
      </c>
      <c r="G52" s="13">
        <v>165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219</v>
      </c>
      <c r="D53" s="14">
        <v>39</v>
      </c>
      <c r="E53" s="14">
        <v>39</v>
      </c>
      <c r="F53" s="14" t="s">
        <v>41</v>
      </c>
      <c r="G53" s="14">
        <v>180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Hoja74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3.2851562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111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4997</v>
      </c>
      <c r="D6" s="12">
        <v>3358</v>
      </c>
      <c r="E6" s="12">
        <v>3176</v>
      </c>
      <c r="F6" s="12">
        <v>182</v>
      </c>
      <c r="G6" s="12">
        <v>1639</v>
      </c>
    </row>
    <row r="7" spans="1:12" ht="12" customHeight="1">
      <c r="A7" s="21" t="s">
        <v>12</v>
      </c>
      <c r="B7" s="2" t="s">
        <v>21</v>
      </c>
      <c r="C7" s="13">
        <v>98</v>
      </c>
      <c r="D7" s="13">
        <v>5</v>
      </c>
      <c r="E7" s="13">
        <v>5</v>
      </c>
      <c r="F7" s="13" t="s">
        <v>41</v>
      </c>
      <c r="G7" s="13">
        <v>93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472</v>
      </c>
      <c r="D8" s="13">
        <v>150</v>
      </c>
      <c r="E8" s="13">
        <v>128</v>
      </c>
      <c r="F8" s="13">
        <v>22</v>
      </c>
      <c r="G8" s="13">
        <v>322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435</v>
      </c>
      <c r="D9" s="13">
        <v>330</v>
      </c>
      <c r="E9" s="13">
        <v>284</v>
      </c>
      <c r="F9" s="13">
        <v>46</v>
      </c>
      <c r="G9" s="13">
        <v>105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432</v>
      </c>
      <c r="D10" s="13">
        <v>386</v>
      </c>
      <c r="E10" s="13">
        <v>349</v>
      </c>
      <c r="F10" s="13">
        <v>37</v>
      </c>
      <c r="G10" s="13">
        <v>46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469</v>
      </c>
      <c r="D11" s="13">
        <v>425</v>
      </c>
      <c r="E11" s="13">
        <v>404</v>
      </c>
      <c r="F11" s="13">
        <v>21</v>
      </c>
      <c r="G11" s="13">
        <v>44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404</v>
      </c>
      <c r="D12" s="13">
        <v>380</v>
      </c>
      <c r="E12" s="13">
        <v>373</v>
      </c>
      <c r="F12" s="13">
        <v>7</v>
      </c>
      <c r="G12" s="13">
        <v>24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453</v>
      </c>
      <c r="D13" s="13">
        <v>422</v>
      </c>
      <c r="E13" s="13">
        <v>410</v>
      </c>
      <c r="F13" s="13">
        <v>12</v>
      </c>
      <c r="G13" s="13">
        <v>31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395</v>
      </c>
      <c r="D14" s="13">
        <v>351</v>
      </c>
      <c r="E14" s="13">
        <v>341</v>
      </c>
      <c r="F14" s="13">
        <v>10</v>
      </c>
      <c r="G14" s="13">
        <v>44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329</v>
      </c>
      <c r="D15" s="13">
        <v>281</v>
      </c>
      <c r="E15" s="13">
        <v>272</v>
      </c>
      <c r="F15" s="13">
        <v>9</v>
      </c>
      <c r="G15" s="13">
        <v>48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321</v>
      </c>
      <c r="D16" s="13">
        <v>237</v>
      </c>
      <c r="E16" s="13">
        <v>225</v>
      </c>
      <c r="F16" s="13">
        <v>12</v>
      </c>
      <c r="G16" s="13">
        <v>84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301</v>
      </c>
      <c r="D17" s="13">
        <v>174</v>
      </c>
      <c r="E17" s="13">
        <v>172</v>
      </c>
      <c r="F17" s="13">
        <v>2</v>
      </c>
      <c r="G17" s="13">
        <v>127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261</v>
      </c>
      <c r="D18" s="13">
        <v>99</v>
      </c>
      <c r="E18" s="13">
        <v>95</v>
      </c>
      <c r="F18" s="13">
        <v>4</v>
      </c>
      <c r="G18" s="13">
        <v>162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223</v>
      </c>
      <c r="D19" s="13">
        <v>63</v>
      </c>
      <c r="E19" s="13">
        <v>63</v>
      </c>
      <c r="F19" s="13" t="s">
        <v>41</v>
      </c>
      <c r="G19" s="13">
        <v>160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172</v>
      </c>
      <c r="D20" s="13">
        <v>36</v>
      </c>
      <c r="E20" s="13">
        <v>36</v>
      </c>
      <c r="F20" s="13" t="s">
        <v>41</v>
      </c>
      <c r="G20" s="13">
        <v>136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232</v>
      </c>
      <c r="D21" s="13">
        <v>19</v>
      </c>
      <c r="E21" s="13">
        <v>19</v>
      </c>
      <c r="F21" s="13" t="s">
        <v>41</v>
      </c>
      <c r="G21" s="13">
        <v>213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2576</v>
      </c>
      <c r="D22" s="12">
        <v>1530</v>
      </c>
      <c r="E22" s="12">
        <v>1408</v>
      </c>
      <c r="F22" s="12">
        <v>122</v>
      </c>
      <c r="G22" s="12">
        <v>1046</v>
      </c>
    </row>
    <row r="23" spans="1:12" ht="12" customHeight="1">
      <c r="A23" s="21" t="s">
        <v>12</v>
      </c>
      <c r="B23" s="2" t="s">
        <v>21</v>
      </c>
      <c r="C23" s="13">
        <v>47</v>
      </c>
      <c r="D23" s="13" t="s">
        <v>41</v>
      </c>
      <c r="E23" s="13" t="s">
        <v>41</v>
      </c>
      <c r="F23" s="13" t="s">
        <v>41</v>
      </c>
      <c r="G23" s="13">
        <v>47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218</v>
      </c>
      <c r="D24" s="13">
        <v>55</v>
      </c>
      <c r="E24" s="13">
        <v>44</v>
      </c>
      <c r="F24" s="13">
        <v>11</v>
      </c>
      <c r="G24" s="13">
        <v>163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211</v>
      </c>
      <c r="D25" s="13">
        <v>140</v>
      </c>
      <c r="E25" s="13">
        <v>113</v>
      </c>
      <c r="F25" s="13">
        <v>27</v>
      </c>
      <c r="G25" s="13">
        <v>71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224</v>
      </c>
      <c r="D26" s="13">
        <v>191</v>
      </c>
      <c r="E26" s="13">
        <v>162</v>
      </c>
      <c r="F26" s="13">
        <v>29</v>
      </c>
      <c r="G26" s="13">
        <v>33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235</v>
      </c>
      <c r="D27" s="13">
        <v>204</v>
      </c>
      <c r="E27" s="13">
        <v>187</v>
      </c>
      <c r="F27" s="13">
        <v>17</v>
      </c>
      <c r="G27" s="13">
        <v>31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214</v>
      </c>
      <c r="D28" s="13">
        <v>194</v>
      </c>
      <c r="E28" s="13">
        <v>187</v>
      </c>
      <c r="F28" s="13">
        <v>7</v>
      </c>
      <c r="G28" s="13">
        <v>20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221</v>
      </c>
      <c r="D29" s="13">
        <v>193</v>
      </c>
      <c r="E29" s="13">
        <v>184</v>
      </c>
      <c r="F29" s="13">
        <v>9</v>
      </c>
      <c r="G29" s="13">
        <v>28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209</v>
      </c>
      <c r="D30" s="13">
        <v>171</v>
      </c>
      <c r="E30" s="13">
        <v>165</v>
      </c>
      <c r="F30" s="13">
        <v>6</v>
      </c>
      <c r="G30" s="13">
        <v>38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173</v>
      </c>
      <c r="D31" s="13">
        <v>137</v>
      </c>
      <c r="E31" s="13">
        <v>131</v>
      </c>
      <c r="F31" s="13">
        <v>6</v>
      </c>
      <c r="G31" s="13">
        <v>36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184</v>
      </c>
      <c r="D32" s="13">
        <v>121</v>
      </c>
      <c r="E32" s="13">
        <v>114</v>
      </c>
      <c r="F32" s="13">
        <v>7</v>
      </c>
      <c r="G32" s="13">
        <v>63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144</v>
      </c>
      <c r="D33" s="13">
        <v>57</v>
      </c>
      <c r="E33" s="13">
        <v>56</v>
      </c>
      <c r="F33" s="13">
        <v>1</v>
      </c>
      <c r="G33" s="13">
        <v>87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136</v>
      </c>
      <c r="D34" s="13">
        <v>35</v>
      </c>
      <c r="E34" s="13">
        <v>33</v>
      </c>
      <c r="F34" s="13">
        <v>2</v>
      </c>
      <c r="G34" s="13">
        <v>101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107</v>
      </c>
      <c r="D35" s="13">
        <v>18</v>
      </c>
      <c r="E35" s="13">
        <v>18</v>
      </c>
      <c r="F35" s="13" t="s">
        <v>41</v>
      </c>
      <c r="G35" s="13">
        <v>89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96</v>
      </c>
      <c r="D36" s="13">
        <v>11</v>
      </c>
      <c r="E36" s="13">
        <v>11</v>
      </c>
      <c r="F36" s="13" t="s">
        <v>41</v>
      </c>
      <c r="G36" s="13">
        <v>85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157</v>
      </c>
      <c r="D37" s="13">
        <v>3</v>
      </c>
      <c r="E37" s="13">
        <v>3</v>
      </c>
      <c r="F37" s="13" t="s">
        <v>41</v>
      </c>
      <c r="G37" s="13">
        <v>154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2421</v>
      </c>
      <c r="D38" s="12">
        <v>1828</v>
      </c>
      <c r="E38" s="12">
        <v>1768</v>
      </c>
      <c r="F38" s="12">
        <v>60</v>
      </c>
      <c r="G38" s="12">
        <v>593</v>
      </c>
    </row>
    <row r="39" spans="1:12" ht="12" customHeight="1">
      <c r="A39" s="21" t="s">
        <v>12</v>
      </c>
      <c r="B39" s="2" t="s">
        <v>21</v>
      </c>
      <c r="C39" s="13">
        <v>51</v>
      </c>
      <c r="D39" s="13">
        <v>5</v>
      </c>
      <c r="E39" s="13">
        <v>5</v>
      </c>
      <c r="F39" s="13" t="s">
        <v>41</v>
      </c>
      <c r="G39" s="13">
        <v>46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254</v>
      </c>
      <c r="D40" s="13">
        <v>95</v>
      </c>
      <c r="E40" s="13">
        <v>84</v>
      </c>
      <c r="F40" s="13">
        <v>11</v>
      </c>
      <c r="G40" s="13">
        <v>159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224</v>
      </c>
      <c r="D41" s="13">
        <v>190</v>
      </c>
      <c r="E41" s="13">
        <v>171</v>
      </c>
      <c r="F41" s="13">
        <v>19</v>
      </c>
      <c r="G41" s="13">
        <v>34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208</v>
      </c>
      <c r="D42" s="13">
        <v>195</v>
      </c>
      <c r="E42" s="13">
        <v>187</v>
      </c>
      <c r="F42" s="13">
        <v>8</v>
      </c>
      <c r="G42" s="13">
        <v>13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234</v>
      </c>
      <c r="D43" s="13">
        <v>221</v>
      </c>
      <c r="E43" s="13">
        <v>217</v>
      </c>
      <c r="F43" s="13">
        <v>4</v>
      </c>
      <c r="G43" s="13">
        <v>13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190</v>
      </c>
      <c r="D44" s="13">
        <v>186</v>
      </c>
      <c r="E44" s="13">
        <v>186</v>
      </c>
      <c r="F44" s="13" t="s">
        <v>41</v>
      </c>
      <c r="G44" s="13">
        <v>4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232</v>
      </c>
      <c r="D45" s="13">
        <v>229</v>
      </c>
      <c r="E45" s="13">
        <v>226</v>
      </c>
      <c r="F45" s="13">
        <v>3</v>
      </c>
      <c r="G45" s="13">
        <v>3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186</v>
      </c>
      <c r="D46" s="13">
        <v>180</v>
      </c>
      <c r="E46" s="13">
        <v>176</v>
      </c>
      <c r="F46" s="13">
        <v>4</v>
      </c>
      <c r="G46" s="13">
        <v>6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156</v>
      </c>
      <c r="D47" s="13">
        <v>144</v>
      </c>
      <c r="E47" s="13">
        <v>141</v>
      </c>
      <c r="F47" s="13">
        <v>3</v>
      </c>
      <c r="G47" s="13">
        <v>12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137</v>
      </c>
      <c r="D48" s="13">
        <v>116</v>
      </c>
      <c r="E48" s="13">
        <v>111</v>
      </c>
      <c r="F48" s="13">
        <v>5</v>
      </c>
      <c r="G48" s="13">
        <v>21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157</v>
      </c>
      <c r="D49" s="13">
        <v>117</v>
      </c>
      <c r="E49" s="13">
        <v>116</v>
      </c>
      <c r="F49" s="13">
        <v>1</v>
      </c>
      <c r="G49" s="13">
        <v>40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125</v>
      </c>
      <c r="D50" s="13">
        <v>64</v>
      </c>
      <c r="E50" s="13">
        <v>62</v>
      </c>
      <c r="F50" s="13">
        <v>2</v>
      </c>
      <c r="G50" s="13">
        <v>61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116</v>
      </c>
      <c r="D51" s="13">
        <v>45</v>
      </c>
      <c r="E51" s="13">
        <v>45</v>
      </c>
      <c r="F51" s="13" t="s">
        <v>41</v>
      </c>
      <c r="G51" s="13">
        <v>71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76</v>
      </c>
      <c r="D52" s="13">
        <v>25</v>
      </c>
      <c r="E52" s="13">
        <v>25</v>
      </c>
      <c r="F52" s="13" t="s">
        <v>41</v>
      </c>
      <c r="G52" s="13">
        <v>51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75</v>
      </c>
      <c r="D53" s="14">
        <v>16</v>
      </c>
      <c r="E53" s="14">
        <v>16</v>
      </c>
      <c r="F53" s="14" t="s">
        <v>41</v>
      </c>
      <c r="G53" s="14">
        <v>59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codeName="Hoja75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2.4257812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112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36365</v>
      </c>
      <c r="D6" s="12">
        <v>23182</v>
      </c>
      <c r="E6" s="12">
        <v>22041</v>
      </c>
      <c r="F6" s="12">
        <v>1141</v>
      </c>
      <c r="G6" s="12">
        <v>13183</v>
      </c>
    </row>
    <row r="7" spans="1:12" ht="12" customHeight="1">
      <c r="A7" s="21" t="s">
        <v>12</v>
      </c>
      <c r="B7" s="2" t="s">
        <v>21</v>
      </c>
      <c r="C7" s="13">
        <v>688</v>
      </c>
      <c r="D7" s="13">
        <v>32</v>
      </c>
      <c r="E7" s="13">
        <v>30</v>
      </c>
      <c r="F7" s="13">
        <v>2</v>
      </c>
      <c r="G7" s="13">
        <v>656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3255</v>
      </c>
      <c r="D8" s="13">
        <v>889</v>
      </c>
      <c r="E8" s="13">
        <v>729</v>
      </c>
      <c r="F8" s="13">
        <v>160</v>
      </c>
      <c r="G8" s="13">
        <v>2366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2931</v>
      </c>
      <c r="D9" s="13">
        <v>2140</v>
      </c>
      <c r="E9" s="13">
        <v>1888</v>
      </c>
      <c r="F9" s="13">
        <v>252</v>
      </c>
      <c r="G9" s="13">
        <v>791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2914</v>
      </c>
      <c r="D10" s="13">
        <v>2482</v>
      </c>
      <c r="E10" s="13">
        <v>2302</v>
      </c>
      <c r="F10" s="13">
        <v>180</v>
      </c>
      <c r="G10" s="13">
        <v>432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3057</v>
      </c>
      <c r="D11" s="13">
        <v>2691</v>
      </c>
      <c r="E11" s="13">
        <v>2564</v>
      </c>
      <c r="F11" s="13">
        <v>127</v>
      </c>
      <c r="G11" s="13">
        <v>366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2984</v>
      </c>
      <c r="D12" s="13">
        <v>2647</v>
      </c>
      <c r="E12" s="13">
        <v>2545</v>
      </c>
      <c r="F12" s="13">
        <v>102</v>
      </c>
      <c r="G12" s="13">
        <v>337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3245</v>
      </c>
      <c r="D13" s="13">
        <v>2872</v>
      </c>
      <c r="E13" s="13">
        <v>2775</v>
      </c>
      <c r="F13" s="13">
        <v>97</v>
      </c>
      <c r="G13" s="13">
        <v>373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2900</v>
      </c>
      <c r="D14" s="13">
        <v>2521</v>
      </c>
      <c r="E14" s="13">
        <v>2461</v>
      </c>
      <c r="F14" s="13">
        <v>60</v>
      </c>
      <c r="G14" s="13">
        <v>379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2587</v>
      </c>
      <c r="D15" s="13">
        <v>2175</v>
      </c>
      <c r="E15" s="13">
        <v>2122</v>
      </c>
      <c r="F15" s="13">
        <v>53</v>
      </c>
      <c r="G15" s="13">
        <v>412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2386</v>
      </c>
      <c r="D16" s="13">
        <v>1769</v>
      </c>
      <c r="E16" s="13">
        <v>1732</v>
      </c>
      <c r="F16" s="13">
        <v>37</v>
      </c>
      <c r="G16" s="13">
        <v>617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2269</v>
      </c>
      <c r="D17" s="13">
        <v>1341</v>
      </c>
      <c r="E17" s="13">
        <v>1311</v>
      </c>
      <c r="F17" s="13">
        <v>30</v>
      </c>
      <c r="G17" s="13">
        <v>928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2058</v>
      </c>
      <c r="D18" s="13">
        <v>791</v>
      </c>
      <c r="E18" s="13">
        <v>771</v>
      </c>
      <c r="F18" s="13">
        <v>20</v>
      </c>
      <c r="G18" s="13">
        <v>1267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1796</v>
      </c>
      <c r="D19" s="13">
        <v>432</v>
      </c>
      <c r="E19" s="13">
        <v>423</v>
      </c>
      <c r="F19" s="13">
        <v>9</v>
      </c>
      <c r="G19" s="13">
        <v>1364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1478</v>
      </c>
      <c r="D20" s="13">
        <v>231</v>
      </c>
      <c r="E20" s="13">
        <v>225</v>
      </c>
      <c r="F20" s="13">
        <v>6</v>
      </c>
      <c r="G20" s="13">
        <v>1247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1817</v>
      </c>
      <c r="D21" s="13">
        <v>169</v>
      </c>
      <c r="E21" s="13">
        <v>163</v>
      </c>
      <c r="F21" s="13">
        <v>6</v>
      </c>
      <c r="G21" s="13">
        <v>1648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18767</v>
      </c>
      <c r="D22" s="12">
        <v>10275</v>
      </c>
      <c r="E22" s="12">
        <v>9498</v>
      </c>
      <c r="F22" s="12">
        <v>777</v>
      </c>
      <c r="G22" s="12">
        <v>8492</v>
      </c>
    </row>
    <row r="23" spans="1:12" ht="12" customHeight="1">
      <c r="A23" s="21" t="s">
        <v>12</v>
      </c>
      <c r="B23" s="2" t="s">
        <v>21</v>
      </c>
      <c r="C23" s="13">
        <v>344</v>
      </c>
      <c r="D23" s="13">
        <v>8</v>
      </c>
      <c r="E23" s="13">
        <v>7</v>
      </c>
      <c r="F23" s="13">
        <v>1</v>
      </c>
      <c r="G23" s="13">
        <v>336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1617</v>
      </c>
      <c r="D24" s="13">
        <v>354</v>
      </c>
      <c r="E24" s="13">
        <v>252</v>
      </c>
      <c r="F24" s="13">
        <v>102</v>
      </c>
      <c r="G24" s="13">
        <v>1263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1479</v>
      </c>
      <c r="D25" s="13">
        <v>954</v>
      </c>
      <c r="E25" s="13">
        <v>782</v>
      </c>
      <c r="F25" s="13">
        <v>172</v>
      </c>
      <c r="G25" s="13">
        <v>525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1374</v>
      </c>
      <c r="D26" s="13">
        <v>1058</v>
      </c>
      <c r="E26" s="13">
        <v>934</v>
      </c>
      <c r="F26" s="13">
        <v>124</v>
      </c>
      <c r="G26" s="13">
        <v>316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1518</v>
      </c>
      <c r="D27" s="13">
        <v>1258</v>
      </c>
      <c r="E27" s="13">
        <v>1176</v>
      </c>
      <c r="F27" s="13">
        <v>82</v>
      </c>
      <c r="G27" s="13">
        <v>260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1516</v>
      </c>
      <c r="D28" s="13">
        <v>1251</v>
      </c>
      <c r="E28" s="13">
        <v>1176</v>
      </c>
      <c r="F28" s="13">
        <v>75</v>
      </c>
      <c r="G28" s="13">
        <v>265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1655</v>
      </c>
      <c r="D29" s="13">
        <v>1377</v>
      </c>
      <c r="E29" s="13">
        <v>1302</v>
      </c>
      <c r="F29" s="13">
        <v>75</v>
      </c>
      <c r="G29" s="13">
        <v>278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1489</v>
      </c>
      <c r="D30" s="13">
        <v>1199</v>
      </c>
      <c r="E30" s="13">
        <v>1151</v>
      </c>
      <c r="F30" s="13">
        <v>48</v>
      </c>
      <c r="G30" s="13">
        <v>290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1302</v>
      </c>
      <c r="D31" s="13">
        <v>988</v>
      </c>
      <c r="E31" s="13">
        <v>952</v>
      </c>
      <c r="F31" s="13">
        <v>36</v>
      </c>
      <c r="G31" s="13">
        <v>314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1203</v>
      </c>
      <c r="D32" s="13">
        <v>758</v>
      </c>
      <c r="E32" s="13">
        <v>735</v>
      </c>
      <c r="F32" s="13">
        <v>23</v>
      </c>
      <c r="G32" s="13">
        <v>445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1242</v>
      </c>
      <c r="D33" s="13">
        <v>548</v>
      </c>
      <c r="E33" s="13">
        <v>532</v>
      </c>
      <c r="F33" s="13">
        <v>16</v>
      </c>
      <c r="G33" s="13">
        <v>694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1075</v>
      </c>
      <c r="D34" s="13">
        <v>247</v>
      </c>
      <c r="E34" s="13">
        <v>239</v>
      </c>
      <c r="F34" s="13">
        <v>8</v>
      </c>
      <c r="G34" s="13">
        <v>828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962</v>
      </c>
      <c r="D35" s="13">
        <v>134</v>
      </c>
      <c r="E35" s="13">
        <v>129</v>
      </c>
      <c r="F35" s="13">
        <v>5</v>
      </c>
      <c r="G35" s="13">
        <v>828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863</v>
      </c>
      <c r="D36" s="13">
        <v>73</v>
      </c>
      <c r="E36" s="13">
        <v>68</v>
      </c>
      <c r="F36" s="13">
        <v>5</v>
      </c>
      <c r="G36" s="13">
        <v>790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1128</v>
      </c>
      <c r="D37" s="13">
        <v>68</v>
      </c>
      <c r="E37" s="13">
        <v>63</v>
      </c>
      <c r="F37" s="13">
        <v>5</v>
      </c>
      <c r="G37" s="13">
        <v>1060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17598</v>
      </c>
      <c r="D38" s="12">
        <v>12907</v>
      </c>
      <c r="E38" s="12">
        <v>12543</v>
      </c>
      <c r="F38" s="12">
        <v>364</v>
      </c>
      <c r="G38" s="12">
        <v>4691</v>
      </c>
    </row>
    <row r="39" spans="1:12" ht="12" customHeight="1">
      <c r="A39" s="21" t="s">
        <v>12</v>
      </c>
      <c r="B39" s="2" t="s">
        <v>21</v>
      </c>
      <c r="C39" s="13">
        <v>344</v>
      </c>
      <c r="D39" s="13">
        <v>24</v>
      </c>
      <c r="E39" s="13">
        <v>23</v>
      </c>
      <c r="F39" s="13">
        <v>1</v>
      </c>
      <c r="G39" s="13">
        <v>320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1638</v>
      </c>
      <c r="D40" s="13">
        <v>535</v>
      </c>
      <c r="E40" s="13">
        <v>477</v>
      </c>
      <c r="F40" s="13">
        <v>58</v>
      </c>
      <c r="G40" s="13">
        <v>1103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1452</v>
      </c>
      <c r="D41" s="13">
        <v>1186</v>
      </c>
      <c r="E41" s="13">
        <v>1106</v>
      </c>
      <c r="F41" s="13">
        <v>80</v>
      </c>
      <c r="G41" s="13">
        <v>266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1540</v>
      </c>
      <c r="D42" s="13">
        <v>1424</v>
      </c>
      <c r="E42" s="13">
        <v>1368</v>
      </c>
      <c r="F42" s="13">
        <v>56</v>
      </c>
      <c r="G42" s="13">
        <v>116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1539</v>
      </c>
      <c r="D43" s="13">
        <v>1433</v>
      </c>
      <c r="E43" s="13">
        <v>1388</v>
      </c>
      <c r="F43" s="13">
        <v>45</v>
      </c>
      <c r="G43" s="13">
        <v>106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1468</v>
      </c>
      <c r="D44" s="13">
        <v>1396</v>
      </c>
      <c r="E44" s="13">
        <v>1369</v>
      </c>
      <c r="F44" s="13">
        <v>27</v>
      </c>
      <c r="G44" s="13">
        <v>72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1590</v>
      </c>
      <c r="D45" s="13">
        <v>1495</v>
      </c>
      <c r="E45" s="13">
        <v>1473</v>
      </c>
      <c r="F45" s="13">
        <v>22</v>
      </c>
      <c r="G45" s="13">
        <v>95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1411</v>
      </c>
      <c r="D46" s="13">
        <v>1322</v>
      </c>
      <c r="E46" s="13">
        <v>1310</v>
      </c>
      <c r="F46" s="13">
        <v>12</v>
      </c>
      <c r="G46" s="13">
        <v>89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1285</v>
      </c>
      <c r="D47" s="13">
        <v>1187</v>
      </c>
      <c r="E47" s="13">
        <v>1170</v>
      </c>
      <c r="F47" s="13">
        <v>17</v>
      </c>
      <c r="G47" s="13">
        <v>98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1183</v>
      </c>
      <c r="D48" s="13">
        <v>1011</v>
      </c>
      <c r="E48" s="13">
        <v>997</v>
      </c>
      <c r="F48" s="13">
        <v>14</v>
      </c>
      <c r="G48" s="13">
        <v>172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1027</v>
      </c>
      <c r="D49" s="13">
        <v>793</v>
      </c>
      <c r="E49" s="13">
        <v>779</v>
      </c>
      <c r="F49" s="13">
        <v>14</v>
      </c>
      <c r="G49" s="13">
        <v>234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983</v>
      </c>
      <c r="D50" s="13">
        <v>544</v>
      </c>
      <c r="E50" s="13">
        <v>532</v>
      </c>
      <c r="F50" s="13">
        <v>12</v>
      </c>
      <c r="G50" s="13">
        <v>439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834</v>
      </c>
      <c r="D51" s="13">
        <v>298</v>
      </c>
      <c r="E51" s="13">
        <v>294</v>
      </c>
      <c r="F51" s="13">
        <v>4</v>
      </c>
      <c r="G51" s="13">
        <v>536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615</v>
      </c>
      <c r="D52" s="13">
        <v>158</v>
      </c>
      <c r="E52" s="13">
        <v>157</v>
      </c>
      <c r="F52" s="13">
        <v>1</v>
      </c>
      <c r="G52" s="13">
        <v>457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689</v>
      </c>
      <c r="D53" s="14">
        <v>101</v>
      </c>
      <c r="E53" s="14">
        <v>100</v>
      </c>
      <c r="F53" s="14">
        <v>1</v>
      </c>
      <c r="G53" s="14">
        <v>588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Hoja76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3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113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14661</v>
      </c>
      <c r="D6" s="12">
        <v>9327</v>
      </c>
      <c r="E6" s="12">
        <v>8812</v>
      </c>
      <c r="F6" s="12">
        <v>515</v>
      </c>
      <c r="G6" s="12">
        <v>5334</v>
      </c>
    </row>
    <row r="7" spans="1:12" ht="12" customHeight="1">
      <c r="A7" s="21" t="s">
        <v>12</v>
      </c>
      <c r="B7" s="2" t="s">
        <v>21</v>
      </c>
      <c r="C7" s="13">
        <v>261</v>
      </c>
      <c r="D7" s="13">
        <v>9</v>
      </c>
      <c r="E7" s="13">
        <v>7</v>
      </c>
      <c r="F7" s="13">
        <v>2</v>
      </c>
      <c r="G7" s="13">
        <v>252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1334</v>
      </c>
      <c r="D8" s="13">
        <v>355</v>
      </c>
      <c r="E8" s="13">
        <v>275</v>
      </c>
      <c r="F8" s="13">
        <v>80</v>
      </c>
      <c r="G8" s="13">
        <v>979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1206</v>
      </c>
      <c r="D9" s="13">
        <v>842</v>
      </c>
      <c r="E9" s="13">
        <v>728</v>
      </c>
      <c r="F9" s="13">
        <v>114</v>
      </c>
      <c r="G9" s="13">
        <v>364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1222</v>
      </c>
      <c r="D10" s="13">
        <v>1030</v>
      </c>
      <c r="E10" s="13">
        <v>939</v>
      </c>
      <c r="F10" s="13">
        <v>91</v>
      </c>
      <c r="G10" s="13">
        <v>192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1289</v>
      </c>
      <c r="D11" s="13">
        <v>1120</v>
      </c>
      <c r="E11" s="13">
        <v>1064</v>
      </c>
      <c r="F11" s="13">
        <v>56</v>
      </c>
      <c r="G11" s="13">
        <v>169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1188</v>
      </c>
      <c r="D12" s="13">
        <v>1025</v>
      </c>
      <c r="E12" s="13">
        <v>986</v>
      </c>
      <c r="F12" s="13">
        <v>39</v>
      </c>
      <c r="G12" s="13">
        <v>163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1237</v>
      </c>
      <c r="D13" s="13">
        <v>1083</v>
      </c>
      <c r="E13" s="13">
        <v>1048</v>
      </c>
      <c r="F13" s="13">
        <v>35</v>
      </c>
      <c r="G13" s="13">
        <v>154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1036</v>
      </c>
      <c r="D14" s="13">
        <v>898</v>
      </c>
      <c r="E14" s="13">
        <v>877</v>
      </c>
      <c r="F14" s="13">
        <v>21</v>
      </c>
      <c r="G14" s="13">
        <v>138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1081</v>
      </c>
      <c r="D15" s="13">
        <v>892</v>
      </c>
      <c r="E15" s="13">
        <v>871</v>
      </c>
      <c r="F15" s="13">
        <v>21</v>
      </c>
      <c r="G15" s="13">
        <v>189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1073</v>
      </c>
      <c r="D16" s="13">
        <v>809</v>
      </c>
      <c r="E16" s="13">
        <v>784</v>
      </c>
      <c r="F16" s="13">
        <v>25</v>
      </c>
      <c r="G16" s="13">
        <v>264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970</v>
      </c>
      <c r="D17" s="13">
        <v>550</v>
      </c>
      <c r="E17" s="13">
        <v>534</v>
      </c>
      <c r="F17" s="13">
        <v>16</v>
      </c>
      <c r="G17" s="13">
        <v>420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825</v>
      </c>
      <c r="D18" s="13">
        <v>362</v>
      </c>
      <c r="E18" s="13">
        <v>355</v>
      </c>
      <c r="F18" s="13">
        <v>7</v>
      </c>
      <c r="G18" s="13">
        <v>463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696</v>
      </c>
      <c r="D19" s="13">
        <v>186</v>
      </c>
      <c r="E19" s="13">
        <v>182</v>
      </c>
      <c r="F19" s="13">
        <v>4</v>
      </c>
      <c r="G19" s="13">
        <v>510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531</v>
      </c>
      <c r="D20" s="13">
        <v>103</v>
      </c>
      <c r="E20" s="13">
        <v>100</v>
      </c>
      <c r="F20" s="13">
        <v>3</v>
      </c>
      <c r="G20" s="13">
        <v>428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712</v>
      </c>
      <c r="D21" s="13">
        <v>63</v>
      </c>
      <c r="E21" s="13">
        <v>62</v>
      </c>
      <c r="F21" s="13">
        <v>1</v>
      </c>
      <c r="G21" s="13">
        <v>649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7446</v>
      </c>
      <c r="D22" s="12">
        <v>3997</v>
      </c>
      <c r="E22" s="12">
        <v>3713</v>
      </c>
      <c r="F22" s="12">
        <v>284</v>
      </c>
      <c r="G22" s="12">
        <v>3449</v>
      </c>
    </row>
    <row r="23" spans="1:12" ht="12" customHeight="1">
      <c r="A23" s="21" t="s">
        <v>12</v>
      </c>
      <c r="B23" s="2" t="s">
        <v>21</v>
      </c>
      <c r="C23" s="13">
        <v>119</v>
      </c>
      <c r="D23" s="13">
        <v>3</v>
      </c>
      <c r="E23" s="13">
        <v>3</v>
      </c>
      <c r="F23" s="13" t="s">
        <v>41</v>
      </c>
      <c r="G23" s="13">
        <v>116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639</v>
      </c>
      <c r="D24" s="13">
        <v>111</v>
      </c>
      <c r="E24" s="13">
        <v>69</v>
      </c>
      <c r="F24" s="13">
        <v>42</v>
      </c>
      <c r="G24" s="13">
        <v>528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596</v>
      </c>
      <c r="D25" s="13">
        <v>355</v>
      </c>
      <c r="E25" s="13">
        <v>282</v>
      </c>
      <c r="F25" s="13">
        <v>73</v>
      </c>
      <c r="G25" s="13">
        <v>241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605</v>
      </c>
      <c r="D26" s="13">
        <v>451</v>
      </c>
      <c r="E26" s="13">
        <v>404</v>
      </c>
      <c r="F26" s="13">
        <v>47</v>
      </c>
      <c r="G26" s="13">
        <v>154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649</v>
      </c>
      <c r="D27" s="13">
        <v>509</v>
      </c>
      <c r="E27" s="13">
        <v>471</v>
      </c>
      <c r="F27" s="13">
        <v>38</v>
      </c>
      <c r="G27" s="13">
        <v>140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597</v>
      </c>
      <c r="D28" s="13">
        <v>473</v>
      </c>
      <c r="E28" s="13">
        <v>448</v>
      </c>
      <c r="F28" s="13">
        <v>25</v>
      </c>
      <c r="G28" s="13">
        <v>124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614</v>
      </c>
      <c r="D29" s="13">
        <v>497</v>
      </c>
      <c r="E29" s="13">
        <v>475</v>
      </c>
      <c r="F29" s="13">
        <v>22</v>
      </c>
      <c r="G29" s="13">
        <v>117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533</v>
      </c>
      <c r="D30" s="13">
        <v>427</v>
      </c>
      <c r="E30" s="13">
        <v>418</v>
      </c>
      <c r="F30" s="13">
        <v>9</v>
      </c>
      <c r="G30" s="13">
        <v>106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547</v>
      </c>
      <c r="D31" s="13">
        <v>408</v>
      </c>
      <c r="E31" s="13">
        <v>400</v>
      </c>
      <c r="F31" s="13">
        <v>8</v>
      </c>
      <c r="G31" s="13">
        <v>139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540</v>
      </c>
      <c r="D32" s="13">
        <v>346</v>
      </c>
      <c r="E32" s="13">
        <v>335</v>
      </c>
      <c r="F32" s="13">
        <v>11</v>
      </c>
      <c r="G32" s="13">
        <v>194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513</v>
      </c>
      <c r="D33" s="13">
        <v>202</v>
      </c>
      <c r="E33" s="13">
        <v>197</v>
      </c>
      <c r="F33" s="13">
        <v>5</v>
      </c>
      <c r="G33" s="13">
        <v>311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407</v>
      </c>
      <c r="D34" s="13">
        <v>105</v>
      </c>
      <c r="E34" s="13">
        <v>102</v>
      </c>
      <c r="F34" s="13">
        <v>3</v>
      </c>
      <c r="G34" s="13">
        <v>302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366</v>
      </c>
      <c r="D35" s="13">
        <v>58</v>
      </c>
      <c r="E35" s="13">
        <v>58</v>
      </c>
      <c r="F35" s="13" t="s">
        <v>41</v>
      </c>
      <c r="G35" s="13">
        <v>308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274</v>
      </c>
      <c r="D36" s="13">
        <v>27</v>
      </c>
      <c r="E36" s="13">
        <v>27</v>
      </c>
      <c r="F36" s="13" t="s">
        <v>41</v>
      </c>
      <c r="G36" s="13">
        <v>247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447</v>
      </c>
      <c r="D37" s="13">
        <v>25</v>
      </c>
      <c r="E37" s="13">
        <v>24</v>
      </c>
      <c r="F37" s="13">
        <v>1</v>
      </c>
      <c r="G37" s="13">
        <v>422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7215</v>
      </c>
      <c r="D38" s="12">
        <v>5330</v>
      </c>
      <c r="E38" s="12">
        <v>5099</v>
      </c>
      <c r="F38" s="12">
        <v>231</v>
      </c>
      <c r="G38" s="12">
        <v>1885</v>
      </c>
    </row>
    <row r="39" spans="1:12" ht="12" customHeight="1">
      <c r="A39" s="21" t="s">
        <v>12</v>
      </c>
      <c r="B39" s="2" t="s">
        <v>21</v>
      </c>
      <c r="C39" s="13">
        <v>142</v>
      </c>
      <c r="D39" s="13">
        <v>6</v>
      </c>
      <c r="E39" s="13">
        <v>4</v>
      </c>
      <c r="F39" s="13">
        <v>2</v>
      </c>
      <c r="G39" s="13">
        <v>136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695</v>
      </c>
      <c r="D40" s="13">
        <v>244</v>
      </c>
      <c r="E40" s="13">
        <v>206</v>
      </c>
      <c r="F40" s="13">
        <v>38</v>
      </c>
      <c r="G40" s="13">
        <v>451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610</v>
      </c>
      <c r="D41" s="13">
        <v>487</v>
      </c>
      <c r="E41" s="13">
        <v>446</v>
      </c>
      <c r="F41" s="13">
        <v>41</v>
      </c>
      <c r="G41" s="13">
        <v>123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617</v>
      </c>
      <c r="D42" s="13">
        <v>579</v>
      </c>
      <c r="E42" s="13">
        <v>535</v>
      </c>
      <c r="F42" s="13">
        <v>44</v>
      </c>
      <c r="G42" s="13">
        <v>38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640</v>
      </c>
      <c r="D43" s="13">
        <v>611</v>
      </c>
      <c r="E43" s="13">
        <v>593</v>
      </c>
      <c r="F43" s="13">
        <v>18</v>
      </c>
      <c r="G43" s="13">
        <v>29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591</v>
      </c>
      <c r="D44" s="13">
        <v>552</v>
      </c>
      <c r="E44" s="13">
        <v>538</v>
      </c>
      <c r="F44" s="13">
        <v>14</v>
      </c>
      <c r="G44" s="13">
        <v>39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623</v>
      </c>
      <c r="D45" s="13">
        <v>586</v>
      </c>
      <c r="E45" s="13">
        <v>573</v>
      </c>
      <c r="F45" s="13">
        <v>13</v>
      </c>
      <c r="G45" s="13">
        <v>37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503</v>
      </c>
      <c r="D46" s="13">
        <v>471</v>
      </c>
      <c r="E46" s="13">
        <v>459</v>
      </c>
      <c r="F46" s="13">
        <v>12</v>
      </c>
      <c r="G46" s="13">
        <v>32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534</v>
      </c>
      <c r="D47" s="13">
        <v>484</v>
      </c>
      <c r="E47" s="13">
        <v>471</v>
      </c>
      <c r="F47" s="13">
        <v>13</v>
      </c>
      <c r="G47" s="13">
        <v>50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533</v>
      </c>
      <c r="D48" s="13">
        <v>463</v>
      </c>
      <c r="E48" s="13">
        <v>449</v>
      </c>
      <c r="F48" s="13">
        <v>14</v>
      </c>
      <c r="G48" s="13">
        <v>70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457</v>
      </c>
      <c r="D49" s="13">
        <v>348</v>
      </c>
      <c r="E49" s="13">
        <v>337</v>
      </c>
      <c r="F49" s="13">
        <v>11</v>
      </c>
      <c r="G49" s="13">
        <v>109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418</v>
      </c>
      <c r="D50" s="13">
        <v>257</v>
      </c>
      <c r="E50" s="13">
        <v>253</v>
      </c>
      <c r="F50" s="13">
        <v>4</v>
      </c>
      <c r="G50" s="13">
        <v>161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330</v>
      </c>
      <c r="D51" s="13">
        <v>128</v>
      </c>
      <c r="E51" s="13">
        <v>124</v>
      </c>
      <c r="F51" s="13">
        <v>4</v>
      </c>
      <c r="G51" s="13">
        <v>202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257</v>
      </c>
      <c r="D52" s="13">
        <v>76</v>
      </c>
      <c r="E52" s="13">
        <v>73</v>
      </c>
      <c r="F52" s="13">
        <v>3</v>
      </c>
      <c r="G52" s="13">
        <v>181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265</v>
      </c>
      <c r="D53" s="14">
        <v>38</v>
      </c>
      <c r="E53" s="14">
        <v>38</v>
      </c>
      <c r="F53" s="14" t="s">
        <v>41</v>
      </c>
      <c r="G53" s="14">
        <v>227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Hoja77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2.85546875" customWidth="1"/>
    <col min="2" max="2" width="31.8554687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114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32747</v>
      </c>
      <c r="D6" s="12">
        <v>21404</v>
      </c>
      <c r="E6" s="12">
        <v>20084</v>
      </c>
      <c r="F6" s="12">
        <v>1320</v>
      </c>
      <c r="G6" s="12">
        <v>11343</v>
      </c>
    </row>
    <row r="7" spans="1:12" ht="12" customHeight="1">
      <c r="A7" s="21" t="s">
        <v>12</v>
      </c>
      <c r="B7" s="2" t="s">
        <v>21</v>
      </c>
      <c r="C7" s="13">
        <v>654</v>
      </c>
      <c r="D7" s="13">
        <v>43</v>
      </c>
      <c r="E7" s="13">
        <v>37</v>
      </c>
      <c r="F7" s="13">
        <v>6</v>
      </c>
      <c r="G7" s="13">
        <v>611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3288</v>
      </c>
      <c r="D8" s="13">
        <v>976</v>
      </c>
      <c r="E8" s="13">
        <v>787</v>
      </c>
      <c r="F8" s="13">
        <v>189</v>
      </c>
      <c r="G8" s="13">
        <v>2312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2889</v>
      </c>
      <c r="D9" s="13">
        <v>2228</v>
      </c>
      <c r="E9" s="13">
        <v>1941</v>
      </c>
      <c r="F9" s="13">
        <v>287</v>
      </c>
      <c r="G9" s="13">
        <v>661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2682</v>
      </c>
      <c r="D10" s="13">
        <v>2328</v>
      </c>
      <c r="E10" s="13">
        <v>2163</v>
      </c>
      <c r="F10" s="13">
        <v>165</v>
      </c>
      <c r="G10" s="13">
        <v>354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2770</v>
      </c>
      <c r="D11" s="13">
        <v>2478</v>
      </c>
      <c r="E11" s="13">
        <v>2354</v>
      </c>
      <c r="F11" s="13">
        <v>124</v>
      </c>
      <c r="G11" s="13">
        <v>292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2811</v>
      </c>
      <c r="D12" s="13">
        <v>2512</v>
      </c>
      <c r="E12" s="13">
        <v>2400</v>
      </c>
      <c r="F12" s="13">
        <v>112</v>
      </c>
      <c r="G12" s="13">
        <v>299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3006</v>
      </c>
      <c r="D13" s="13">
        <v>2659</v>
      </c>
      <c r="E13" s="13">
        <v>2542</v>
      </c>
      <c r="F13" s="13">
        <v>117</v>
      </c>
      <c r="G13" s="13">
        <v>347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2635</v>
      </c>
      <c r="D14" s="13">
        <v>2294</v>
      </c>
      <c r="E14" s="13">
        <v>2199</v>
      </c>
      <c r="F14" s="13">
        <v>95</v>
      </c>
      <c r="G14" s="13">
        <v>341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2193</v>
      </c>
      <c r="D15" s="13">
        <v>1806</v>
      </c>
      <c r="E15" s="13">
        <v>1734</v>
      </c>
      <c r="F15" s="13">
        <v>72</v>
      </c>
      <c r="G15" s="13">
        <v>387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1997</v>
      </c>
      <c r="D16" s="13">
        <v>1507</v>
      </c>
      <c r="E16" s="13">
        <v>1462</v>
      </c>
      <c r="F16" s="13">
        <v>45</v>
      </c>
      <c r="G16" s="13">
        <v>490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1898</v>
      </c>
      <c r="D17" s="13">
        <v>1143</v>
      </c>
      <c r="E17" s="13">
        <v>1101</v>
      </c>
      <c r="F17" s="13">
        <v>42</v>
      </c>
      <c r="G17" s="13">
        <v>755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1746</v>
      </c>
      <c r="D18" s="13">
        <v>690</v>
      </c>
      <c r="E18" s="13">
        <v>655</v>
      </c>
      <c r="F18" s="13">
        <v>35</v>
      </c>
      <c r="G18" s="13">
        <v>1056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1537</v>
      </c>
      <c r="D19" s="13">
        <v>386</v>
      </c>
      <c r="E19" s="13">
        <v>378</v>
      </c>
      <c r="F19" s="13">
        <v>8</v>
      </c>
      <c r="G19" s="13">
        <v>1151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1198</v>
      </c>
      <c r="D20" s="13">
        <v>210</v>
      </c>
      <c r="E20" s="13">
        <v>197</v>
      </c>
      <c r="F20" s="13">
        <v>13</v>
      </c>
      <c r="G20" s="13">
        <v>988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1443</v>
      </c>
      <c r="D21" s="13">
        <v>144</v>
      </c>
      <c r="E21" s="13">
        <v>134</v>
      </c>
      <c r="F21" s="13">
        <v>10</v>
      </c>
      <c r="G21" s="13">
        <v>1299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17162</v>
      </c>
      <c r="D22" s="12">
        <v>9751</v>
      </c>
      <c r="E22" s="12">
        <v>8894</v>
      </c>
      <c r="F22" s="12">
        <v>857</v>
      </c>
      <c r="G22" s="12">
        <v>7411</v>
      </c>
    </row>
    <row r="23" spans="1:12" ht="12" customHeight="1">
      <c r="A23" s="21" t="s">
        <v>12</v>
      </c>
      <c r="B23" s="2" t="s">
        <v>21</v>
      </c>
      <c r="C23" s="13">
        <v>338</v>
      </c>
      <c r="D23" s="13">
        <v>19</v>
      </c>
      <c r="E23" s="13">
        <v>16</v>
      </c>
      <c r="F23" s="13">
        <v>3</v>
      </c>
      <c r="G23" s="13">
        <v>319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1671</v>
      </c>
      <c r="D24" s="13">
        <v>395</v>
      </c>
      <c r="E24" s="13">
        <v>289</v>
      </c>
      <c r="F24" s="13">
        <v>106</v>
      </c>
      <c r="G24" s="13">
        <v>1276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1447</v>
      </c>
      <c r="D25" s="13">
        <v>1008</v>
      </c>
      <c r="E25" s="13">
        <v>827</v>
      </c>
      <c r="F25" s="13">
        <v>181</v>
      </c>
      <c r="G25" s="13">
        <v>439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1370</v>
      </c>
      <c r="D26" s="13">
        <v>1104</v>
      </c>
      <c r="E26" s="13">
        <v>992</v>
      </c>
      <c r="F26" s="13">
        <v>112</v>
      </c>
      <c r="G26" s="13">
        <v>266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1445</v>
      </c>
      <c r="D27" s="13">
        <v>1207</v>
      </c>
      <c r="E27" s="13">
        <v>1114</v>
      </c>
      <c r="F27" s="13">
        <v>93</v>
      </c>
      <c r="G27" s="13">
        <v>238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1465</v>
      </c>
      <c r="D28" s="13">
        <v>1234</v>
      </c>
      <c r="E28" s="13">
        <v>1145</v>
      </c>
      <c r="F28" s="13">
        <v>89</v>
      </c>
      <c r="G28" s="13">
        <v>231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1566</v>
      </c>
      <c r="D29" s="13">
        <v>1297</v>
      </c>
      <c r="E29" s="13">
        <v>1215</v>
      </c>
      <c r="F29" s="13">
        <v>82</v>
      </c>
      <c r="G29" s="13">
        <v>269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1341</v>
      </c>
      <c r="D30" s="13">
        <v>1083</v>
      </c>
      <c r="E30" s="13">
        <v>1025</v>
      </c>
      <c r="F30" s="13">
        <v>58</v>
      </c>
      <c r="G30" s="13">
        <v>258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1112</v>
      </c>
      <c r="D31" s="13">
        <v>815</v>
      </c>
      <c r="E31" s="13">
        <v>770</v>
      </c>
      <c r="F31" s="13">
        <v>45</v>
      </c>
      <c r="G31" s="13">
        <v>297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1056</v>
      </c>
      <c r="D32" s="13">
        <v>676</v>
      </c>
      <c r="E32" s="13">
        <v>647</v>
      </c>
      <c r="F32" s="13">
        <v>29</v>
      </c>
      <c r="G32" s="13">
        <v>380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980</v>
      </c>
      <c r="D33" s="13">
        <v>427</v>
      </c>
      <c r="E33" s="13">
        <v>402</v>
      </c>
      <c r="F33" s="13">
        <v>25</v>
      </c>
      <c r="G33" s="13">
        <v>553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945</v>
      </c>
      <c r="D34" s="13">
        <v>242</v>
      </c>
      <c r="E34" s="13">
        <v>223</v>
      </c>
      <c r="F34" s="13">
        <v>19</v>
      </c>
      <c r="G34" s="13">
        <v>703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818</v>
      </c>
      <c r="D35" s="13">
        <v>130</v>
      </c>
      <c r="E35" s="13">
        <v>126</v>
      </c>
      <c r="F35" s="13">
        <v>4</v>
      </c>
      <c r="G35" s="13">
        <v>688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669</v>
      </c>
      <c r="D36" s="13">
        <v>62</v>
      </c>
      <c r="E36" s="13">
        <v>57</v>
      </c>
      <c r="F36" s="13">
        <v>5</v>
      </c>
      <c r="G36" s="13">
        <v>607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939</v>
      </c>
      <c r="D37" s="13">
        <v>52</v>
      </c>
      <c r="E37" s="13">
        <v>46</v>
      </c>
      <c r="F37" s="13">
        <v>6</v>
      </c>
      <c r="G37" s="13">
        <v>887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15585</v>
      </c>
      <c r="D38" s="12">
        <v>11653</v>
      </c>
      <c r="E38" s="12">
        <v>11190</v>
      </c>
      <c r="F38" s="12">
        <v>463</v>
      </c>
      <c r="G38" s="12">
        <v>3932</v>
      </c>
    </row>
    <row r="39" spans="1:12" ht="12" customHeight="1">
      <c r="A39" s="21" t="s">
        <v>12</v>
      </c>
      <c r="B39" s="2" t="s">
        <v>21</v>
      </c>
      <c r="C39" s="13">
        <v>316</v>
      </c>
      <c r="D39" s="13">
        <v>24</v>
      </c>
      <c r="E39" s="13">
        <v>21</v>
      </c>
      <c r="F39" s="13">
        <v>3</v>
      </c>
      <c r="G39" s="13">
        <v>292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1617</v>
      </c>
      <c r="D40" s="13">
        <v>581</v>
      </c>
      <c r="E40" s="13">
        <v>498</v>
      </c>
      <c r="F40" s="13">
        <v>83</v>
      </c>
      <c r="G40" s="13">
        <v>1036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1442</v>
      </c>
      <c r="D41" s="13">
        <v>1220</v>
      </c>
      <c r="E41" s="13">
        <v>1114</v>
      </c>
      <c r="F41" s="13">
        <v>106</v>
      </c>
      <c r="G41" s="13">
        <v>222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1312</v>
      </c>
      <c r="D42" s="13">
        <v>1224</v>
      </c>
      <c r="E42" s="13">
        <v>1171</v>
      </c>
      <c r="F42" s="13">
        <v>53</v>
      </c>
      <c r="G42" s="13">
        <v>88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1325</v>
      </c>
      <c r="D43" s="13">
        <v>1271</v>
      </c>
      <c r="E43" s="13">
        <v>1240</v>
      </c>
      <c r="F43" s="13">
        <v>31</v>
      </c>
      <c r="G43" s="13">
        <v>54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1346</v>
      </c>
      <c r="D44" s="13">
        <v>1278</v>
      </c>
      <c r="E44" s="13">
        <v>1255</v>
      </c>
      <c r="F44" s="13">
        <v>23</v>
      </c>
      <c r="G44" s="13">
        <v>68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1440</v>
      </c>
      <c r="D45" s="13">
        <v>1362</v>
      </c>
      <c r="E45" s="13">
        <v>1327</v>
      </c>
      <c r="F45" s="13">
        <v>35</v>
      </c>
      <c r="G45" s="13">
        <v>78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1294</v>
      </c>
      <c r="D46" s="13">
        <v>1211</v>
      </c>
      <c r="E46" s="13">
        <v>1174</v>
      </c>
      <c r="F46" s="13">
        <v>37</v>
      </c>
      <c r="G46" s="13">
        <v>83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1081</v>
      </c>
      <c r="D47" s="13">
        <v>991</v>
      </c>
      <c r="E47" s="13">
        <v>964</v>
      </c>
      <c r="F47" s="13">
        <v>27</v>
      </c>
      <c r="G47" s="13">
        <v>90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941</v>
      </c>
      <c r="D48" s="13">
        <v>831</v>
      </c>
      <c r="E48" s="13">
        <v>815</v>
      </c>
      <c r="F48" s="13">
        <v>16</v>
      </c>
      <c r="G48" s="13">
        <v>110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918</v>
      </c>
      <c r="D49" s="13">
        <v>716</v>
      </c>
      <c r="E49" s="13">
        <v>699</v>
      </c>
      <c r="F49" s="13">
        <v>17</v>
      </c>
      <c r="G49" s="13">
        <v>202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801</v>
      </c>
      <c r="D50" s="13">
        <v>448</v>
      </c>
      <c r="E50" s="13">
        <v>432</v>
      </c>
      <c r="F50" s="13">
        <v>16</v>
      </c>
      <c r="G50" s="13">
        <v>353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719</v>
      </c>
      <c r="D51" s="13">
        <v>256</v>
      </c>
      <c r="E51" s="13">
        <v>252</v>
      </c>
      <c r="F51" s="13">
        <v>4</v>
      </c>
      <c r="G51" s="13">
        <v>463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529</v>
      </c>
      <c r="D52" s="13">
        <v>148</v>
      </c>
      <c r="E52" s="13">
        <v>140</v>
      </c>
      <c r="F52" s="13">
        <v>8</v>
      </c>
      <c r="G52" s="13">
        <v>381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504</v>
      </c>
      <c r="D53" s="14">
        <v>92</v>
      </c>
      <c r="E53" s="14">
        <v>88</v>
      </c>
      <c r="F53" s="14">
        <v>4</v>
      </c>
      <c r="G53" s="14">
        <v>412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Hoja78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2.42578125" customWidth="1"/>
    <col min="2" max="2" width="31.8554687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115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546773</v>
      </c>
      <c r="D6" s="12">
        <v>350897</v>
      </c>
      <c r="E6" s="12">
        <v>318235</v>
      </c>
      <c r="F6" s="12">
        <v>32662</v>
      </c>
      <c r="G6" s="12">
        <v>195876</v>
      </c>
    </row>
    <row r="7" spans="1:12" ht="12" customHeight="1">
      <c r="A7" s="21" t="s">
        <v>12</v>
      </c>
      <c r="B7" s="2" t="s">
        <v>21</v>
      </c>
      <c r="C7" s="13">
        <v>10910</v>
      </c>
      <c r="D7" s="13">
        <v>739</v>
      </c>
      <c r="E7" s="13">
        <v>625</v>
      </c>
      <c r="F7" s="13">
        <v>114</v>
      </c>
      <c r="G7" s="13">
        <v>10171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53215</v>
      </c>
      <c r="D8" s="13">
        <v>14343</v>
      </c>
      <c r="E8" s="13">
        <v>10166</v>
      </c>
      <c r="F8" s="13">
        <v>4177</v>
      </c>
      <c r="G8" s="13">
        <v>38872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49532</v>
      </c>
      <c r="D9" s="13">
        <v>36982</v>
      </c>
      <c r="E9" s="13">
        <v>29706</v>
      </c>
      <c r="F9" s="13">
        <v>7276</v>
      </c>
      <c r="G9" s="13">
        <v>12550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51601</v>
      </c>
      <c r="D10" s="13">
        <v>42606</v>
      </c>
      <c r="E10" s="13">
        <v>38163</v>
      </c>
      <c r="F10" s="13">
        <v>4443</v>
      </c>
      <c r="G10" s="13">
        <v>8995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52396</v>
      </c>
      <c r="D11" s="13">
        <v>44150</v>
      </c>
      <c r="E11" s="13">
        <v>40642</v>
      </c>
      <c r="F11" s="13">
        <v>3508</v>
      </c>
      <c r="G11" s="13">
        <v>8246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49502</v>
      </c>
      <c r="D12" s="13">
        <v>42170</v>
      </c>
      <c r="E12" s="13">
        <v>39392</v>
      </c>
      <c r="F12" s="13">
        <v>2778</v>
      </c>
      <c r="G12" s="13">
        <v>7332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50235</v>
      </c>
      <c r="D13" s="13">
        <v>42751</v>
      </c>
      <c r="E13" s="13">
        <v>39985</v>
      </c>
      <c r="F13" s="13">
        <v>2766</v>
      </c>
      <c r="G13" s="13">
        <v>7484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44025</v>
      </c>
      <c r="D14" s="13">
        <v>37185</v>
      </c>
      <c r="E14" s="13">
        <v>34893</v>
      </c>
      <c r="F14" s="13">
        <v>2292</v>
      </c>
      <c r="G14" s="13">
        <v>6840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37986</v>
      </c>
      <c r="D15" s="13">
        <v>30688</v>
      </c>
      <c r="E15" s="13">
        <v>28821</v>
      </c>
      <c r="F15" s="13">
        <v>1867</v>
      </c>
      <c r="G15" s="13">
        <v>7298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33372</v>
      </c>
      <c r="D16" s="13">
        <v>24757</v>
      </c>
      <c r="E16" s="13">
        <v>23256</v>
      </c>
      <c r="F16" s="13">
        <v>1501</v>
      </c>
      <c r="G16" s="13">
        <v>8615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30151</v>
      </c>
      <c r="D17" s="13">
        <v>17509</v>
      </c>
      <c r="E17" s="13">
        <v>16468</v>
      </c>
      <c r="F17" s="13">
        <v>1041</v>
      </c>
      <c r="G17" s="13">
        <v>12642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25948</v>
      </c>
      <c r="D18" s="13">
        <v>8933</v>
      </c>
      <c r="E18" s="13">
        <v>8457</v>
      </c>
      <c r="F18" s="13">
        <v>476</v>
      </c>
      <c r="G18" s="13">
        <v>17015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21848</v>
      </c>
      <c r="D19" s="13">
        <v>4373</v>
      </c>
      <c r="E19" s="13">
        <v>4149</v>
      </c>
      <c r="F19" s="13">
        <v>224</v>
      </c>
      <c r="G19" s="13">
        <v>17475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16570</v>
      </c>
      <c r="D20" s="13">
        <v>2140</v>
      </c>
      <c r="E20" s="13">
        <v>2035</v>
      </c>
      <c r="F20" s="13">
        <v>105</v>
      </c>
      <c r="G20" s="13">
        <v>14430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19482</v>
      </c>
      <c r="D21" s="13">
        <v>1571</v>
      </c>
      <c r="E21" s="13">
        <v>1477</v>
      </c>
      <c r="F21" s="13">
        <v>94</v>
      </c>
      <c r="G21" s="13">
        <v>17911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288192</v>
      </c>
      <c r="D22" s="12">
        <v>162152</v>
      </c>
      <c r="E22" s="12">
        <v>142678</v>
      </c>
      <c r="F22" s="12">
        <v>19474</v>
      </c>
      <c r="G22" s="12">
        <v>126040</v>
      </c>
    </row>
    <row r="23" spans="1:12" ht="12" customHeight="1">
      <c r="A23" s="21" t="s">
        <v>12</v>
      </c>
      <c r="B23" s="2" t="s">
        <v>21</v>
      </c>
      <c r="C23" s="13">
        <v>5343</v>
      </c>
      <c r="D23" s="13">
        <v>354</v>
      </c>
      <c r="E23" s="13">
        <v>292</v>
      </c>
      <c r="F23" s="13">
        <v>62</v>
      </c>
      <c r="G23" s="13">
        <v>4989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26268</v>
      </c>
      <c r="D24" s="13">
        <v>6453</v>
      </c>
      <c r="E24" s="13">
        <v>4275</v>
      </c>
      <c r="F24" s="13">
        <v>2178</v>
      </c>
      <c r="G24" s="13">
        <v>19815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24860</v>
      </c>
      <c r="D25" s="13">
        <v>17058</v>
      </c>
      <c r="E25" s="13">
        <v>12975</v>
      </c>
      <c r="F25" s="13">
        <v>4083</v>
      </c>
      <c r="G25" s="13">
        <v>7802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26474</v>
      </c>
      <c r="D26" s="13">
        <v>19923</v>
      </c>
      <c r="E26" s="13">
        <v>17145</v>
      </c>
      <c r="F26" s="13">
        <v>2778</v>
      </c>
      <c r="G26" s="13">
        <v>6551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27067</v>
      </c>
      <c r="D27" s="13">
        <v>20752</v>
      </c>
      <c r="E27" s="13">
        <v>18414</v>
      </c>
      <c r="F27" s="13">
        <v>2338</v>
      </c>
      <c r="G27" s="13">
        <v>6315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25304</v>
      </c>
      <c r="D28" s="13">
        <v>19610</v>
      </c>
      <c r="E28" s="13">
        <v>17724</v>
      </c>
      <c r="F28" s="13">
        <v>1886</v>
      </c>
      <c r="G28" s="13">
        <v>5694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26018</v>
      </c>
      <c r="D29" s="13">
        <v>20310</v>
      </c>
      <c r="E29" s="13">
        <v>18437</v>
      </c>
      <c r="F29" s="13">
        <v>1873</v>
      </c>
      <c r="G29" s="13">
        <v>5708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22952</v>
      </c>
      <c r="D30" s="13">
        <v>17739</v>
      </c>
      <c r="E30" s="13">
        <v>16300</v>
      </c>
      <c r="F30" s="13">
        <v>1439</v>
      </c>
      <c r="G30" s="13">
        <v>5213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20177</v>
      </c>
      <c r="D31" s="13">
        <v>14723</v>
      </c>
      <c r="E31" s="13">
        <v>13601</v>
      </c>
      <c r="F31" s="13">
        <v>1122</v>
      </c>
      <c r="G31" s="13">
        <v>5454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17678</v>
      </c>
      <c r="D32" s="13">
        <v>11398</v>
      </c>
      <c r="E32" s="13">
        <v>10580</v>
      </c>
      <c r="F32" s="13">
        <v>818</v>
      </c>
      <c r="G32" s="13">
        <v>6280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16266</v>
      </c>
      <c r="D33" s="13">
        <v>6995</v>
      </c>
      <c r="E33" s="13">
        <v>6518</v>
      </c>
      <c r="F33" s="13">
        <v>477</v>
      </c>
      <c r="G33" s="13">
        <v>9271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14334</v>
      </c>
      <c r="D34" s="13">
        <v>3489</v>
      </c>
      <c r="E34" s="13">
        <v>3287</v>
      </c>
      <c r="F34" s="13">
        <v>202</v>
      </c>
      <c r="G34" s="13">
        <v>10845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12532</v>
      </c>
      <c r="D35" s="13">
        <v>1688</v>
      </c>
      <c r="E35" s="13">
        <v>1573</v>
      </c>
      <c r="F35" s="13">
        <v>115</v>
      </c>
      <c r="G35" s="13">
        <v>10844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9970</v>
      </c>
      <c r="D36" s="13">
        <v>907</v>
      </c>
      <c r="E36" s="13">
        <v>858</v>
      </c>
      <c r="F36" s="13">
        <v>49</v>
      </c>
      <c r="G36" s="13">
        <v>9063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12949</v>
      </c>
      <c r="D37" s="13">
        <v>753</v>
      </c>
      <c r="E37" s="13">
        <v>699</v>
      </c>
      <c r="F37" s="13">
        <v>54</v>
      </c>
      <c r="G37" s="13">
        <v>12196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258581</v>
      </c>
      <c r="D38" s="12">
        <v>188745</v>
      </c>
      <c r="E38" s="12">
        <v>175557</v>
      </c>
      <c r="F38" s="12">
        <v>13188</v>
      </c>
      <c r="G38" s="12">
        <v>69836</v>
      </c>
    </row>
    <row r="39" spans="1:12" ht="12" customHeight="1">
      <c r="A39" s="21" t="s">
        <v>12</v>
      </c>
      <c r="B39" s="2" t="s">
        <v>21</v>
      </c>
      <c r="C39" s="13">
        <v>5567</v>
      </c>
      <c r="D39" s="13">
        <v>385</v>
      </c>
      <c r="E39" s="13">
        <v>333</v>
      </c>
      <c r="F39" s="13">
        <v>52</v>
      </c>
      <c r="G39" s="13">
        <v>5182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26947</v>
      </c>
      <c r="D40" s="13">
        <v>7890</v>
      </c>
      <c r="E40" s="13">
        <v>5891</v>
      </c>
      <c r="F40" s="13">
        <v>1999</v>
      </c>
      <c r="G40" s="13">
        <v>19057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24672</v>
      </c>
      <c r="D41" s="13">
        <v>19924</v>
      </c>
      <c r="E41" s="13">
        <v>16731</v>
      </c>
      <c r="F41" s="13">
        <v>3193</v>
      </c>
      <c r="G41" s="13">
        <v>4748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25127</v>
      </c>
      <c r="D42" s="13">
        <v>22683</v>
      </c>
      <c r="E42" s="13">
        <v>21018</v>
      </c>
      <c r="F42" s="13">
        <v>1665</v>
      </c>
      <c r="G42" s="13">
        <v>2444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25329</v>
      </c>
      <c r="D43" s="13">
        <v>23398</v>
      </c>
      <c r="E43" s="13">
        <v>22228</v>
      </c>
      <c r="F43" s="13">
        <v>1170</v>
      </c>
      <c r="G43" s="13">
        <v>1931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24198</v>
      </c>
      <c r="D44" s="13">
        <v>22560</v>
      </c>
      <c r="E44" s="13">
        <v>21668</v>
      </c>
      <c r="F44" s="13">
        <v>892</v>
      </c>
      <c r="G44" s="13">
        <v>1638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24217</v>
      </c>
      <c r="D45" s="13">
        <v>22441</v>
      </c>
      <c r="E45" s="13">
        <v>21548</v>
      </c>
      <c r="F45" s="13">
        <v>893</v>
      </c>
      <c r="G45" s="13">
        <v>1776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21073</v>
      </c>
      <c r="D46" s="13">
        <v>19446</v>
      </c>
      <c r="E46" s="13">
        <v>18593</v>
      </c>
      <c r="F46" s="13">
        <v>853</v>
      </c>
      <c r="G46" s="13">
        <v>1627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17809</v>
      </c>
      <c r="D47" s="13">
        <v>15965</v>
      </c>
      <c r="E47" s="13">
        <v>15220</v>
      </c>
      <c r="F47" s="13">
        <v>745</v>
      </c>
      <c r="G47" s="13">
        <v>1844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15694</v>
      </c>
      <c r="D48" s="13">
        <v>13359</v>
      </c>
      <c r="E48" s="13">
        <v>12676</v>
      </c>
      <c r="F48" s="13">
        <v>683</v>
      </c>
      <c r="G48" s="13">
        <v>2335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13885</v>
      </c>
      <c r="D49" s="13">
        <v>10514</v>
      </c>
      <c r="E49" s="13">
        <v>9950</v>
      </c>
      <c r="F49" s="13">
        <v>564</v>
      </c>
      <c r="G49" s="13">
        <v>3371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11614</v>
      </c>
      <c r="D50" s="13">
        <v>5444</v>
      </c>
      <c r="E50" s="13">
        <v>5170</v>
      </c>
      <c r="F50" s="13">
        <v>274</v>
      </c>
      <c r="G50" s="13">
        <v>6170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9316</v>
      </c>
      <c r="D51" s="13">
        <v>2685</v>
      </c>
      <c r="E51" s="13">
        <v>2576</v>
      </c>
      <c r="F51" s="13">
        <v>109</v>
      </c>
      <c r="G51" s="13">
        <v>6631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6600</v>
      </c>
      <c r="D52" s="13">
        <v>1233</v>
      </c>
      <c r="E52" s="13">
        <v>1177</v>
      </c>
      <c r="F52" s="13">
        <v>56</v>
      </c>
      <c r="G52" s="13">
        <v>5367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6533</v>
      </c>
      <c r="D53" s="14">
        <v>818</v>
      </c>
      <c r="E53" s="14">
        <v>778</v>
      </c>
      <c r="F53" s="14">
        <v>40</v>
      </c>
      <c r="G53" s="14">
        <v>5715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Hoja79"/>
  <dimension ref="A1:L65"/>
  <sheetViews>
    <sheetView showGridLines="0" zoomScaleNormal="100" workbookViewId="0">
      <selection activeCell="C6" sqref="C6"/>
    </sheetView>
  </sheetViews>
  <sheetFormatPr baseColWidth="10" defaultColWidth="12" defaultRowHeight="10.199999999999999"/>
  <cols>
    <col min="1" max="2" width="31.8554687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116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87717</v>
      </c>
      <c r="D6" s="12">
        <v>58633</v>
      </c>
      <c r="E6" s="12">
        <v>53901</v>
      </c>
      <c r="F6" s="12">
        <v>4732</v>
      </c>
      <c r="G6" s="12">
        <v>29084</v>
      </c>
    </row>
    <row r="7" spans="1:12" ht="12" customHeight="1">
      <c r="A7" s="21" t="s">
        <v>12</v>
      </c>
      <c r="B7" s="2" t="s">
        <v>21</v>
      </c>
      <c r="C7" s="13">
        <v>1759</v>
      </c>
      <c r="D7" s="13">
        <v>114</v>
      </c>
      <c r="E7" s="13">
        <v>94</v>
      </c>
      <c r="F7" s="13">
        <v>20</v>
      </c>
      <c r="G7" s="13">
        <v>1645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8547</v>
      </c>
      <c r="D8" s="13">
        <v>2561</v>
      </c>
      <c r="E8" s="13">
        <v>1880</v>
      </c>
      <c r="F8" s="13">
        <v>681</v>
      </c>
      <c r="G8" s="13">
        <v>5986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7998</v>
      </c>
      <c r="D9" s="13">
        <v>6108</v>
      </c>
      <c r="E9" s="13">
        <v>4989</v>
      </c>
      <c r="F9" s="13">
        <v>1119</v>
      </c>
      <c r="G9" s="13">
        <v>1890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7896</v>
      </c>
      <c r="D10" s="13">
        <v>6857</v>
      </c>
      <c r="E10" s="13">
        <v>6155</v>
      </c>
      <c r="F10" s="13">
        <v>702</v>
      </c>
      <c r="G10" s="13">
        <v>1039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7938</v>
      </c>
      <c r="D11" s="13">
        <v>6998</v>
      </c>
      <c r="E11" s="13">
        <v>6530</v>
      </c>
      <c r="F11" s="13">
        <v>468</v>
      </c>
      <c r="G11" s="13">
        <v>940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7977</v>
      </c>
      <c r="D12" s="13">
        <v>7021</v>
      </c>
      <c r="E12" s="13">
        <v>6605</v>
      </c>
      <c r="F12" s="13">
        <v>416</v>
      </c>
      <c r="G12" s="13">
        <v>956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8402</v>
      </c>
      <c r="D13" s="13">
        <v>7455</v>
      </c>
      <c r="E13" s="13">
        <v>7084</v>
      </c>
      <c r="F13" s="13">
        <v>371</v>
      </c>
      <c r="G13" s="13">
        <v>947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7205</v>
      </c>
      <c r="D14" s="13">
        <v>6320</v>
      </c>
      <c r="E14" s="13">
        <v>6037</v>
      </c>
      <c r="F14" s="13">
        <v>283</v>
      </c>
      <c r="G14" s="13">
        <v>885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6386</v>
      </c>
      <c r="D15" s="13">
        <v>5337</v>
      </c>
      <c r="E15" s="13">
        <v>5111</v>
      </c>
      <c r="F15" s="13">
        <v>226</v>
      </c>
      <c r="G15" s="13">
        <v>1049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5623</v>
      </c>
      <c r="D16" s="13">
        <v>4242</v>
      </c>
      <c r="E16" s="13">
        <v>4024</v>
      </c>
      <c r="F16" s="13">
        <v>218</v>
      </c>
      <c r="G16" s="13">
        <v>1381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4898</v>
      </c>
      <c r="D17" s="13">
        <v>2843</v>
      </c>
      <c r="E17" s="13">
        <v>2720</v>
      </c>
      <c r="F17" s="13">
        <v>123</v>
      </c>
      <c r="G17" s="13">
        <v>2055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4066</v>
      </c>
      <c r="D18" s="13">
        <v>1478</v>
      </c>
      <c r="E18" s="13">
        <v>1430</v>
      </c>
      <c r="F18" s="13">
        <v>48</v>
      </c>
      <c r="G18" s="13">
        <v>2588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3410</v>
      </c>
      <c r="D19" s="13">
        <v>727</v>
      </c>
      <c r="E19" s="13">
        <v>706</v>
      </c>
      <c r="F19" s="13">
        <v>21</v>
      </c>
      <c r="G19" s="13">
        <v>2683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2558</v>
      </c>
      <c r="D20" s="13">
        <v>345</v>
      </c>
      <c r="E20" s="13">
        <v>327</v>
      </c>
      <c r="F20" s="13">
        <v>18</v>
      </c>
      <c r="G20" s="13">
        <v>2213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3054</v>
      </c>
      <c r="D21" s="13">
        <v>227</v>
      </c>
      <c r="E21" s="13">
        <v>209</v>
      </c>
      <c r="F21" s="13">
        <v>18</v>
      </c>
      <c r="G21" s="13">
        <v>2827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45970</v>
      </c>
      <c r="D22" s="12">
        <v>27357</v>
      </c>
      <c r="E22" s="12">
        <v>24438</v>
      </c>
      <c r="F22" s="12">
        <v>2919</v>
      </c>
      <c r="G22" s="12">
        <v>18613</v>
      </c>
    </row>
    <row r="23" spans="1:12" ht="12" customHeight="1">
      <c r="A23" s="21" t="s">
        <v>12</v>
      </c>
      <c r="B23" s="2" t="s">
        <v>21</v>
      </c>
      <c r="C23" s="13">
        <v>863</v>
      </c>
      <c r="D23" s="13">
        <v>43</v>
      </c>
      <c r="E23" s="13">
        <v>31</v>
      </c>
      <c r="F23" s="13">
        <v>12</v>
      </c>
      <c r="G23" s="13">
        <v>820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4257</v>
      </c>
      <c r="D24" s="13">
        <v>1140</v>
      </c>
      <c r="E24" s="13">
        <v>786</v>
      </c>
      <c r="F24" s="13">
        <v>354</v>
      </c>
      <c r="G24" s="13">
        <v>3117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4078</v>
      </c>
      <c r="D25" s="13">
        <v>2876</v>
      </c>
      <c r="E25" s="13">
        <v>2208</v>
      </c>
      <c r="F25" s="13">
        <v>668</v>
      </c>
      <c r="G25" s="13">
        <v>1202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4067</v>
      </c>
      <c r="D26" s="13">
        <v>3321</v>
      </c>
      <c r="E26" s="13">
        <v>2858</v>
      </c>
      <c r="F26" s="13">
        <v>463</v>
      </c>
      <c r="G26" s="13">
        <v>746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4067</v>
      </c>
      <c r="D27" s="13">
        <v>3347</v>
      </c>
      <c r="E27" s="13">
        <v>3032</v>
      </c>
      <c r="F27" s="13">
        <v>315</v>
      </c>
      <c r="G27" s="13">
        <v>720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4114</v>
      </c>
      <c r="D28" s="13">
        <v>3378</v>
      </c>
      <c r="E28" s="13">
        <v>3081</v>
      </c>
      <c r="F28" s="13">
        <v>297</v>
      </c>
      <c r="G28" s="13">
        <v>736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4335</v>
      </c>
      <c r="D29" s="13">
        <v>3594</v>
      </c>
      <c r="E29" s="13">
        <v>3328</v>
      </c>
      <c r="F29" s="13">
        <v>266</v>
      </c>
      <c r="G29" s="13">
        <v>741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3772</v>
      </c>
      <c r="D30" s="13">
        <v>3081</v>
      </c>
      <c r="E30" s="13">
        <v>2895</v>
      </c>
      <c r="F30" s="13">
        <v>186</v>
      </c>
      <c r="G30" s="13">
        <v>691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3313</v>
      </c>
      <c r="D31" s="13">
        <v>2533</v>
      </c>
      <c r="E31" s="13">
        <v>2402</v>
      </c>
      <c r="F31" s="13">
        <v>131</v>
      </c>
      <c r="G31" s="13">
        <v>780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2923</v>
      </c>
      <c r="D32" s="13">
        <v>1909</v>
      </c>
      <c r="E32" s="13">
        <v>1793</v>
      </c>
      <c r="F32" s="13">
        <v>116</v>
      </c>
      <c r="G32" s="13">
        <v>1014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2595</v>
      </c>
      <c r="D33" s="13">
        <v>1090</v>
      </c>
      <c r="E33" s="13">
        <v>1037</v>
      </c>
      <c r="F33" s="13">
        <v>53</v>
      </c>
      <c r="G33" s="13">
        <v>1505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2232</v>
      </c>
      <c r="D34" s="13">
        <v>553</v>
      </c>
      <c r="E34" s="13">
        <v>531</v>
      </c>
      <c r="F34" s="13">
        <v>22</v>
      </c>
      <c r="G34" s="13">
        <v>1679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1879</v>
      </c>
      <c r="D35" s="13">
        <v>262</v>
      </c>
      <c r="E35" s="13">
        <v>248</v>
      </c>
      <c r="F35" s="13">
        <v>14</v>
      </c>
      <c r="G35" s="13">
        <v>1617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1491</v>
      </c>
      <c r="D36" s="13">
        <v>129</v>
      </c>
      <c r="E36" s="13">
        <v>116</v>
      </c>
      <c r="F36" s="13">
        <v>13</v>
      </c>
      <c r="G36" s="13">
        <v>1362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1984</v>
      </c>
      <c r="D37" s="13">
        <v>101</v>
      </c>
      <c r="E37" s="13">
        <v>92</v>
      </c>
      <c r="F37" s="13">
        <v>9</v>
      </c>
      <c r="G37" s="13">
        <v>1883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41747</v>
      </c>
      <c r="D38" s="12">
        <v>31276</v>
      </c>
      <c r="E38" s="12">
        <v>29463</v>
      </c>
      <c r="F38" s="12">
        <v>1813</v>
      </c>
      <c r="G38" s="12">
        <v>10471</v>
      </c>
    </row>
    <row r="39" spans="1:12" ht="12" customHeight="1">
      <c r="A39" s="21" t="s">
        <v>12</v>
      </c>
      <c r="B39" s="2" t="s">
        <v>21</v>
      </c>
      <c r="C39" s="13">
        <v>896</v>
      </c>
      <c r="D39" s="13">
        <v>71</v>
      </c>
      <c r="E39" s="13">
        <v>63</v>
      </c>
      <c r="F39" s="13">
        <v>8</v>
      </c>
      <c r="G39" s="13">
        <v>825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4290</v>
      </c>
      <c r="D40" s="13">
        <v>1421</v>
      </c>
      <c r="E40" s="13">
        <v>1094</v>
      </c>
      <c r="F40" s="13">
        <v>327</v>
      </c>
      <c r="G40" s="13">
        <v>2869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3920</v>
      </c>
      <c r="D41" s="13">
        <v>3232</v>
      </c>
      <c r="E41" s="13">
        <v>2781</v>
      </c>
      <c r="F41" s="13">
        <v>451</v>
      </c>
      <c r="G41" s="13">
        <v>688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3829</v>
      </c>
      <c r="D42" s="13">
        <v>3536</v>
      </c>
      <c r="E42" s="13">
        <v>3297</v>
      </c>
      <c r="F42" s="13">
        <v>239</v>
      </c>
      <c r="G42" s="13">
        <v>293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3871</v>
      </c>
      <c r="D43" s="13">
        <v>3651</v>
      </c>
      <c r="E43" s="13">
        <v>3498</v>
      </c>
      <c r="F43" s="13">
        <v>153</v>
      </c>
      <c r="G43" s="13">
        <v>220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3863</v>
      </c>
      <c r="D44" s="13">
        <v>3643</v>
      </c>
      <c r="E44" s="13">
        <v>3524</v>
      </c>
      <c r="F44" s="13">
        <v>119</v>
      </c>
      <c r="G44" s="13">
        <v>220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4067</v>
      </c>
      <c r="D45" s="13">
        <v>3861</v>
      </c>
      <c r="E45" s="13">
        <v>3756</v>
      </c>
      <c r="F45" s="13">
        <v>105</v>
      </c>
      <c r="G45" s="13">
        <v>206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3433</v>
      </c>
      <c r="D46" s="13">
        <v>3239</v>
      </c>
      <c r="E46" s="13">
        <v>3142</v>
      </c>
      <c r="F46" s="13">
        <v>97</v>
      </c>
      <c r="G46" s="13">
        <v>194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3073</v>
      </c>
      <c r="D47" s="13">
        <v>2804</v>
      </c>
      <c r="E47" s="13">
        <v>2709</v>
      </c>
      <c r="F47" s="13">
        <v>95</v>
      </c>
      <c r="G47" s="13">
        <v>269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2700</v>
      </c>
      <c r="D48" s="13">
        <v>2333</v>
      </c>
      <c r="E48" s="13">
        <v>2231</v>
      </c>
      <c r="F48" s="13">
        <v>102</v>
      </c>
      <c r="G48" s="13">
        <v>367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2303</v>
      </c>
      <c r="D49" s="13">
        <v>1753</v>
      </c>
      <c r="E49" s="13">
        <v>1683</v>
      </c>
      <c r="F49" s="13">
        <v>70</v>
      </c>
      <c r="G49" s="13">
        <v>550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1834</v>
      </c>
      <c r="D50" s="13">
        <v>925</v>
      </c>
      <c r="E50" s="13">
        <v>899</v>
      </c>
      <c r="F50" s="13">
        <v>26</v>
      </c>
      <c r="G50" s="13">
        <v>909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1531</v>
      </c>
      <c r="D51" s="13">
        <v>465</v>
      </c>
      <c r="E51" s="13">
        <v>458</v>
      </c>
      <c r="F51" s="13">
        <v>7</v>
      </c>
      <c r="G51" s="13">
        <v>1066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1067</v>
      </c>
      <c r="D52" s="13">
        <v>216</v>
      </c>
      <c r="E52" s="13">
        <v>211</v>
      </c>
      <c r="F52" s="13">
        <v>5</v>
      </c>
      <c r="G52" s="13">
        <v>851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1070</v>
      </c>
      <c r="D53" s="14">
        <v>126</v>
      </c>
      <c r="E53" s="14">
        <v>117</v>
      </c>
      <c r="F53" s="14">
        <v>9</v>
      </c>
      <c r="G53" s="14">
        <v>944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 codeName="Hoja80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5.8554687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117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17557</v>
      </c>
      <c r="D6" s="12">
        <v>11698</v>
      </c>
      <c r="E6" s="12">
        <v>10802</v>
      </c>
      <c r="F6" s="12">
        <v>896</v>
      </c>
      <c r="G6" s="12">
        <v>5859</v>
      </c>
    </row>
    <row r="7" spans="1:12" ht="12" customHeight="1">
      <c r="A7" s="21" t="s">
        <v>12</v>
      </c>
      <c r="B7" s="2" t="s">
        <v>21</v>
      </c>
      <c r="C7" s="13">
        <v>371</v>
      </c>
      <c r="D7" s="13">
        <v>51</v>
      </c>
      <c r="E7" s="13">
        <v>43</v>
      </c>
      <c r="F7" s="13">
        <v>8</v>
      </c>
      <c r="G7" s="13">
        <v>320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1877</v>
      </c>
      <c r="D8" s="13">
        <v>596</v>
      </c>
      <c r="E8" s="13">
        <v>476</v>
      </c>
      <c r="F8" s="13">
        <v>120</v>
      </c>
      <c r="G8" s="13">
        <v>1281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1634</v>
      </c>
      <c r="D9" s="13">
        <v>1222</v>
      </c>
      <c r="E9" s="13">
        <v>1028</v>
      </c>
      <c r="F9" s="13">
        <v>194</v>
      </c>
      <c r="G9" s="13">
        <v>412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1756</v>
      </c>
      <c r="D10" s="13">
        <v>1495</v>
      </c>
      <c r="E10" s="13">
        <v>1359</v>
      </c>
      <c r="F10" s="13">
        <v>136</v>
      </c>
      <c r="G10" s="13">
        <v>261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1631</v>
      </c>
      <c r="D11" s="13">
        <v>1437</v>
      </c>
      <c r="E11" s="13">
        <v>1347</v>
      </c>
      <c r="F11" s="13">
        <v>90</v>
      </c>
      <c r="G11" s="13">
        <v>194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1581</v>
      </c>
      <c r="D12" s="13">
        <v>1411</v>
      </c>
      <c r="E12" s="13">
        <v>1342</v>
      </c>
      <c r="F12" s="13">
        <v>69</v>
      </c>
      <c r="G12" s="13">
        <v>170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1677</v>
      </c>
      <c r="D13" s="13">
        <v>1495</v>
      </c>
      <c r="E13" s="13">
        <v>1420</v>
      </c>
      <c r="F13" s="13">
        <v>75</v>
      </c>
      <c r="G13" s="13">
        <v>182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1409</v>
      </c>
      <c r="D14" s="13">
        <v>1190</v>
      </c>
      <c r="E14" s="13">
        <v>1133</v>
      </c>
      <c r="F14" s="13">
        <v>57</v>
      </c>
      <c r="G14" s="13">
        <v>219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1103</v>
      </c>
      <c r="D15" s="13">
        <v>894</v>
      </c>
      <c r="E15" s="13">
        <v>860</v>
      </c>
      <c r="F15" s="13">
        <v>34</v>
      </c>
      <c r="G15" s="13">
        <v>209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1003</v>
      </c>
      <c r="D16" s="13">
        <v>733</v>
      </c>
      <c r="E16" s="13">
        <v>698</v>
      </c>
      <c r="F16" s="13">
        <v>35</v>
      </c>
      <c r="G16" s="13">
        <v>270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876</v>
      </c>
      <c r="D17" s="13">
        <v>479</v>
      </c>
      <c r="E17" s="13">
        <v>459</v>
      </c>
      <c r="F17" s="13">
        <v>20</v>
      </c>
      <c r="G17" s="13">
        <v>397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844</v>
      </c>
      <c r="D18" s="13">
        <v>341</v>
      </c>
      <c r="E18" s="13">
        <v>318</v>
      </c>
      <c r="F18" s="13">
        <v>23</v>
      </c>
      <c r="G18" s="13">
        <v>503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696</v>
      </c>
      <c r="D19" s="13">
        <v>171</v>
      </c>
      <c r="E19" s="13">
        <v>157</v>
      </c>
      <c r="F19" s="13">
        <v>14</v>
      </c>
      <c r="G19" s="13">
        <v>525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500</v>
      </c>
      <c r="D20" s="13">
        <v>100</v>
      </c>
      <c r="E20" s="13">
        <v>87</v>
      </c>
      <c r="F20" s="13">
        <v>13</v>
      </c>
      <c r="G20" s="13">
        <v>400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599</v>
      </c>
      <c r="D21" s="13">
        <v>83</v>
      </c>
      <c r="E21" s="13">
        <v>75</v>
      </c>
      <c r="F21" s="13">
        <v>8</v>
      </c>
      <c r="G21" s="13">
        <v>516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9003</v>
      </c>
      <c r="D22" s="12">
        <v>5368</v>
      </c>
      <c r="E22" s="12">
        <v>4776</v>
      </c>
      <c r="F22" s="12">
        <v>592</v>
      </c>
      <c r="G22" s="12">
        <v>3635</v>
      </c>
    </row>
    <row r="23" spans="1:12" ht="12" customHeight="1">
      <c r="A23" s="21" t="s">
        <v>12</v>
      </c>
      <c r="B23" s="2" t="s">
        <v>21</v>
      </c>
      <c r="C23" s="13">
        <v>178</v>
      </c>
      <c r="D23" s="13">
        <v>25</v>
      </c>
      <c r="E23" s="13">
        <v>23</v>
      </c>
      <c r="F23" s="13">
        <v>2</v>
      </c>
      <c r="G23" s="13">
        <v>153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957</v>
      </c>
      <c r="D24" s="13">
        <v>264</v>
      </c>
      <c r="E24" s="13">
        <v>196</v>
      </c>
      <c r="F24" s="13">
        <v>68</v>
      </c>
      <c r="G24" s="13">
        <v>693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830</v>
      </c>
      <c r="D25" s="13">
        <v>545</v>
      </c>
      <c r="E25" s="13">
        <v>426</v>
      </c>
      <c r="F25" s="13">
        <v>119</v>
      </c>
      <c r="G25" s="13">
        <v>285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893</v>
      </c>
      <c r="D26" s="13">
        <v>700</v>
      </c>
      <c r="E26" s="13">
        <v>600</v>
      </c>
      <c r="F26" s="13">
        <v>100</v>
      </c>
      <c r="G26" s="13">
        <v>193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835</v>
      </c>
      <c r="D27" s="13">
        <v>694</v>
      </c>
      <c r="E27" s="13">
        <v>621</v>
      </c>
      <c r="F27" s="13">
        <v>73</v>
      </c>
      <c r="G27" s="13">
        <v>141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806</v>
      </c>
      <c r="D28" s="13">
        <v>675</v>
      </c>
      <c r="E28" s="13">
        <v>631</v>
      </c>
      <c r="F28" s="13">
        <v>44</v>
      </c>
      <c r="G28" s="13">
        <v>131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845</v>
      </c>
      <c r="D29" s="13">
        <v>713</v>
      </c>
      <c r="E29" s="13">
        <v>658</v>
      </c>
      <c r="F29" s="13">
        <v>55</v>
      </c>
      <c r="G29" s="13">
        <v>132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706</v>
      </c>
      <c r="D30" s="13">
        <v>549</v>
      </c>
      <c r="E30" s="13">
        <v>501</v>
      </c>
      <c r="F30" s="13">
        <v>48</v>
      </c>
      <c r="G30" s="13">
        <v>157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571</v>
      </c>
      <c r="D31" s="13">
        <v>425</v>
      </c>
      <c r="E31" s="13">
        <v>402</v>
      </c>
      <c r="F31" s="13">
        <v>23</v>
      </c>
      <c r="G31" s="13">
        <v>146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495</v>
      </c>
      <c r="D32" s="13">
        <v>315</v>
      </c>
      <c r="E32" s="13">
        <v>292</v>
      </c>
      <c r="F32" s="13">
        <v>23</v>
      </c>
      <c r="G32" s="13">
        <v>180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457</v>
      </c>
      <c r="D33" s="13">
        <v>205</v>
      </c>
      <c r="E33" s="13">
        <v>191</v>
      </c>
      <c r="F33" s="13">
        <v>14</v>
      </c>
      <c r="G33" s="13">
        <v>252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439</v>
      </c>
      <c r="D34" s="13">
        <v>133</v>
      </c>
      <c r="E34" s="13">
        <v>121</v>
      </c>
      <c r="F34" s="13">
        <v>12</v>
      </c>
      <c r="G34" s="13">
        <v>306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354</v>
      </c>
      <c r="D35" s="13">
        <v>55</v>
      </c>
      <c r="E35" s="13">
        <v>50</v>
      </c>
      <c r="F35" s="13">
        <v>5</v>
      </c>
      <c r="G35" s="13">
        <v>299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280</v>
      </c>
      <c r="D36" s="13">
        <v>41</v>
      </c>
      <c r="E36" s="13">
        <v>36</v>
      </c>
      <c r="F36" s="13">
        <v>5</v>
      </c>
      <c r="G36" s="13">
        <v>239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357</v>
      </c>
      <c r="D37" s="13">
        <v>29</v>
      </c>
      <c r="E37" s="13">
        <v>28</v>
      </c>
      <c r="F37" s="13">
        <v>1</v>
      </c>
      <c r="G37" s="13">
        <v>328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8554</v>
      </c>
      <c r="D38" s="12">
        <v>6330</v>
      </c>
      <c r="E38" s="12">
        <v>6026</v>
      </c>
      <c r="F38" s="12">
        <v>304</v>
      </c>
      <c r="G38" s="12">
        <v>2224</v>
      </c>
    </row>
    <row r="39" spans="1:12" ht="12" customHeight="1">
      <c r="A39" s="21" t="s">
        <v>12</v>
      </c>
      <c r="B39" s="2" t="s">
        <v>21</v>
      </c>
      <c r="C39" s="13">
        <v>193</v>
      </c>
      <c r="D39" s="13">
        <v>26</v>
      </c>
      <c r="E39" s="13">
        <v>20</v>
      </c>
      <c r="F39" s="13">
        <v>6</v>
      </c>
      <c r="G39" s="13">
        <v>167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920</v>
      </c>
      <c r="D40" s="13">
        <v>332</v>
      </c>
      <c r="E40" s="13">
        <v>280</v>
      </c>
      <c r="F40" s="13">
        <v>52</v>
      </c>
      <c r="G40" s="13">
        <v>588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804</v>
      </c>
      <c r="D41" s="13">
        <v>677</v>
      </c>
      <c r="E41" s="13">
        <v>602</v>
      </c>
      <c r="F41" s="13">
        <v>75</v>
      </c>
      <c r="G41" s="13">
        <v>127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863</v>
      </c>
      <c r="D42" s="13">
        <v>795</v>
      </c>
      <c r="E42" s="13">
        <v>759</v>
      </c>
      <c r="F42" s="13">
        <v>36</v>
      </c>
      <c r="G42" s="13">
        <v>68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796</v>
      </c>
      <c r="D43" s="13">
        <v>743</v>
      </c>
      <c r="E43" s="13">
        <v>726</v>
      </c>
      <c r="F43" s="13">
        <v>17</v>
      </c>
      <c r="G43" s="13">
        <v>53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775</v>
      </c>
      <c r="D44" s="13">
        <v>736</v>
      </c>
      <c r="E44" s="13">
        <v>711</v>
      </c>
      <c r="F44" s="13">
        <v>25</v>
      </c>
      <c r="G44" s="13">
        <v>39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832</v>
      </c>
      <c r="D45" s="13">
        <v>782</v>
      </c>
      <c r="E45" s="13">
        <v>762</v>
      </c>
      <c r="F45" s="13">
        <v>20</v>
      </c>
      <c r="G45" s="13">
        <v>50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703</v>
      </c>
      <c r="D46" s="13">
        <v>641</v>
      </c>
      <c r="E46" s="13">
        <v>632</v>
      </c>
      <c r="F46" s="13">
        <v>9</v>
      </c>
      <c r="G46" s="13">
        <v>62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532</v>
      </c>
      <c r="D47" s="13">
        <v>469</v>
      </c>
      <c r="E47" s="13">
        <v>458</v>
      </c>
      <c r="F47" s="13">
        <v>11</v>
      </c>
      <c r="G47" s="13">
        <v>63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508</v>
      </c>
      <c r="D48" s="13">
        <v>418</v>
      </c>
      <c r="E48" s="13">
        <v>406</v>
      </c>
      <c r="F48" s="13">
        <v>12</v>
      </c>
      <c r="G48" s="13">
        <v>90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419</v>
      </c>
      <c r="D49" s="13">
        <v>274</v>
      </c>
      <c r="E49" s="13">
        <v>268</v>
      </c>
      <c r="F49" s="13">
        <v>6</v>
      </c>
      <c r="G49" s="13">
        <v>145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405</v>
      </c>
      <c r="D50" s="13">
        <v>208</v>
      </c>
      <c r="E50" s="13">
        <v>197</v>
      </c>
      <c r="F50" s="13">
        <v>11</v>
      </c>
      <c r="G50" s="13">
        <v>197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342</v>
      </c>
      <c r="D51" s="13">
        <v>116</v>
      </c>
      <c r="E51" s="13">
        <v>107</v>
      </c>
      <c r="F51" s="13">
        <v>9</v>
      </c>
      <c r="G51" s="13">
        <v>226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220</v>
      </c>
      <c r="D52" s="13">
        <v>59</v>
      </c>
      <c r="E52" s="13">
        <v>51</v>
      </c>
      <c r="F52" s="13">
        <v>8</v>
      </c>
      <c r="G52" s="13">
        <v>161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242</v>
      </c>
      <c r="D53" s="14">
        <v>54</v>
      </c>
      <c r="E53" s="14">
        <v>47</v>
      </c>
      <c r="F53" s="14">
        <v>7</v>
      </c>
      <c r="G53" s="14">
        <v>188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 codeName="Hoja81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3" customWidth="1"/>
    <col min="2" max="2" width="31.8554687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118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9005</v>
      </c>
      <c r="D6" s="12">
        <v>5813</v>
      </c>
      <c r="E6" s="12">
        <v>5485</v>
      </c>
      <c r="F6" s="12">
        <v>328</v>
      </c>
      <c r="G6" s="12">
        <v>3192</v>
      </c>
    </row>
    <row r="7" spans="1:12" ht="12" customHeight="1">
      <c r="A7" s="21" t="s">
        <v>12</v>
      </c>
      <c r="B7" s="2" t="s">
        <v>21</v>
      </c>
      <c r="C7" s="13">
        <v>169</v>
      </c>
      <c r="D7" s="13">
        <v>10</v>
      </c>
      <c r="E7" s="13">
        <v>6</v>
      </c>
      <c r="F7" s="13">
        <v>4</v>
      </c>
      <c r="G7" s="13">
        <v>159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807</v>
      </c>
      <c r="D8" s="13">
        <v>237</v>
      </c>
      <c r="E8" s="13">
        <v>184</v>
      </c>
      <c r="F8" s="13">
        <v>53</v>
      </c>
      <c r="G8" s="13">
        <v>570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735</v>
      </c>
      <c r="D9" s="13">
        <v>547</v>
      </c>
      <c r="E9" s="13">
        <v>477</v>
      </c>
      <c r="F9" s="13">
        <v>70</v>
      </c>
      <c r="G9" s="13">
        <v>188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732</v>
      </c>
      <c r="D10" s="13">
        <v>620</v>
      </c>
      <c r="E10" s="13">
        <v>573</v>
      </c>
      <c r="F10" s="13">
        <v>47</v>
      </c>
      <c r="G10" s="13">
        <v>112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811</v>
      </c>
      <c r="D11" s="13">
        <v>711</v>
      </c>
      <c r="E11" s="13">
        <v>678</v>
      </c>
      <c r="F11" s="13">
        <v>33</v>
      </c>
      <c r="G11" s="13">
        <v>100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815</v>
      </c>
      <c r="D12" s="13">
        <v>731</v>
      </c>
      <c r="E12" s="13">
        <v>691</v>
      </c>
      <c r="F12" s="13">
        <v>40</v>
      </c>
      <c r="G12" s="13">
        <v>84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778</v>
      </c>
      <c r="D13" s="13">
        <v>704</v>
      </c>
      <c r="E13" s="13">
        <v>684</v>
      </c>
      <c r="F13" s="13">
        <v>20</v>
      </c>
      <c r="G13" s="13">
        <v>74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660</v>
      </c>
      <c r="D14" s="13">
        <v>584</v>
      </c>
      <c r="E14" s="13">
        <v>568</v>
      </c>
      <c r="F14" s="13">
        <v>16</v>
      </c>
      <c r="G14" s="13">
        <v>76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628</v>
      </c>
      <c r="D15" s="13">
        <v>515</v>
      </c>
      <c r="E15" s="13">
        <v>499</v>
      </c>
      <c r="F15" s="13">
        <v>16</v>
      </c>
      <c r="G15" s="13">
        <v>113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578</v>
      </c>
      <c r="D16" s="13">
        <v>441</v>
      </c>
      <c r="E16" s="13">
        <v>426</v>
      </c>
      <c r="F16" s="13">
        <v>15</v>
      </c>
      <c r="G16" s="13">
        <v>137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551</v>
      </c>
      <c r="D17" s="13">
        <v>303</v>
      </c>
      <c r="E17" s="13">
        <v>296</v>
      </c>
      <c r="F17" s="13">
        <v>7</v>
      </c>
      <c r="G17" s="13">
        <v>248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499</v>
      </c>
      <c r="D18" s="13">
        <v>187</v>
      </c>
      <c r="E18" s="13">
        <v>183</v>
      </c>
      <c r="F18" s="13">
        <v>4</v>
      </c>
      <c r="G18" s="13">
        <v>312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482</v>
      </c>
      <c r="D19" s="13">
        <v>125</v>
      </c>
      <c r="E19" s="13">
        <v>124</v>
      </c>
      <c r="F19" s="13">
        <v>1</v>
      </c>
      <c r="G19" s="13">
        <v>357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361</v>
      </c>
      <c r="D20" s="13">
        <v>56</v>
      </c>
      <c r="E20" s="13">
        <v>54</v>
      </c>
      <c r="F20" s="13">
        <v>2</v>
      </c>
      <c r="G20" s="13">
        <v>305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399</v>
      </c>
      <c r="D21" s="13">
        <v>42</v>
      </c>
      <c r="E21" s="13">
        <v>42</v>
      </c>
      <c r="F21" s="13" t="s">
        <v>41</v>
      </c>
      <c r="G21" s="13">
        <v>357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4729</v>
      </c>
      <c r="D22" s="12">
        <v>2649</v>
      </c>
      <c r="E22" s="12">
        <v>2449</v>
      </c>
      <c r="F22" s="12">
        <v>200</v>
      </c>
      <c r="G22" s="12">
        <v>2080</v>
      </c>
    </row>
    <row r="23" spans="1:12" ht="12" customHeight="1">
      <c r="A23" s="21" t="s">
        <v>12</v>
      </c>
      <c r="B23" s="2" t="s">
        <v>21</v>
      </c>
      <c r="C23" s="13">
        <v>73</v>
      </c>
      <c r="D23" s="13">
        <v>3</v>
      </c>
      <c r="E23" s="13">
        <v>3</v>
      </c>
      <c r="F23" s="13" t="s">
        <v>41</v>
      </c>
      <c r="G23" s="13">
        <v>70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399</v>
      </c>
      <c r="D24" s="13">
        <v>100</v>
      </c>
      <c r="E24" s="13">
        <v>70</v>
      </c>
      <c r="F24" s="13">
        <v>30</v>
      </c>
      <c r="G24" s="13">
        <v>299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357</v>
      </c>
      <c r="D25" s="13">
        <v>252</v>
      </c>
      <c r="E25" s="13">
        <v>205</v>
      </c>
      <c r="F25" s="13">
        <v>47</v>
      </c>
      <c r="G25" s="13">
        <v>105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390</v>
      </c>
      <c r="D26" s="13">
        <v>302</v>
      </c>
      <c r="E26" s="13">
        <v>273</v>
      </c>
      <c r="F26" s="13">
        <v>29</v>
      </c>
      <c r="G26" s="13">
        <v>88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424</v>
      </c>
      <c r="D27" s="13">
        <v>343</v>
      </c>
      <c r="E27" s="13">
        <v>323</v>
      </c>
      <c r="F27" s="13">
        <v>20</v>
      </c>
      <c r="G27" s="13">
        <v>81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423</v>
      </c>
      <c r="D28" s="13">
        <v>361</v>
      </c>
      <c r="E28" s="13">
        <v>336</v>
      </c>
      <c r="F28" s="13">
        <v>25</v>
      </c>
      <c r="G28" s="13">
        <v>62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396</v>
      </c>
      <c r="D29" s="13">
        <v>341</v>
      </c>
      <c r="E29" s="13">
        <v>329</v>
      </c>
      <c r="F29" s="13">
        <v>12</v>
      </c>
      <c r="G29" s="13">
        <v>55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320</v>
      </c>
      <c r="D30" s="13">
        <v>263</v>
      </c>
      <c r="E30" s="13">
        <v>254</v>
      </c>
      <c r="F30" s="13">
        <v>9</v>
      </c>
      <c r="G30" s="13">
        <v>57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327</v>
      </c>
      <c r="D31" s="13">
        <v>239</v>
      </c>
      <c r="E31" s="13">
        <v>228</v>
      </c>
      <c r="F31" s="13">
        <v>11</v>
      </c>
      <c r="G31" s="13">
        <v>88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312</v>
      </c>
      <c r="D32" s="13">
        <v>201</v>
      </c>
      <c r="E32" s="13">
        <v>191</v>
      </c>
      <c r="F32" s="13">
        <v>10</v>
      </c>
      <c r="G32" s="13">
        <v>111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289</v>
      </c>
      <c r="D33" s="13">
        <v>110</v>
      </c>
      <c r="E33" s="13">
        <v>106</v>
      </c>
      <c r="F33" s="13">
        <v>4</v>
      </c>
      <c r="G33" s="13">
        <v>179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272</v>
      </c>
      <c r="D34" s="13">
        <v>63</v>
      </c>
      <c r="E34" s="13">
        <v>61</v>
      </c>
      <c r="F34" s="13">
        <v>2</v>
      </c>
      <c r="G34" s="13">
        <v>209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276</v>
      </c>
      <c r="D35" s="13">
        <v>41</v>
      </c>
      <c r="E35" s="13">
        <v>41</v>
      </c>
      <c r="F35" s="13" t="s">
        <v>41</v>
      </c>
      <c r="G35" s="13">
        <v>235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198</v>
      </c>
      <c r="D36" s="13">
        <v>13</v>
      </c>
      <c r="E36" s="13">
        <v>12</v>
      </c>
      <c r="F36" s="13">
        <v>1</v>
      </c>
      <c r="G36" s="13">
        <v>185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273</v>
      </c>
      <c r="D37" s="13">
        <v>17</v>
      </c>
      <c r="E37" s="13">
        <v>17</v>
      </c>
      <c r="F37" s="13" t="s">
        <v>41</v>
      </c>
      <c r="G37" s="13">
        <v>256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4276</v>
      </c>
      <c r="D38" s="12">
        <v>3164</v>
      </c>
      <c r="E38" s="12">
        <v>3036</v>
      </c>
      <c r="F38" s="12">
        <v>128</v>
      </c>
      <c r="G38" s="12">
        <v>1112</v>
      </c>
    </row>
    <row r="39" spans="1:12" ht="12" customHeight="1">
      <c r="A39" s="21" t="s">
        <v>12</v>
      </c>
      <c r="B39" s="2" t="s">
        <v>21</v>
      </c>
      <c r="C39" s="13">
        <v>96</v>
      </c>
      <c r="D39" s="13">
        <v>7</v>
      </c>
      <c r="E39" s="13">
        <v>3</v>
      </c>
      <c r="F39" s="13">
        <v>4</v>
      </c>
      <c r="G39" s="13">
        <v>89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408</v>
      </c>
      <c r="D40" s="13">
        <v>137</v>
      </c>
      <c r="E40" s="13">
        <v>114</v>
      </c>
      <c r="F40" s="13">
        <v>23</v>
      </c>
      <c r="G40" s="13">
        <v>271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378</v>
      </c>
      <c r="D41" s="13">
        <v>295</v>
      </c>
      <c r="E41" s="13">
        <v>272</v>
      </c>
      <c r="F41" s="13">
        <v>23</v>
      </c>
      <c r="G41" s="13">
        <v>83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342</v>
      </c>
      <c r="D42" s="13">
        <v>318</v>
      </c>
      <c r="E42" s="13">
        <v>300</v>
      </c>
      <c r="F42" s="13">
        <v>18</v>
      </c>
      <c r="G42" s="13">
        <v>24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387</v>
      </c>
      <c r="D43" s="13">
        <v>368</v>
      </c>
      <c r="E43" s="13">
        <v>355</v>
      </c>
      <c r="F43" s="13">
        <v>13</v>
      </c>
      <c r="G43" s="13">
        <v>19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392</v>
      </c>
      <c r="D44" s="13">
        <v>370</v>
      </c>
      <c r="E44" s="13">
        <v>355</v>
      </c>
      <c r="F44" s="13">
        <v>15</v>
      </c>
      <c r="G44" s="13">
        <v>22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382</v>
      </c>
      <c r="D45" s="13">
        <v>363</v>
      </c>
      <c r="E45" s="13">
        <v>355</v>
      </c>
      <c r="F45" s="13">
        <v>8</v>
      </c>
      <c r="G45" s="13">
        <v>19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340</v>
      </c>
      <c r="D46" s="13">
        <v>321</v>
      </c>
      <c r="E46" s="13">
        <v>314</v>
      </c>
      <c r="F46" s="13">
        <v>7</v>
      </c>
      <c r="G46" s="13">
        <v>19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301</v>
      </c>
      <c r="D47" s="13">
        <v>276</v>
      </c>
      <c r="E47" s="13">
        <v>271</v>
      </c>
      <c r="F47" s="13">
        <v>5</v>
      </c>
      <c r="G47" s="13">
        <v>25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266</v>
      </c>
      <c r="D48" s="13">
        <v>240</v>
      </c>
      <c r="E48" s="13">
        <v>235</v>
      </c>
      <c r="F48" s="13">
        <v>5</v>
      </c>
      <c r="G48" s="13">
        <v>26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262</v>
      </c>
      <c r="D49" s="13">
        <v>193</v>
      </c>
      <c r="E49" s="13">
        <v>190</v>
      </c>
      <c r="F49" s="13">
        <v>3</v>
      </c>
      <c r="G49" s="13">
        <v>69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227</v>
      </c>
      <c r="D50" s="13">
        <v>124</v>
      </c>
      <c r="E50" s="13">
        <v>122</v>
      </c>
      <c r="F50" s="13">
        <v>2</v>
      </c>
      <c r="G50" s="13">
        <v>103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206</v>
      </c>
      <c r="D51" s="13">
        <v>84</v>
      </c>
      <c r="E51" s="13">
        <v>83</v>
      </c>
      <c r="F51" s="13">
        <v>1</v>
      </c>
      <c r="G51" s="13">
        <v>122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163</v>
      </c>
      <c r="D52" s="13">
        <v>43</v>
      </c>
      <c r="E52" s="13">
        <v>42</v>
      </c>
      <c r="F52" s="13">
        <v>1</v>
      </c>
      <c r="G52" s="13">
        <v>120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126</v>
      </c>
      <c r="D53" s="14">
        <v>25</v>
      </c>
      <c r="E53" s="14">
        <v>25</v>
      </c>
      <c r="F53" s="14" t="s">
        <v>41</v>
      </c>
      <c r="G53" s="14">
        <v>101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 codeName="Hoja82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2.4257812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119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277301</v>
      </c>
      <c r="D6" s="12">
        <v>177598</v>
      </c>
      <c r="E6" s="12">
        <v>157516</v>
      </c>
      <c r="F6" s="12">
        <v>20082</v>
      </c>
      <c r="G6" s="12">
        <v>99703</v>
      </c>
    </row>
    <row r="7" spans="1:12" ht="12" customHeight="1">
      <c r="A7" s="21" t="s">
        <v>12</v>
      </c>
      <c r="B7" s="2" t="s">
        <v>21</v>
      </c>
      <c r="C7" s="13">
        <v>5811</v>
      </c>
      <c r="D7" s="13">
        <v>378</v>
      </c>
      <c r="E7" s="13">
        <v>298</v>
      </c>
      <c r="F7" s="13">
        <v>80</v>
      </c>
      <c r="G7" s="13">
        <v>5433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28963</v>
      </c>
      <c r="D8" s="13">
        <v>8173</v>
      </c>
      <c r="E8" s="13">
        <v>5582</v>
      </c>
      <c r="F8" s="13">
        <v>2591</v>
      </c>
      <c r="G8" s="13">
        <v>20790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28286</v>
      </c>
      <c r="D9" s="13">
        <v>21521</v>
      </c>
      <c r="E9" s="13">
        <v>16779</v>
      </c>
      <c r="F9" s="13">
        <v>4742</v>
      </c>
      <c r="G9" s="13">
        <v>6765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27645</v>
      </c>
      <c r="D10" s="13">
        <v>22586</v>
      </c>
      <c r="E10" s="13">
        <v>19539</v>
      </c>
      <c r="F10" s="13">
        <v>3047</v>
      </c>
      <c r="G10" s="13">
        <v>5059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26778</v>
      </c>
      <c r="D11" s="13">
        <v>22018</v>
      </c>
      <c r="E11" s="13">
        <v>19805</v>
      </c>
      <c r="F11" s="13">
        <v>2213</v>
      </c>
      <c r="G11" s="13">
        <v>4760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24742</v>
      </c>
      <c r="D12" s="13">
        <v>20453</v>
      </c>
      <c r="E12" s="13">
        <v>18704</v>
      </c>
      <c r="F12" s="13">
        <v>1749</v>
      </c>
      <c r="G12" s="13">
        <v>4289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25247</v>
      </c>
      <c r="D13" s="13">
        <v>20817</v>
      </c>
      <c r="E13" s="13">
        <v>19286</v>
      </c>
      <c r="F13" s="13">
        <v>1531</v>
      </c>
      <c r="G13" s="13">
        <v>4430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22414</v>
      </c>
      <c r="D14" s="13">
        <v>18329</v>
      </c>
      <c r="E14" s="13">
        <v>17128</v>
      </c>
      <c r="F14" s="13">
        <v>1201</v>
      </c>
      <c r="G14" s="13">
        <v>4085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19446</v>
      </c>
      <c r="D15" s="13">
        <v>15334</v>
      </c>
      <c r="E15" s="13">
        <v>14331</v>
      </c>
      <c r="F15" s="13">
        <v>1003</v>
      </c>
      <c r="G15" s="13">
        <v>4112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16732</v>
      </c>
      <c r="D16" s="13">
        <v>12071</v>
      </c>
      <c r="E16" s="13">
        <v>11255</v>
      </c>
      <c r="F16" s="13">
        <v>816</v>
      </c>
      <c r="G16" s="13">
        <v>4661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14635</v>
      </c>
      <c r="D17" s="13">
        <v>8170</v>
      </c>
      <c r="E17" s="13">
        <v>7633</v>
      </c>
      <c r="F17" s="13">
        <v>537</v>
      </c>
      <c r="G17" s="13">
        <v>6465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12317</v>
      </c>
      <c r="D18" s="13">
        <v>4227</v>
      </c>
      <c r="E18" s="13">
        <v>3963</v>
      </c>
      <c r="F18" s="13">
        <v>264</v>
      </c>
      <c r="G18" s="13">
        <v>8090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10049</v>
      </c>
      <c r="D19" s="13">
        <v>1944</v>
      </c>
      <c r="E19" s="13">
        <v>1800</v>
      </c>
      <c r="F19" s="13">
        <v>144</v>
      </c>
      <c r="G19" s="13">
        <v>8105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6984</v>
      </c>
      <c r="D20" s="13">
        <v>873</v>
      </c>
      <c r="E20" s="13">
        <v>796</v>
      </c>
      <c r="F20" s="13">
        <v>77</v>
      </c>
      <c r="G20" s="13">
        <v>6111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7252</v>
      </c>
      <c r="D21" s="13">
        <v>704</v>
      </c>
      <c r="E21" s="13">
        <v>617</v>
      </c>
      <c r="F21" s="13">
        <v>87</v>
      </c>
      <c r="G21" s="13">
        <v>6548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143712</v>
      </c>
      <c r="D22" s="12">
        <v>79601</v>
      </c>
      <c r="E22" s="12">
        <v>67962</v>
      </c>
      <c r="F22" s="12">
        <v>11639</v>
      </c>
      <c r="G22" s="12">
        <v>64111</v>
      </c>
    </row>
    <row r="23" spans="1:12" ht="12" customHeight="1">
      <c r="A23" s="21" t="s">
        <v>12</v>
      </c>
      <c r="B23" s="2" t="s">
        <v>21</v>
      </c>
      <c r="C23" s="13">
        <v>2789</v>
      </c>
      <c r="D23" s="13">
        <v>172</v>
      </c>
      <c r="E23" s="13">
        <v>138</v>
      </c>
      <c r="F23" s="13">
        <v>34</v>
      </c>
      <c r="G23" s="13">
        <v>2617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14174</v>
      </c>
      <c r="D24" s="13">
        <v>3631</v>
      </c>
      <c r="E24" s="13">
        <v>2276</v>
      </c>
      <c r="F24" s="13">
        <v>1355</v>
      </c>
      <c r="G24" s="13">
        <v>10543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14116</v>
      </c>
      <c r="D25" s="13">
        <v>9708</v>
      </c>
      <c r="E25" s="13">
        <v>7094</v>
      </c>
      <c r="F25" s="13">
        <v>2614</v>
      </c>
      <c r="G25" s="13">
        <v>4408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13971</v>
      </c>
      <c r="D26" s="13">
        <v>10161</v>
      </c>
      <c r="E26" s="13">
        <v>8312</v>
      </c>
      <c r="F26" s="13">
        <v>1849</v>
      </c>
      <c r="G26" s="13">
        <v>3810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13566</v>
      </c>
      <c r="D27" s="13">
        <v>9844</v>
      </c>
      <c r="E27" s="13">
        <v>8387</v>
      </c>
      <c r="F27" s="13">
        <v>1457</v>
      </c>
      <c r="G27" s="13">
        <v>3722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12777</v>
      </c>
      <c r="D28" s="13">
        <v>9403</v>
      </c>
      <c r="E28" s="13">
        <v>8229</v>
      </c>
      <c r="F28" s="13">
        <v>1174</v>
      </c>
      <c r="G28" s="13">
        <v>3374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13032</v>
      </c>
      <c r="D29" s="13">
        <v>9564</v>
      </c>
      <c r="E29" s="13">
        <v>8568</v>
      </c>
      <c r="F29" s="13">
        <v>996</v>
      </c>
      <c r="G29" s="13">
        <v>3468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11618</v>
      </c>
      <c r="D30" s="13">
        <v>8435</v>
      </c>
      <c r="E30" s="13">
        <v>7734</v>
      </c>
      <c r="F30" s="13">
        <v>701</v>
      </c>
      <c r="G30" s="13">
        <v>3183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10049</v>
      </c>
      <c r="D31" s="13">
        <v>6993</v>
      </c>
      <c r="E31" s="13">
        <v>6467</v>
      </c>
      <c r="F31" s="13">
        <v>526</v>
      </c>
      <c r="G31" s="13">
        <v>3056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8640</v>
      </c>
      <c r="D32" s="13">
        <v>5317</v>
      </c>
      <c r="E32" s="13">
        <v>4900</v>
      </c>
      <c r="F32" s="13">
        <v>417</v>
      </c>
      <c r="G32" s="13">
        <v>3323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7824</v>
      </c>
      <c r="D33" s="13">
        <v>3177</v>
      </c>
      <c r="E33" s="13">
        <v>2948</v>
      </c>
      <c r="F33" s="13">
        <v>229</v>
      </c>
      <c r="G33" s="13">
        <v>4647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6677</v>
      </c>
      <c r="D34" s="13">
        <v>1665</v>
      </c>
      <c r="E34" s="13">
        <v>1544</v>
      </c>
      <c r="F34" s="13">
        <v>121</v>
      </c>
      <c r="G34" s="13">
        <v>5012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5628</v>
      </c>
      <c r="D35" s="13">
        <v>788</v>
      </c>
      <c r="E35" s="13">
        <v>719</v>
      </c>
      <c r="F35" s="13">
        <v>69</v>
      </c>
      <c r="G35" s="13">
        <v>4840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4110</v>
      </c>
      <c r="D36" s="13">
        <v>390</v>
      </c>
      <c r="E36" s="13">
        <v>350</v>
      </c>
      <c r="F36" s="13">
        <v>40</v>
      </c>
      <c r="G36" s="13">
        <v>3720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4741</v>
      </c>
      <c r="D37" s="13">
        <v>353</v>
      </c>
      <c r="E37" s="13">
        <v>296</v>
      </c>
      <c r="F37" s="13">
        <v>57</v>
      </c>
      <c r="G37" s="13">
        <v>4388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133589</v>
      </c>
      <c r="D38" s="12">
        <v>97997</v>
      </c>
      <c r="E38" s="12">
        <v>89554</v>
      </c>
      <c r="F38" s="12">
        <v>8443</v>
      </c>
      <c r="G38" s="12">
        <v>35592</v>
      </c>
    </row>
    <row r="39" spans="1:12" ht="12" customHeight="1">
      <c r="A39" s="21" t="s">
        <v>12</v>
      </c>
      <c r="B39" s="2" t="s">
        <v>21</v>
      </c>
      <c r="C39" s="13">
        <v>3022</v>
      </c>
      <c r="D39" s="13">
        <v>206</v>
      </c>
      <c r="E39" s="13">
        <v>160</v>
      </c>
      <c r="F39" s="13">
        <v>46</v>
      </c>
      <c r="G39" s="13">
        <v>2816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14789</v>
      </c>
      <c r="D40" s="13">
        <v>4542</v>
      </c>
      <c r="E40" s="13">
        <v>3306</v>
      </c>
      <c r="F40" s="13">
        <v>1236</v>
      </c>
      <c r="G40" s="13">
        <v>10247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14170</v>
      </c>
      <c r="D41" s="13">
        <v>11813</v>
      </c>
      <c r="E41" s="13">
        <v>9685</v>
      </c>
      <c r="F41" s="13">
        <v>2128</v>
      </c>
      <c r="G41" s="13">
        <v>2357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13674</v>
      </c>
      <c r="D42" s="13">
        <v>12425</v>
      </c>
      <c r="E42" s="13">
        <v>11227</v>
      </c>
      <c r="F42" s="13">
        <v>1198</v>
      </c>
      <c r="G42" s="13">
        <v>1249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13212</v>
      </c>
      <c r="D43" s="13">
        <v>12174</v>
      </c>
      <c r="E43" s="13">
        <v>11418</v>
      </c>
      <c r="F43" s="13">
        <v>756</v>
      </c>
      <c r="G43" s="13">
        <v>1038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11965</v>
      </c>
      <c r="D44" s="13">
        <v>11050</v>
      </c>
      <c r="E44" s="13">
        <v>10475</v>
      </c>
      <c r="F44" s="13">
        <v>575</v>
      </c>
      <c r="G44" s="13">
        <v>915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12215</v>
      </c>
      <c r="D45" s="13">
        <v>11253</v>
      </c>
      <c r="E45" s="13">
        <v>10718</v>
      </c>
      <c r="F45" s="13">
        <v>535</v>
      </c>
      <c r="G45" s="13">
        <v>962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10796</v>
      </c>
      <c r="D46" s="13">
        <v>9894</v>
      </c>
      <c r="E46" s="13">
        <v>9394</v>
      </c>
      <c r="F46" s="13">
        <v>500</v>
      </c>
      <c r="G46" s="13">
        <v>902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9397</v>
      </c>
      <c r="D47" s="13">
        <v>8341</v>
      </c>
      <c r="E47" s="13">
        <v>7864</v>
      </c>
      <c r="F47" s="13">
        <v>477</v>
      </c>
      <c r="G47" s="13">
        <v>1056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8092</v>
      </c>
      <c r="D48" s="13">
        <v>6754</v>
      </c>
      <c r="E48" s="13">
        <v>6355</v>
      </c>
      <c r="F48" s="13">
        <v>399</v>
      </c>
      <c r="G48" s="13">
        <v>1338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6811</v>
      </c>
      <c r="D49" s="13">
        <v>4993</v>
      </c>
      <c r="E49" s="13">
        <v>4685</v>
      </c>
      <c r="F49" s="13">
        <v>308</v>
      </c>
      <c r="G49" s="13">
        <v>1818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5640</v>
      </c>
      <c r="D50" s="13">
        <v>2562</v>
      </c>
      <c r="E50" s="13">
        <v>2419</v>
      </c>
      <c r="F50" s="13">
        <v>143</v>
      </c>
      <c r="G50" s="13">
        <v>3078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4421</v>
      </c>
      <c r="D51" s="13">
        <v>1156</v>
      </c>
      <c r="E51" s="13">
        <v>1081</v>
      </c>
      <c r="F51" s="13">
        <v>75</v>
      </c>
      <c r="G51" s="13">
        <v>3265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2874</v>
      </c>
      <c r="D52" s="13">
        <v>483</v>
      </c>
      <c r="E52" s="13">
        <v>446</v>
      </c>
      <c r="F52" s="13">
        <v>37</v>
      </c>
      <c r="G52" s="13">
        <v>2391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2511</v>
      </c>
      <c r="D53" s="14">
        <v>351</v>
      </c>
      <c r="E53" s="14">
        <v>321</v>
      </c>
      <c r="F53" s="14">
        <v>30</v>
      </c>
      <c r="G53" s="14">
        <v>2160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Hoja83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31.28515625" customWidth="1"/>
    <col min="3" max="3" width="15.85546875" customWidth="1"/>
    <col min="4" max="5" width="13.85546875" customWidth="1"/>
    <col min="6" max="6" width="14.85546875" customWidth="1"/>
    <col min="7" max="7" width="16.4257812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120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26296</v>
      </c>
      <c r="D6" s="12">
        <v>16831</v>
      </c>
      <c r="E6" s="12">
        <v>15326</v>
      </c>
      <c r="F6" s="12">
        <v>1505</v>
      </c>
      <c r="G6" s="12">
        <v>9465</v>
      </c>
    </row>
    <row r="7" spans="1:12" ht="12" customHeight="1">
      <c r="A7" s="21" t="s">
        <v>12</v>
      </c>
      <c r="B7" s="2" t="s">
        <v>21</v>
      </c>
      <c r="C7" s="13">
        <v>519</v>
      </c>
      <c r="D7" s="13">
        <v>29</v>
      </c>
      <c r="E7" s="13">
        <v>25</v>
      </c>
      <c r="F7" s="13">
        <v>4</v>
      </c>
      <c r="G7" s="13">
        <v>490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2422</v>
      </c>
      <c r="D8" s="13">
        <v>701</v>
      </c>
      <c r="E8" s="13">
        <v>507</v>
      </c>
      <c r="F8" s="13">
        <v>194</v>
      </c>
      <c r="G8" s="13">
        <v>1721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2041</v>
      </c>
      <c r="D9" s="13">
        <v>1588</v>
      </c>
      <c r="E9" s="13">
        <v>1334</v>
      </c>
      <c r="F9" s="13">
        <v>254</v>
      </c>
      <c r="G9" s="13">
        <v>453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1925</v>
      </c>
      <c r="D10" s="13">
        <v>1627</v>
      </c>
      <c r="E10" s="13">
        <v>1429</v>
      </c>
      <c r="F10" s="13">
        <v>198</v>
      </c>
      <c r="G10" s="13">
        <v>298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2161</v>
      </c>
      <c r="D11" s="13">
        <v>1834</v>
      </c>
      <c r="E11" s="13">
        <v>1699</v>
      </c>
      <c r="F11" s="13">
        <v>135</v>
      </c>
      <c r="G11" s="13">
        <v>327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2586</v>
      </c>
      <c r="D12" s="13">
        <v>2235</v>
      </c>
      <c r="E12" s="13">
        <v>2063</v>
      </c>
      <c r="F12" s="13">
        <v>172</v>
      </c>
      <c r="G12" s="13">
        <v>351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2646</v>
      </c>
      <c r="D13" s="13">
        <v>2310</v>
      </c>
      <c r="E13" s="13">
        <v>2160</v>
      </c>
      <c r="F13" s="13">
        <v>150</v>
      </c>
      <c r="G13" s="13">
        <v>336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2242</v>
      </c>
      <c r="D14" s="13">
        <v>1903</v>
      </c>
      <c r="E14" s="13">
        <v>1783</v>
      </c>
      <c r="F14" s="13">
        <v>120</v>
      </c>
      <c r="G14" s="13">
        <v>339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1876</v>
      </c>
      <c r="D15" s="13">
        <v>1548</v>
      </c>
      <c r="E15" s="13">
        <v>1442</v>
      </c>
      <c r="F15" s="13">
        <v>106</v>
      </c>
      <c r="G15" s="13">
        <v>328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1712</v>
      </c>
      <c r="D16" s="13">
        <v>1235</v>
      </c>
      <c r="E16" s="13">
        <v>1155</v>
      </c>
      <c r="F16" s="13">
        <v>80</v>
      </c>
      <c r="G16" s="13">
        <v>477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1606</v>
      </c>
      <c r="D17" s="13">
        <v>867</v>
      </c>
      <c r="E17" s="13">
        <v>823</v>
      </c>
      <c r="F17" s="13">
        <v>44</v>
      </c>
      <c r="G17" s="13">
        <v>739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1477</v>
      </c>
      <c r="D18" s="13">
        <v>487</v>
      </c>
      <c r="E18" s="13">
        <v>466</v>
      </c>
      <c r="F18" s="13">
        <v>21</v>
      </c>
      <c r="G18" s="13">
        <v>990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1245</v>
      </c>
      <c r="D19" s="13">
        <v>242</v>
      </c>
      <c r="E19" s="13">
        <v>230</v>
      </c>
      <c r="F19" s="13">
        <v>12</v>
      </c>
      <c r="G19" s="13">
        <v>1003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895</v>
      </c>
      <c r="D20" s="13">
        <v>134</v>
      </c>
      <c r="E20" s="13">
        <v>126</v>
      </c>
      <c r="F20" s="13">
        <v>8</v>
      </c>
      <c r="G20" s="13">
        <v>761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943</v>
      </c>
      <c r="D21" s="13">
        <v>91</v>
      </c>
      <c r="E21" s="13">
        <v>84</v>
      </c>
      <c r="F21" s="13">
        <v>7</v>
      </c>
      <c r="G21" s="13">
        <v>852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13420</v>
      </c>
      <c r="D22" s="12">
        <v>7502</v>
      </c>
      <c r="E22" s="12">
        <v>6583</v>
      </c>
      <c r="F22" s="12">
        <v>919</v>
      </c>
      <c r="G22" s="12">
        <v>5918</v>
      </c>
    </row>
    <row r="23" spans="1:12" ht="12" customHeight="1">
      <c r="A23" s="21" t="s">
        <v>12</v>
      </c>
      <c r="B23" s="2" t="s">
        <v>21</v>
      </c>
      <c r="C23" s="13">
        <v>246</v>
      </c>
      <c r="D23" s="13">
        <v>12</v>
      </c>
      <c r="E23" s="13">
        <v>9</v>
      </c>
      <c r="F23" s="13">
        <v>3</v>
      </c>
      <c r="G23" s="13">
        <v>234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1240</v>
      </c>
      <c r="D24" s="13">
        <v>317</v>
      </c>
      <c r="E24" s="13">
        <v>201</v>
      </c>
      <c r="F24" s="13">
        <v>116</v>
      </c>
      <c r="G24" s="13">
        <v>923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1035</v>
      </c>
      <c r="D25" s="13">
        <v>734</v>
      </c>
      <c r="E25" s="13">
        <v>581</v>
      </c>
      <c r="F25" s="13">
        <v>153</v>
      </c>
      <c r="G25" s="13">
        <v>301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943</v>
      </c>
      <c r="D26" s="13">
        <v>731</v>
      </c>
      <c r="E26" s="13">
        <v>615</v>
      </c>
      <c r="F26" s="13">
        <v>116</v>
      </c>
      <c r="G26" s="13">
        <v>212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1093</v>
      </c>
      <c r="D27" s="13">
        <v>836</v>
      </c>
      <c r="E27" s="13">
        <v>745</v>
      </c>
      <c r="F27" s="13">
        <v>91</v>
      </c>
      <c r="G27" s="13">
        <v>257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1309</v>
      </c>
      <c r="D28" s="13">
        <v>1061</v>
      </c>
      <c r="E28" s="13">
        <v>957</v>
      </c>
      <c r="F28" s="13">
        <v>104</v>
      </c>
      <c r="G28" s="13">
        <v>248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1349</v>
      </c>
      <c r="D29" s="13">
        <v>1087</v>
      </c>
      <c r="E29" s="13">
        <v>973</v>
      </c>
      <c r="F29" s="13">
        <v>114</v>
      </c>
      <c r="G29" s="13">
        <v>262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1137</v>
      </c>
      <c r="D30" s="13">
        <v>874</v>
      </c>
      <c r="E30" s="13">
        <v>794</v>
      </c>
      <c r="F30" s="13">
        <v>80</v>
      </c>
      <c r="G30" s="13">
        <v>263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959</v>
      </c>
      <c r="D31" s="13">
        <v>718</v>
      </c>
      <c r="E31" s="13">
        <v>661</v>
      </c>
      <c r="F31" s="13">
        <v>57</v>
      </c>
      <c r="G31" s="13">
        <v>241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855</v>
      </c>
      <c r="D32" s="13">
        <v>521</v>
      </c>
      <c r="E32" s="13">
        <v>474</v>
      </c>
      <c r="F32" s="13">
        <v>47</v>
      </c>
      <c r="G32" s="13">
        <v>334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831</v>
      </c>
      <c r="D33" s="13">
        <v>302</v>
      </c>
      <c r="E33" s="13">
        <v>284</v>
      </c>
      <c r="F33" s="13">
        <v>18</v>
      </c>
      <c r="G33" s="13">
        <v>529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779</v>
      </c>
      <c r="D34" s="13">
        <v>164</v>
      </c>
      <c r="E34" s="13">
        <v>157</v>
      </c>
      <c r="F34" s="13">
        <v>7</v>
      </c>
      <c r="G34" s="13">
        <v>615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617</v>
      </c>
      <c r="D35" s="13">
        <v>66</v>
      </c>
      <c r="E35" s="13">
        <v>61</v>
      </c>
      <c r="F35" s="13">
        <v>5</v>
      </c>
      <c r="G35" s="13">
        <v>551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475</v>
      </c>
      <c r="D36" s="13">
        <v>37</v>
      </c>
      <c r="E36" s="13">
        <v>34</v>
      </c>
      <c r="F36" s="13">
        <v>3</v>
      </c>
      <c r="G36" s="13">
        <v>438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552</v>
      </c>
      <c r="D37" s="13">
        <v>42</v>
      </c>
      <c r="E37" s="13">
        <v>37</v>
      </c>
      <c r="F37" s="13">
        <v>5</v>
      </c>
      <c r="G37" s="13">
        <v>510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12876</v>
      </c>
      <c r="D38" s="12">
        <v>9329</v>
      </c>
      <c r="E38" s="12">
        <v>8743</v>
      </c>
      <c r="F38" s="12">
        <v>586</v>
      </c>
      <c r="G38" s="12">
        <v>3547</v>
      </c>
    </row>
    <row r="39" spans="1:12" ht="12" customHeight="1">
      <c r="A39" s="21" t="s">
        <v>12</v>
      </c>
      <c r="B39" s="2" t="s">
        <v>21</v>
      </c>
      <c r="C39" s="13">
        <v>273</v>
      </c>
      <c r="D39" s="13">
        <v>17</v>
      </c>
      <c r="E39" s="13">
        <v>16</v>
      </c>
      <c r="F39" s="13">
        <v>1</v>
      </c>
      <c r="G39" s="13">
        <v>256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1182</v>
      </c>
      <c r="D40" s="13">
        <v>384</v>
      </c>
      <c r="E40" s="13">
        <v>306</v>
      </c>
      <c r="F40" s="13">
        <v>78</v>
      </c>
      <c r="G40" s="13">
        <v>798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1006</v>
      </c>
      <c r="D41" s="13">
        <v>854</v>
      </c>
      <c r="E41" s="13">
        <v>753</v>
      </c>
      <c r="F41" s="13">
        <v>101</v>
      </c>
      <c r="G41" s="13">
        <v>152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982</v>
      </c>
      <c r="D42" s="13">
        <v>896</v>
      </c>
      <c r="E42" s="13">
        <v>814</v>
      </c>
      <c r="F42" s="13">
        <v>82</v>
      </c>
      <c r="G42" s="13">
        <v>86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1068</v>
      </c>
      <c r="D43" s="13">
        <v>998</v>
      </c>
      <c r="E43" s="13">
        <v>954</v>
      </c>
      <c r="F43" s="13">
        <v>44</v>
      </c>
      <c r="G43" s="13">
        <v>70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1277</v>
      </c>
      <c r="D44" s="13">
        <v>1174</v>
      </c>
      <c r="E44" s="13">
        <v>1106</v>
      </c>
      <c r="F44" s="13">
        <v>68</v>
      </c>
      <c r="G44" s="13">
        <v>103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1297</v>
      </c>
      <c r="D45" s="13">
        <v>1223</v>
      </c>
      <c r="E45" s="13">
        <v>1187</v>
      </c>
      <c r="F45" s="13">
        <v>36</v>
      </c>
      <c r="G45" s="13">
        <v>74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1105</v>
      </c>
      <c r="D46" s="13">
        <v>1029</v>
      </c>
      <c r="E46" s="13">
        <v>989</v>
      </c>
      <c r="F46" s="13">
        <v>40</v>
      </c>
      <c r="G46" s="13">
        <v>76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917</v>
      </c>
      <c r="D47" s="13">
        <v>830</v>
      </c>
      <c r="E47" s="13">
        <v>781</v>
      </c>
      <c r="F47" s="13">
        <v>49</v>
      </c>
      <c r="G47" s="13">
        <v>87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857</v>
      </c>
      <c r="D48" s="13">
        <v>714</v>
      </c>
      <c r="E48" s="13">
        <v>681</v>
      </c>
      <c r="F48" s="13">
        <v>33</v>
      </c>
      <c r="G48" s="13">
        <v>143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775</v>
      </c>
      <c r="D49" s="13">
        <v>565</v>
      </c>
      <c r="E49" s="13">
        <v>539</v>
      </c>
      <c r="F49" s="13">
        <v>26</v>
      </c>
      <c r="G49" s="13">
        <v>210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698</v>
      </c>
      <c r="D50" s="13">
        <v>323</v>
      </c>
      <c r="E50" s="13">
        <v>309</v>
      </c>
      <c r="F50" s="13">
        <v>14</v>
      </c>
      <c r="G50" s="13">
        <v>375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628</v>
      </c>
      <c r="D51" s="13">
        <v>176</v>
      </c>
      <c r="E51" s="13">
        <v>169</v>
      </c>
      <c r="F51" s="13">
        <v>7</v>
      </c>
      <c r="G51" s="13">
        <v>452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420</v>
      </c>
      <c r="D52" s="13">
        <v>97</v>
      </c>
      <c r="E52" s="13">
        <v>92</v>
      </c>
      <c r="F52" s="13">
        <v>5</v>
      </c>
      <c r="G52" s="13">
        <v>323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391</v>
      </c>
      <c r="D53" s="14">
        <v>49</v>
      </c>
      <c r="E53" s="14">
        <v>47</v>
      </c>
      <c r="F53" s="14">
        <v>2</v>
      </c>
      <c r="G53" s="14">
        <v>342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Hoja84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7.2851562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121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49094</v>
      </c>
      <c r="D6" s="12">
        <v>31732</v>
      </c>
      <c r="E6" s="12">
        <v>28849</v>
      </c>
      <c r="F6" s="12">
        <v>2883</v>
      </c>
      <c r="G6" s="12">
        <v>17362</v>
      </c>
    </row>
    <row r="7" spans="1:12" ht="12" customHeight="1">
      <c r="A7" s="21" t="s">
        <v>12</v>
      </c>
      <c r="B7" s="2" t="s">
        <v>21</v>
      </c>
      <c r="C7" s="13">
        <v>1238</v>
      </c>
      <c r="D7" s="13">
        <v>77</v>
      </c>
      <c r="E7" s="13">
        <v>68</v>
      </c>
      <c r="F7" s="13">
        <v>9</v>
      </c>
      <c r="G7" s="13">
        <v>1161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5744</v>
      </c>
      <c r="D8" s="13">
        <v>1632</v>
      </c>
      <c r="E8" s="13">
        <v>1221</v>
      </c>
      <c r="F8" s="13">
        <v>411</v>
      </c>
      <c r="G8" s="13">
        <v>4112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5136</v>
      </c>
      <c r="D9" s="13">
        <v>3771</v>
      </c>
      <c r="E9" s="13">
        <v>3150</v>
      </c>
      <c r="F9" s="13">
        <v>621</v>
      </c>
      <c r="G9" s="13">
        <v>1365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5188</v>
      </c>
      <c r="D10" s="13">
        <v>4187</v>
      </c>
      <c r="E10" s="13">
        <v>3735</v>
      </c>
      <c r="F10" s="13">
        <v>452</v>
      </c>
      <c r="G10" s="13">
        <v>1001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5096</v>
      </c>
      <c r="D11" s="13">
        <v>4261</v>
      </c>
      <c r="E11" s="13">
        <v>3927</v>
      </c>
      <c r="F11" s="13">
        <v>334</v>
      </c>
      <c r="G11" s="13">
        <v>835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4631</v>
      </c>
      <c r="D12" s="13">
        <v>3860</v>
      </c>
      <c r="E12" s="13">
        <v>3585</v>
      </c>
      <c r="F12" s="13">
        <v>275</v>
      </c>
      <c r="G12" s="13">
        <v>771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4591</v>
      </c>
      <c r="D13" s="13">
        <v>3866</v>
      </c>
      <c r="E13" s="13">
        <v>3629</v>
      </c>
      <c r="F13" s="13">
        <v>237</v>
      </c>
      <c r="G13" s="13">
        <v>725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3794</v>
      </c>
      <c r="D14" s="13">
        <v>3126</v>
      </c>
      <c r="E14" s="13">
        <v>2969</v>
      </c>
      <c r="F14" s="13">
        <v>157</v>
      </c>
      <c r="G14" s="13">
        <v>668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3247</v>
      </c>
      <c r="D15" s="13">
        <v>2550</v>
      </c>
      <c r="E15" s="13">
        <v>2393</v>
      </c>
      <c r="F15" s="13">
        <v>157</v>
      </c>
      <c r="G15" s="13">
        <v>697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2719</v>
      </c>
      <c r="D16" s="13">
        <v>1924</v>
      </c>
      <c r="E16" s="13">
        <v>1823</v>
      </c>
      <c r="F16" s="13">
        <v>101</v>
      </c>
      <c r="G16" s="13">
        <v>795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2371</v>
      </c>
      <c r="D17" s="13">
        <v>1242</v>
      </c>
      <c r="E17" s="13">
        <v>1176</v>
      </c>
      <c r="F17" s="13">
        <v>66</v>
      </c>
      <c r="G17" s="13">
        <v>1129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1852</v>
      </c>
      <c r="D18" s="13">
        <v>646</v>
      </c>
      <c r="E18" s="13">
        <v>620</v>
      </c>
      <c r="F18" s="13">
        <v>26</v>
      </c>
      <c r="G18" s="13">
        <v>1206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1417</v>
      </c>
      <c r="D19" s="13">
        <v>308</v>
      </c>
      <c r="E19" s="13">
        <v>293</v>
      </c>
      <c r="F19" s="13">
        <v>15</v>
      </c>
      <c r="G19" s="13">
        <v>1109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979</v>
      </c>
      <c r="D20" s="13">
        <v>152</v>
      </c>
      <c r="E20" s="13">
        <v>139</v>
      </c>
      <c r="F20" s="13">
        <v>13</v>
      </c>
      <c r="G20" s="13">
        <v>827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1091</v>
      </c>
      <c r="D21" s="13">
        <v>130</v>
      </c>
      <c r="E21" s="13">
        <v>121</v>
      </c>
      <c r="F21" s="13">
        <v>9</v>
      </c>
      <c r="G21" s="13">
        <v>961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25215</v>
      </c>
      <c r="D22" s="12">
        <v>14031</v>
      </c>
      <c r="E22" s="12">
        <v>12260</v>
      </c>
      <c r="F22" s="12">
        <v>1771</v>
      </c>
      <c r="G22" s="12">
        <v>11184</v>
      </c>
    </row>
    <row r="23" spans="1:12" ht="12" customHeight="1">
      <c r="A23" s="21" t="s">
        <v>12</v>
      </c>
      <c r="B23" s="2" t="s">
        <v>21</v>
      </c>
      <c r="C23" s="13">
        <v>593</v>
      </c>
      <c r="D23" s="13">
        <v>28</v>
      </c>
      <c r="E23" s="13">
        <v>23</v>
      </c>
      <c r="F23" s="13">
        <v>5</v>
      </c>
      <c r="G23" s="13">
        <v>565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2854</v>
      </c>
      <c r="D24" s="13">
        <v>681</v>
      </c>
      <c r="E24" s="13">
        <v>457</v>
      </c>
      <c r="F24" s="13">
        <v>224</v>
      </c>
      <c r="G24" s="13">
        <v>2173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2578</v>
      </c>
      <c r="D25" s="13">
        <v>1670</v>
      </c>
      <c r="E25" s="13">
        <v>1301</v>
      </c>
      <c r="F25" s="13">
        <v>369</v>
      </c>
      <c r="G25" s="13">
        <v>908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2642</v>
      </c>
      <c r="D26" s="13">
        <v>1865</v>
      </c>
      <c r="E26" s="13">
        <v>1567</v>
      </c>
      <c r="F26" s="13">
        <v>298</v>
      </c>
      <c r="G26" s="13">
        <v>777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2608</v>
      </c>
      <c r="D27" s="13">
        <v>1933</v>
      </c>
      <c r="E27" s="13">
        <v>1707</v>
      </c>
      <c r="F27" s="13">
        <v>226</v>
      </c>
      <c r="G27" s="13">
        <v>675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2425</v>
      </c>
      <c r="D28" s="13">
        <v>1778</v>
      </c>
      <c r="E28" s="13">
        <v>1561</v>
      </c>
      <c r="F28" s="13">
        <v>217</v>
      </c>
      <c r="G28" s="13">
        <v>647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2317</v>
      </c>
      <c r="D29" s="13">
        <v>1750</v>
      </c>
      <c r="E29" s="13">
        <v>1594</v>
      </c>
      <c r="F29" s="13">
        <v>156</v>
      </c>
      <c r="G29" s="13">
        <v>567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1927</v>
      </c>
      <c r="D30" s="13">
        <v>1413</v>
      </c>
      <c r="E30" s="13">
        <v>1324</v>
      </c>
      <c r="F30" s="13">
        <v>89</v>
      </c>
      <c r="G30" s="13">
        <v>514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1666</v>
      </c>
      <c r="D31" s="13">
        <v>1148</v>
      </c>
      <c r="E31" s="13">
        <v>1069</v>
      </c>
      <c r="F31" s="13">
        <v>79</v>
      </c>
      <c r="G31" s="13">
        <v>518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1425</v>
      </c>
      <c r="D32" s="13">
        <v>847</v>
      </c>
      <c r="E32" s="13">
        <v>800</v>
      </c>
      <c r="F32" s="13">
        <v>47</v>
      </c>
      <c r="G32" s="13">
        <v>578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1268</v>
      </c>
      <c r="D33" s="13">
        <v>482</v>
      </c>
      <c r="E33" s="13">
        <v>452</v>
      </c>
      <c r="F33" s="13">
        <v>30</v>
      </c>
      <c r="G33" s="13">
        <v>786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945</v>
      </c>
      <c r="D34" s="13">
        <v>232</v>
      </c>
      <c r="E34" s="13">
        <v>220</v>
      </c>
      <c r="F34" s="13">
        <v>12</v>
      </c>
      <c r="G34" s="13">
        <v>713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751</v>
      </c>
      <c r="D35" s="13">
        <v>104</v>
      </c>
      <c r="E35" s="13">
        <v>98</v>
      </c>
      <c r="F35" s="13">
        <v>6</v>
      </c>
      <c r="G35" s="13">
        <v>647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538</v>
      </c>
      <c r="D36" s="13">
        <v>46</v>
      </c>
      <c r="E36" s="13">
        <v>41</v>
      </c>
      <c r="F36" s="13">
        <v>5</v>
      </c>
      <c r="G36" s="13">
        <v>492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678</v>
      </c>
      <c r="D37" s="13">
        <v>54</v>
      </c>
      <c r="E37" s="13">
        <v>46</v>
      </c>
      <c r="F37" s="13">
        <v>8</v>
      </c>
      <c r="G37" s="13">
        <v>624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23879</v>
      </c>
      <c r="D38" s="12">
        <v>17701</v>
      </c>
      <c r="E38" s="12">
        <v>16589</v>
      </c>
      <c r="F38" s="12">
        <v>1112</v>
      </c>
      <c r="G38" s="12">
        <v>6178</v>
      </c>
    </row>
    <row r="39" spans="1:12" ht="12" customHeight="1">
      <c r="A39" s="21" t="s">
        <v>12</v>
      </c>
      <c r="B39" s="2" t="s">
        <v>21</v>
      </c>
      <c r="C39" s="13">
        <v>645</v>
      </c>
      <c r="D39" s="13">
        <v>49</v>
      </c>
      <c r="E39" s="13">
        <v>45</v>
      </c>
      <c r="F39" s="13">
        <v>4</v>
      </c>
      <c r="G39" s="13">
        <v>596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2890</v>
      </c>
      <c r="D40" s="13">
        <v>951</v>
      </c>
      <c r="E40" s="13">
        <v>764</v>
      </c>
      <c r="F40" s="13">
        <v>187</v>
      </c>
      <c r="G40" s="13">
        <v>1939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2558</v>
      </c>
      <c r="D41" s="13">
        <v>2101</v>
      </c>
      <c r="E41" s="13">
        <v>1849</v>
      </c>
      <c r="F41" s="13">
        <v>252</v>
      </c>
      <c r="G41" s="13">
        <v>457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2546</v>
      </c>
      <c r="D42" s="13">
        <v>2322</v>
      </c>
      <c r="E42" s="13">
        <v>2168</v>
      </c>
      <c r="F42" s="13">
        <v>154</v>
      </c>
      <c r="G42" s="13">
        <v>224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2488</v>
      </c>
      <c r="D43" s="13">
        <v>2328</v>
      </c>
      <c r="E43" s="13">
        <v>2220</v>
      </c>
      <c r="F43" s="13">
        <v>108</v>
      </c>
      <c r="G43" s="13">
        <v>160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2206</v>
      </c>
      <c r="D44" s="13">
        <v>2082</v>
      </c>
      <c r="E44" s="13">
        <v>2024</v>
      </c>
      <c r="F44" s="13">
        <v>58</v>
      </c>
      <c r="G44" s="13">
        <v>124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2274</v>
      </c>
      <c r="D45" s="13">
        <v>2116</v>
      </c>
      <c r="E45" s="13">
        <v>2035</v>
      </c>
      <c r="F45" s="13">
        <v>81</v>
      </c>
      <c r="G45" s="13">
        <v>158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1867</v>
      </c>
      <c r="D46" s="13">
        <v>1713</v>
      </c>
      <c r="E46" s="13">
        <v>1645</v>
      </c>
      <c r="F46" s="13">
        <v>68</v>
      </c>
      <c r="G46" s="13">
        <v>154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1581</v>
      </c>
      <c r="D47" s="13">
        <v>1402</v>
      </c>
      <c r="E47" s="13">
        <v>1324</v>
      </c>
      <c r="F47" s="13">
        <v>78</v>
      </c>
      <c r="G47" s="13">
        <v>179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1294</v>
      </c>
      <c r="D48" s="13">
        <v>1077</v>
      </c>
      <c r="E48" s="13">
        <v>1023</v>
      </c>
      <c r="F48" s="13">
        <v>54</v>
      </c>
      <c r="G48" s="13">
        <v>217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1103</v>
      </c>
      <c r="D49" s="13">
        <v>760</v>
      </c>
      <c r="E49" s="13">
        <v>724</v>
      </c>
      <c r="F49" s="13">
        <v>36</v>
      </c>
      <c r="G49" s="13">
        <v>343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907</v>
      </c>
      <c r="D50" s="13">
        <v>414</v>
      </c>
      <c r="E50" s="13">
        <v>400</v>
      </c>
      <c r="F50" s="13">
        <v>14</v>
      </c>
      <c r="G50" s="13">
        <v>493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666</v>
      </c>
      <c r="D51" s="13">
        <v>204</v>
      </c>
      <c r="E51" s="13">
        <v>195</v>
      </c>
      <c r="F51" s="13">
        <v>9</v>
      </c>
      <c r="G51" s="13">
        <v>462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441</v>
      </c>
      <c r="D52" s="13">
        <v>106</v>
      </c>
      <c r="E52" s="13">
        <v>98</v>
      </c>
      <c r="F52" s="13">
        <v>8</v>
      </c>
      <c r="G52" s="13">
        <v>335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413</v>
      </c>
      <c r="D53" s="14">
        <v>76</v>
      </c>
      <c r="E53" s="14">
        <v>75</v>
      </c>
      <c r="F53" s="14">
        <v>1</v>
      </c>
      <c r="G53" s="14">
        <v>337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Hoja85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5.2851562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122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56596</v>
      </c>
      <c r="D6" s="12">
        <v>36646</v>
      </c>
      <c r="E6" s="12">
        <v>34192</v>
      </c>
      <c r="F6" s="12">
        <v>2454</v>
      </c>
      <c r="G6" s="12">
        <v>19950</v>
      </c>
    </row>
    <row r="7" spans="1:12" ht="12" customHeight="1">
      <c r="A7" s="21" t="s">
        <v>12</v>
      </c>
      <c r="B7" s="2" t="s">
        <v>21</v>
      </c>
      <c r="C7" s="13">
        <v>1104</v>
      </c>
      <c r="D7" s="13">
        <v>65</v>
      </c>
      <c r="E7" s="13">
        <v>54</v>
      </c>
      <c r="F7" s="13">
        <v>11</v>
      </c>
      <c r="G7" s="13">
        <v>1039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5699</v>
      </c>
      <c r="D8" s="13">
        <v>1640</v>
      </c>
      <c r="E8" s="13">
        <v>1274</v>
      </c>
      <c r="F8" s="13">
        <v>366</v>
      </c>
      <c r="G8" s="13">
        <v>4059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5156</v>
      </c>
      <c r="D9" s="13">
        <v>3827</v>
      </c>
      <c r="E9" s="13">
        <v>3206</v>
      </c>
      <c r="F9" s="13">
        <v>621</v>
      </c>
      <c r="G9" s="13">
        <v>1329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5006</v>
      </c>
      <c r="D10" s="13">
        <v>4312</v>
      </c>
      <c r="E10" s="13">
        <v>3966</v>
      </c>
      <c r="F10" s="13">
        <v>346</v>
      </c>
      <c r="G10" s="13">
        <v>694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5060</v>
      </c>
      <c r="D11" s="13">
        <v>4474</v>
      </c>
      <c r="E11" s="13">
        <v>4237</v>
      </c>
      <c r="F11" s="13">
        <v>237</v>
      </c>
      <c r="G11" s="13">
        <v>586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5169</v>
      </c>
      <c r="D12" s="13">
        <v>4637</v>
      </c>
      <c r="E12" s="13">
        <v>4423</v>
      </c>
      <c r="F12" s="13">
        <v>214</v>
      </c>
      <c r="G12" s="13">
        <v>532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5018</v>
      </c>
      <c r="D13" s="13">
        <v>4476</v>
      </c>
      <c r="E13" s="13">
        <v>4303</v>
      </c>
      <c r="F13" s="13">
        <v>173</v>
      </c>
      <c r="G13" s="13">
        <v>542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4313</v>
      </c>
      <c r="D14" s="13">
        <v>3770</v>
      </c>
      <c r="E14" s="13">
        <v>3640</v>
      </c>
      <c r="F14" s="13">
        <v>130</v>
      </c>
      <c r="G14" s="13">
        <v>543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3842</v>
      </c>
      <c r="D15" s="13">
        <v>3154</v>
      </c>
      <c r="E15" s="13">
        <v>3031</v>
      </c>
      <c r="F15" s="13">
        <v>123</v>
      </c>
      <c r="G15" s="13">
        <v>688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3437</v>
      </c>
      <c r="D16" s="13">
        <v>2504</v>
      </c>
      <c r="E16" s="13">
        <v>2404</v>
      </c>
      <c r="F16" s="13">
        <v>100</v>
      </c>
      <c r="G16" s="13">
        <v>933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3296</v>
      </c>
      <c r="D17" s="13">
        <v>1801</v>
      </c>
      <c r="E17" s="13">
        <v>1736</v>
      </c>
      <c r="F17" s="13">
        <v>65</v>
      </c>
      <c r="G17" s="13">
        <v>1495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3041</v>
      </c>
      <c r="D18" s="13">
        <v>1062</v>
      </c>
      <c r="E18" s="13">
        <v>1022</v>
      </c>
      <c r="F18" s="13">
        <v>40</v>
      </c>
      <c r="G18" s="13">
        <v>1979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2369</v>
      </c>
      <c r="D19" s="13">
        <v>520</v>
      </c>
      <c r="E19" s="13">
        <v>503</v>
      </c>
      <c r="F19" s="13">
        <v>17</v>
      </c>
      <c r="G19" s="13">
        <v>1849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1757</v>
      </c>
      <c r="D20" s="13">
        <v>212</v>
      </c>
      <c r="E20" s="13">
        <v>207</v>
      </c>
      <c r="F20" s="13">
        <v>5</v>
      </c>
      <c r="G20" s="13">
        <v>1545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2329</v>
      </c>
      <c r="D21" s="13">
        <v>192</v>
      </c>
      <c r="E21" s="13">
        <v>186</v>
      </c>
      <c r="F21" s="13">
        <v>6</v>
      </c>
      <c r="G21" s="13">
        <v>2137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29628</v>
      </c>
      <c r="D22" s="12">
        <v>17038</v>
      </c>
      <c r="E22" s="12">
        <v>15567</v>
      </c>
      <c r="F22" s="12">
        <v>1471</v>
      </c>
      <c r="G22" s="12">
        <v>12590</v>
      </c>
    </row>
    <row r="23" spans="1:12" ht="12" customHeight="1">
      <c r="A23" s="21" t="s">
        <v>12</v>
      </c>
      <c r="B23" s="2" t="s">
        <v>21</v>
      </c>
      <c r="C23" s="13">
        <v>531</v>
      </c>
      <c r="D23" s="13">
        <v>31</v>
      </c>
      <c r="E23" s="13">
        <v>22</v>
      </c>
      <c r="F23" s="13">
        <v>9</v>
      </c>
      <c r="G23" s="13">
        <v>500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2778</v>
      </c>
      <c r="D24" s="13">
        <v>684</v>
      </c>
      <c r="E24" s="13">
        <v>487</v>
      </c>
      <c r="F24" s="13">
        <v>197</v>
      </c>
      <c r="G24" s="13">
        <v>2094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2548</v>
      </c>
      <c r="D25" s="13">
        <v>1751</v>
      </c>
      <c r="E25" s="13">
        <v>1403</v>
      </c>
      <c r="F25" s="13">
        <v>348</v>
      </c>
      <c r="G25" s="13">
        <v>797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2548</v>
      </c>
      <c r="D26" s="13">
        <v>2061</v>
      </c>
      <c r="E26" s="13">
        <v>1840</v>
      </c>
      <c r="F26" s="13">
        <v>221</v>
      </c>
      <c r="G26" s="13">
        <v>487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2625</v>
      </c>
      <c r="D27" s="13">
        <v>2191</v>
      </c>
      <c r="E27" s="13">
        <v>2030</v>
      </c>
      <c r="F27" s="13">
        <v>161</v>
      </c>
      <c r="G27" s="13">
        <v>434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2677</v>
      </c>
      <c r="D28" s="13">
        <v>2263</v>
      </c>
      <c r="E28" s="13">
        <v>2122</v>
      </c>
      <c r="F28" s="13">
        <v>141</v>
      </c>
      <c r="G28" s="13">
        <v>414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2574</v>
      </c>
      <c r="D29" s="13">
        <v>2162</v>
      </c>
      <c r="E29" s="13">
        <v>2032</v>
      </c>
      <c r="F29" s="13">
        <v>130</v>
      </c>
      <c r="G29" s="13">
        <v>412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2218</v>
      </c>
      <c r="D30" s="13">
        <v>1801</v>
      </c>
      <c r="E30" s="13">
        <v>1716</v>
      </c>
      <c r="F30" s="13">
        <v>85</v>
      </c>
      <c r="G30" s="13">
        <v>417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1982</v>
      </c>
      <c r="D31" s="13">
        <v>1473</v>
      </c>
      <c r="E31" s="13">
        <v>1397</v>
      </c>
      <c r="F31" s="13">
        <v>76</v>
      </c>
      <c r="G31" s="13">
        <v>509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1818</v>
      </c>
      <c r="D32" s="13">
        <v>1131</v>
      </c>
      <c r="E32" s="13">
        <v>1083</v>
      </c>
      <c r="F32" s="13">
        <v>48</v>
      </c>
      <c r="G32" s="13">
        <v>687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1750</v>
      </c>
      <c r="D33" s="13">
        <v>714</v>
      </c>
      <c r="E33" s="13">
        <v>684</v>
      </c>
      <c r="F33" s="13">
        <v>30</v>
      </c>
      <c r="G33" s="13">
        <v>1036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1663</v>
      </c>
      <c r="D34" s="13">
        <v>412</v>
      </c>
      <c r="E34" s="13">
        <v>400</v>
      </c>
      <c r="F34" s="13">
        <v>12</v>
      </c>
      <c r="G34" s="13">
        <v>1251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1317</v>
      </c>
      <c r="D35" s="13">
        <v>186</v>
      </c>
      <c r="E35" s="13">
        <v>178</v>
      </c>
      <c r="F35" s="13">
        <v>8</v>
      </c>
      <c r="G35" s="13">
        <v>1131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1026</v>
      </c>
      <c r="D36" s="13">
        <v>83</v>
      </c>
      <c r="E36" s="13">
        <v>82</v>
      </c>
      <c r="F36" s="13">
        <v>1</v>
      </c>
      <c r="G36" s="13">
        <v>943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1573</v>
      </c>
      <c r="D37" s="13">
        <v>95</v>
      </c>
      <c r="E37" s="13">
        <v>91</v>
      </c>
      <c r="F37" s="13">
        <v>4</v>
      </c>
      <c r="G37" s="13">
        <v>1478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26968</v>
      </c>
      <c r="D38" s="12">
        <v>19608</v>
      </c>
      <c r="E38" s="12">
        <v>18625</v>
      </c>
      <c r="F38" s="12">
        <v>983</v>
      </c>
      <c r="G38" s="12">
        <v>7360</v>
      </c>
    </row>
    <row r="39" spans="1:12" ht="12" customHeight="1">
      <c r="A39" s="21" t="s">
        <v>12</v>
      </c>
      <c r="B39" s="2" t="s">
        <v>21</v>
      </c>
      <c r="C39" s="13">
        <v>573</v>
      </c>
      <c r="D39" s="13">
        <v>34</v>
      </c>
      <c r="E39" s="13">
        <v>32</v>
      </c>
      <c r="F39" s="13">
        <v>2</v>
      </c>
      <c r="G39" s="13">
        <v>539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2921</v>
      </c>
      <c r="D40" s="13">
        <v>956</v>
      </c>
      <c r="E40" s="13">
        <v>787</v>
      </c>
      <c r="F40" s="13">
        <v>169</v>
      </c>
      <c r="G40" s="13">
        <v>1965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2608</v>
      </c>
      <c r="D41" s="13">
        <v>2076</v>
      </c>
      <c r="E41" s="13">
        <v>1803</v>
      </c>
      <c r="F41" s="13">
        <v>273</v>
      </c>
      <c r="G41" s="13">
        <v>532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2458</v>
      </c>
      <c r="D42" s="13">
        <v>2251</v>
      </c>
      <c r="E42" s="13">
        <v>2126</v>
      </c>
      <c r="F42" s="13">
        <v>125</v>
      </c>
      <c r="G42" s="13">
        <v>207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2435</v>
      </c>
      <c r="D43" s="13">
        <v>2283</v>
      </c>
      <c r="E43" s="13">
        <v>2207</v>
      </c>
      <c r="F43" s="13">
        <v>76</v>
      </c>
      <c r="G43" s="13">
        <v>152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2492</v>
      </c>
      <c r="D44" s="13">
        <v>2374</v>
      </c>
      <c r="E44" s="13">
        <v>2301</v>
      </c>
      <c r="F44" s="13">
        <v>73</v>
      </c>
      <c r="G44" s="13">
        <v>118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2444</v>
      </c>
      <c r="D45" s="13">
        <v>2314</v>
      </c>
      <c r="E45" s="13">
        <v>2271</v>
      </c>
      <c r="F45" s="13">
        <v>43</v>
      </c>
      <c r="G45" s="13">
        <v>130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2095</v>
      </c>
      <c r="D46" s="13">
        <v>1969</v>
      </c>
      <c r="E46" s="13">
        <v>1924</v>
      </c>
      <c r="F46" s="13">
        <v>45</v>
      </c>
      <c r="G46" s="13">
        <v>126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1860</v>
      </c>
      <c r="D47" s="13">
        <v>1681</v>
      </c>
      <c r="E47" s="13">
        <v>1634</v>
      </c>
      <c r="F47" s="13">
        <v>47</v>
      </c>
      <c r="G47" s="13">
        <v>179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1619</v>
      </c>
      <c r="D48" s="13">
        <v>1373</v>
      </c>
      <c r="E48" s="13">
        <v>1321</v>
      </c>
      <c r="F48" s="13">
        <v>52</v>
      </c>
      <c r="G48" s="13">
        <v>246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1546</v>
      </c>
      <c r="D49" s="13">
        <v>1087</v>
      </c>
      <c r="E49" s="13">
        <v>1052</v>
      </c>
      <c r="F49" s="13">
        <v>35</v>
      </c>
      <c r="G49" s="13">
        <v>459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1378</v>
      </c>
      <c r="D50" s="13">
        <v>650</v>
      </c>
      <c r="E50" s="13">
        <v>622</v>
      </c>
      <c r="F50" s="13">
        <v>28</v>
      </c>
      <c r="G50" s="13">
        <v>728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1052</v>
      </c>
      <c r="D51" s="13">
        <v>334</v>
      </c>
      <c r="E51" s="13">
        <v>325</v>
      </c>
      <c r="F51" s="13">
        <v>9</v>
      </c>
      <c r="G51" s="13">
        <v>718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731</v>
      </c>
      <c r="D52" s="13">
        <v>129</v>
      </c>
      <c r="E52" s="13">
        <v>125</v>
      </c>
      <c r="F52" s="13">
        <v>4</v>
      </c>
      <c r="G52" s="13">
        <v>602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756</v>
      </c>
      <c r="D53" s="14">
        <v>97</v>
      </c>
      <c r="E53" s="14">
        <v>95</v>
      </c>
      <c r="F53" s="14">
        <v>2</v>
      </c>
      <c r="G53" s="14">
        <v>659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Hoja86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2" width="31.8554687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123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451628</v>
      </c>
      <c r="D6" s="12">
        <v>284240</v>
      </c>
      <c r="E6" s="12">
        <v>255012</v>
      </c>
      <c r="F6" s="12">
        <v>29228</v>
      </c>
      <c r="G6" s="12">
        <v>167388</v>
      </c>
    </row>
    <row r="7" spans="1:12" ht="12" customHeight="1">
      <c r="A7" s="21" t="s">
        <v>12</v>
      </c>
      <c r="B7" s="2" t="s">
        <v>21</v>
      </c>
      <c r="C7" s="13">
        <v>10104</v>
      </c>
      <c r="D7" s="13">
        <v>555</v>
      </c>
      <c r="E7" s="13">
        <v>451</v>
      </c>
      <c r="F7" s="13">
        <v>104</v>
      </c>
      <c r="G7" s="13">
        <v>9549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48596</v>
      </c>
      <c r="D8" s="13">
        <v>13263</v>
      </c>
      <c r="E8" s="13">
        <v>9570</v>
      </c>
      <c r="F8" s="13">
        <v>3693</v>
      </c>
      <c r="G8" s="13">
        <v>35333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45564</v>
      </c>
      <c r="D9" s="13">
        <v>33406</v>
      </c>
      <c r="E9" s="13">
        <v>26923</v>
      </c>
      <c r="F9" s="13">
        <v>6483</v>
      </c>
      <c r="G9" s="13">
        <v>12158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46119</v>
      </c>
      <c r="D10" s="13">
        <v>36904</v>
      </c>
      <c r="E10" s="13">
        <v>32672</v>
      </c>
      <c r="F10" s="13">
        <v>4232</v>
      </c>
      <c r="G10" s="13">
        <v>9215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45025</v>
      </c>
      <c r="D11" s="13">
        <v>36631</v>
      </c>
      <c r="E11" s="13">
        <v>33383</v>
      </c>
      <c r="F11" s="13">
        <v>3248</v>
      </c>
      <c r="G11" s="13">
        <v>8394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41041</v>
      </c>
      <c r="D12" s="13">
        <v>33740</v>
      </c>
      <c r="E12" s="13">
        <v>31177</v>
      </c>
      <c r="F12" s="13">
        <v>2563</v>
      </c>
      <c r="G12" s="13">
        <v>7301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41510</v>
      </c>
      <c r="D13" s="13">
        <v>34162</v>
      </c>
      <c r="E13" s="13">
        <v>31660</v>
      </c>
      <c r="F13" s="13">
        <v>2502</v>
      </c>
      <c r="G13" s="13">
        <v>7348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35308</v>
      </c>
      <c r="D14" s="13">
        <v>28897</v>
      </c>
      <c r="E14" s="13">
        <v>26935</v>
      </c>
      <c r="F14" s="13">
        <v>1962</v>
      </c>
      <c r="G14" s="13">
        <v>6411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30772</v>
      </c>
      <c r="D15" s="13">
        <v>24123</v>
      </c>
      <c r="E15" s="13">
        <v>22488</v>
      </c>
      <c r="F15" s="13">
        <v>1635</v>
      </c>
      <c r="G15" s="13">
        <v>6649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25860</v>
      </c>
      <c r="D16" s="13">
        <v>18316</v>
      </c>
      <c r="E16" s="13">
        <v>17088</v>
      </c>
      <c r="F16" s="13">
        <v>1228</v>
      </c>
      <c r="G16" s="13">
        <v>7544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23510</v>
      </c>
      <c r="D17" s="13">
        <v>12892</v>
      </c>
      <c r="E17" s="13">
        <v>12107</v>
      </c>
      <c r="F17" s="13">
        <v>785</v>
      </c>
      <c r="G17" s="13">
        <v>10618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20230</v>
      </c>
      <c r="D18" s="13">
        <v>6445</v>
      </c>
      <c r="E18" s="13">
        <v>6029</v>
      </c>
      <c r="F18" s="13">
        <v>416</v>
      </c>
      <c r="G18" s="13">
        <v>13785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16117</v>
      </c>
      <c r="D19" s="13">
        <v>2749</v>
      </c>
      <c r="E19" s="13">
        <v>2544</v>
      </c>
      <c r="F19" s="13">
        <v>205</v>
      </c>
      <c r="G19" s="13">
        <v>13368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10763</v>
      </c>
      <c r="D20" s="13">
        <v>1207</v>
      </c>
      <c r="E20" s="13">
        <v>1119</v>
      </c>
      <c r="F20" s="13">
        <v>88</v>
      </c>
      <c r="G20" s="13">
        <v>9556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11109</v>
      </c>
      <c r="D21" s="13">
        <v>950</v>
      </c>
      <c r="E21" s="13">
        <v>866</v>
      </c>
      <c r="F21" s="13">
        <v>84</v>
      </c>
      <c r="G21" s="13">
        <v>10159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235422</v>
      </c>
      <c r="D22" s="12">
        <v>125982</v>
      </c>
      <c r="E22" s="12">
        <v>108503</v>
      </c>
      <c r="F22" s="12">
        <v>17479</v>
      </c>
      <c r="G22" s="12">
        <v>109440</v>
      </c>
    </row>
    <row r="23" spans="1:12" ht="12" customHeight="1">
      <c r="A23" s="21" t="s">
        <v>12</v>
      </c>
      <c r="B23" s="2" t="s">
        <v>21</v>
      </c>
      <c r="C23" s="13">
        <v>5008</v>
      </c>
      <c r="D23" s="13">
        <v>250</v>
      </c>
      <c r="E23" s="13">
        <v>198</v>
      </c>
      <c r="F23" s="13">
        <v>52</v>
      </c>
      <c r="G23" s="13">
        <v>4758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24127</v>
      </c>
      <c r="D24" s="13">
        <v>5740</v>
      </c>
      <c r="E24" s="13">
        <v>3811</v>
      </c>
      <c r="F24" s="13">
        <v>1929</v>
      </c>
      <c r="G24" s="13">
        <v>18387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22843</v>
      </c>
      <c r="D25" s="13">
        <v>14771</v>
      </c>
      <c r="E25" s="13">
        <v>11136</v>
      </c>
      <c r="F25" s="13">
        <v>3635</v>
      </c>
      <c r="G25" s="13">
        <v>8072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23479</v>
      </c>
      <c r="D26" s="13">
        <v>16413</v>
      </c>
      <c r="E26" s="13">
        <v>13738</v>
      </c>
      <c r="F26" s="13">
        <v>2675</v>
      </c>
      <c r="G26" s="13">
        <v>7066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23072</v>
      </c>
      <c r="D27" s="13">
        <v>16216</v>
      </c>
      <c r="E27" s="13">
        <v>14038</v>
      </c>
      <c r="F27" s="13">
        <v>2178</v>
      </c>
      <c r="G27" s="13">
        <v>6856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20867</v>
      </c>
      <c r="D28" s="13">
        <v>14987</v>
      </c>
      <c r="E28" s="13">
        <v>13268</v>
      </c>
      <c r="F28" s="13">
        <v>1719</v>
      </c>
      <c r="G28" s="13">
        <v>5880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21323</v>
      </c>
      <c r="D29" s="13">
        <v>15486</v>
      </c>
      <c r="E29" s="13">
        <v>13820</v>
      </c>
      <c r="F29" s="13">
        <v>1666</v>
      </c>
      <c r="G29" s="13">
        <v>5837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18381</v>
      </c>
      <c r="D30" s="13">
        <v>13403</v>
      </c>
      <c r="E30" s="13">
        <v>12130</v>
      </c>
      <c r="F30" s="13">
        <v>1273</v>
      </c>
      <c r="G30" s="13">
        <v>4978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15968</v>
      </c>
      <c r="D31" s="13">
        <v>10945</v>
      </c>
      <c r="E31" s="13">
        <v>9974</v>
      </c>
      <c r="F31" s="13">
        <v>971</v>
      </c>
      <c r="G31" s="13">
        <v>5023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13616</v>
      </c>
      <c r="D32" s="13">
        <v>8146</v>
      </c>
      <c r="E32" s="13">
        <v>7472</v>
      </c>
      <c r="F32" s="13">
        <v>674</v>
      </c>
      <c r="G32" s="13">
        <v>5470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12721</v>
      </c>
      <c r="D33" s="13">
        <v>5147</v>
      </c>
      <c r="E33" s="13">
        <v>4800</v>
      </c>
      <c r="F33" s="13">
        <v>347</v>
      </c>
      <c r="G33" s="13">
        <v>7574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11083</v>
      </c>
      <c r="D34" s="13">
        <v>2432</v>
      </c>
      <c r="E34" s="13">
        <v>2263</v>
      </c>
      <c r="F34" s="13">
        <v>169</v>
      </c>
      <c r="G34" s="13">
        <v>8651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9125</v>
      </c>
      <c r="D35" s="13">
        <v>1082</v>
      </c>
      <c r="E35" s="13">
        <v>980</v>
      </c>
      <c r="F35" s="13">
        <v>102</v>
      </c>
      <c r="G35" s="13">
        <v>8043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6348</v>
      </c>
      <c r="D36" s="13">
        <v>492</v>
      </c>
      <c r="E36" s="13">
        <v>451</v>
      </c>
      <c r="F36" s="13">
        <v>41</v>
      </c>
      <c r="G36" s="13">
        <v>5856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7461</v>
      </c>
      <c r="D37" s="13">
        <v>472</v>
      </c>
      <c r="E37" s="13">
        <v>424</v>
      </c>
      <c r="F37" s="13">
        <v>48</v>
      </c>
      <c r="G37" s="13">
        <v>6989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216206</v>
      </c>
      <c r="D38" s="12">
        <v>158258</v>
      </c>
      <c r="E38" s="12">
        <v>146509</v>
      </c>
      <c r="F38" s="12">
        <v>11749</v>
      </c>
      <c r="G38" s="12">
        <v>57948</v>
      </c>
    </row>
    <row r="39" spans="1:12" ht="12" customHeight="1">
      <c r="A39" s="21" t="s">
        <v>12</v>
      </c>
      <c r="B39" s="2" t="s">
        <v>21</v>
      </c>
      <c r="C39" s="13">
        <v>5096</v>
      </c>
      <c r="D39" s="13">
        <v>305</v>
      </c>
      <c r="E39" s="13">
        <v>253</v>
      </c>
      <c r="F39" s="13">
        <v>52</v>
      </c>
      <c r="G39" s="13">
        <v>4791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24469</v>
      </c>
      <c r="D40" s="13">
        <v>7523</v>
      </c>
      <c r="E40" s="13">
        <v>5759</v>
      </c>
      <c r="F40" s="13">
        <v>1764</v>
      </c>
      <c r="G40" s="13">
        <v>16946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22721</v>
      </c>
      <c r="D41" s="13">
        <v>18635</v>
      </c>
      <c r="E41" s="13">
        <v>15787</v>
      </c>
      <c r="F41" s="13">
        <v>2848</v>
      </c>
      <c r="G41" s="13">
        <v>4086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22640</v>
      </c>
      <c r="D42" s="13">
        <v>20491</v>
      </c>
      <c r="E42" s="13">
        <v>18934</v>
      </c>
      <c r="F42" s="13">
        <v>1557</v>
      </c>
      <c r="G42" s="13">
        <v>2149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21953</v>
      </c>
      <c r="D43" s="13">
        <v>20415</v>
      </c>
      <c r="E43" s="13">
        <v>19345</v>
      </c>
      <c r="F43" s="13">
        <v>1070</v>
      </c>
      <c r="G43" s="13">
        <v>1538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20174</v>
      </c>
      <c r="D44" s="13">
        <v>18753</v>
      </c>
      <c r="E44" s="13">
        <v>17909</v>
      </c>
      <c r="F44" s="13">
        <v>844</v>
      </c>
      <c r="G44" s="13">
        <v>1421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20187</v>
      </c>
      <c r="D45" s="13">
        <v>18676</v>
      </c>
      <c r="E45" s="13">
        <v>17840</v>
      </c>
      <c r="F45" s="13">
        <v>836</v>
      </c>
      <c r="G45" s="13">
        <v>1511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16927</v>
      </c>
      <c r="D46" s="13">
        <v>15494</v>
      </c>
      <c r="E46" s="13">
        <v>14805</v>
      </c>
      <c r="F46" s="13">
        <v>689</v>
      </c>
      <c r="G46" s="13">
        <v>1433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14804</v>
      </c>
      <c r="D47" s="13">
        <v>13178</v>
      </c>
      <c r="E47" s="13">
        <v>12514</v>
      </c>
      <c r="F47" s="13">
        <v>664</v>
      </c>
      <c r="G47" s="13">
        <v>1626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12244</v>
      </c>
      <c r="D48" s="13">
        <v>10170</v>
      </c>
      <c r="E48" s="13">
        <v>9616</v>
      </c>
      <c r="F48" s="13">
        <v>554</v>
      </c>
      <c r="G48" s="13">
        <v>2074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10789</v>
      </c>
      <c r="D49" s="13">
        <v>7745</v>
      </c>
      <c r="E49" s="13">
        <v>7307</v>
      </c>
      <c r="F49" s="13">
        <v>438</v>
      </c>
      <c r="G49" s="13">
        <v>3044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9147</v>
      </c>
      <c r="D50" s="13">
        <v>4013</v>
      </c>
      <c r="E50" s="13">
        <v>3766</v>
      </c>
      <c r="F50" s="13">
        <v>247</v>
      </c>
      <c r="G50" s="13">
        <v>5134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6992</v>
      </c>
      <c r="D51" s="13">
        <v>1667</v>
      </c>
      <c r="E51" s="13">
        <v>1564</v>
      </c>
      <c r="F51" s="13">
        <v>103</v>
      </c>
      <c r="G51" s="13">
        <v>5325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4415</v>
      </c>
      <c r="D52" s="13">
        <v>715</v>
      </c>
      <c r="E52" s="13">
        <v>668</v>
      </c>
      <c r="F52" s="13">
        <v>47</v>
      </c>
      <c r="G52" s="13">
        <v>3700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3648</v>
      </c>
      <c r="D53" s="14">
        <v>478</v>
      </c>
      <c r="E53" s="14">
        <v>442</v>
      </c>
      <c r="F53" s="14">
        <v>36</v>
      </c>
      <c r="G53" s="14">
        <v>3170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 codeName="Hoja87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32.4257812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124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19267</v>
      </c>
      <c r="D6" s="12">
        <v>12550</v>
      </c>
      <c r="E6" s="12">
        <v>11742</v>
      </c>
      <c r="F6" s="12">
        <v>808</v>
      </c>
      <c r="G6" s="12">
        <v>6717</v>
      </c>
    </row>
    <row r="7" spans="1:12" ht="12" customHeight="1">
      <c r="A7" s="21" t="s">
        <v>12</v>
      </c>
      <c r="B7" s="2" t="s">
        <v>21</v>
      </c>
      <c r="C7" s="13">
        <v>384</v>
      </c>
      <c r="D7" s="13">
        <v>20</v>
      </c>
      <c r="E7" s="13">
        <v>14</v>
      </c>
      <c r="F7" s="13">
        <v>6</v>
      </c>
      <c r="G7" s="13">
        <v>364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1955</v>
      </c>
      <c r="D8" s="13">
        <v>619</v>
      </c>
      <c r="E8" s="13">
        <v>484</v>
      </c>
      <c r="F8" s="13">
        <v>135</v>
      </c>
      <c r="G8" s="13">
        <v>1336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1639</v>
      </c>
      <c r="D9" s="13">
        <v>1236</v>
      </c>
      <c r="E9" s="13">
        <v>1083</v>
      </c>
      <c r="F9" s="13">
        <v>153</v>
      </c>
      <c r="G9" s="13">
        <v>403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1630</v>
      </c>
      <c r="D10" s="13">
        <v>1342</v>
      </c>
      <c r="E10" s="13">
        <v>1248</v>
      </c>
      <c r="F10" s="13">
        <v>94</v>
      </c>
      <c r="G10" s="13">
        <v>288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1780</v>
      </c>
      <c r="D11" s="13">
        <v>1506</v>
      </c>
      <c r="E11" s="13">
        <v>1445</v>
      </c>
      <c r="F11" s="13">
        <v>61</v>
      </c>
      <c r="G11" s="13">
        <v>274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1745</v>
      </c>
      <c r="D12" s="13">
        <v>1502</v>
      </c>
      <c r="E12" s="13">
        <v>1422</v>
      </c>
      <c r="F12" s="13">
        <v>80</v>
      </c>
      <c r="G12" s="13">
        <v>243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1890</v>
      </c>
      <c r="D13" s="13">
        <v>1638</v>
      </c>
      <c r="E13" s="13">
        <v>1556</v>
      </c>
      <c r="F13" s="13">
        <v>82</v>
      </c>
      <c r="G13" s="13">
        <v>252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1581</v>
      </c>
      <c r="D14" s="13">
        <v>1345</v>
      </c>
      <c r="E14" s="13">
        <v>1286</v>
      </c>
      <c r="F14" s="13">
        <v>59</v>
      </c>
      <c r="G14" s="13">
        <v>236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1326</v>
      </c>
      <c r="D15" s="13">
        <v>1089</v>
      </c>
      <c r="E15" s="13">
        <v>1040</v>
      </c>
      <c r="F15" s="13">
        <v>49</v>
      </c>
      <c r="G15" s="13">
        <v>237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1145</v>
      </c>
      <c r="D16" s="13">
        <v>837</v>
      </c>
      <c r="E16" s="13">
        <v>808</v>
      </c>
      <c r="F16" s="13">
        <v>29</v>
      </c>
      <c r="G16" s="13">
        <v>308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1071</v>
      </c>
      <c r="D17" s="13">
        <v>626</v>
      </c>
      <c r="E17" s="13">
        <v>602</v>
      </c>
      <c r="F17" s="13">
        <v>24</v>
      </c>
      <c r="G17" s="13">
        <v>445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995</v>
      </c>
      <c r="D18" s="13">
        <v>392</v>
      </c>
      <c r="E18" s="13">
        <v>377</v>
      </c>
      <c r="F18" s="13">
        <v>15</v>
      </c>
      <c r="G18" s="13">
        <v>603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835</v>
      </c>
      <c r="D19" s="13">
        <v>206</v>
      </c>
      <c r="E19" s="13">
        <v>195</v>
      </c>
      <c r="F19" s="13">
        <v>11</v>
      </c>
      <c r="G19" s="13">
        <v>629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593</v>
      </c>
      <c r="D20" s="13">
        <v>95</v>
      </c>
      <c r="E20" s="13">
        <v>91</v>
      </c>
      <c r="F20" s="13">
        <v>4</v>
      </c>
      <c r="G20" s="13">
        <v>498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698</v>
      </c>
      <c r="D21" s="13">
        <v>97</v>
      </c>
      <c r="E21" s="13">
        <v>91</v>
      </c>
      <c r="F21" s="13">
        <v>6</v>
      </c>
      <c r="G21" s="13">
        <v>601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9978</v>
      </c>
      <c r="D22" s="12">
        <v>5670</v>
      </c>
      <c r="E22" s="12">
        <v>5168</v>
      </c>
      <c r="F22" s="12">
        <v>502</v>
      </c>
      <c r="G22" s="12">
        <v>4308</v>
      </c>
    </row>
    <row r="23" spans="1:12" ht="12" customHeight="1">
      <c r="A23" s="21" t="s">
        <v>12</v>
      </c>
      <c r="B23" s="2" t="s">
        <v>21</v>
      </c>
      <c r="C23" s="13">
        <v>197</v>
      </c>
      <c r="D23" s="13">
        <v>11</v>
      </c>
      <c r="E23" s="13">
        <v>9</v>
      </c>
      <c r="F23" s="13">
        <v>2</v>
      </c>
      <c r="G23" s="13">
        <v>186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965</v>
      </c>
      <c r="D24" s="13">
        <v>253</v>
      </c>
      <c r="E24" s="13">
        <v>198</v>
      </c>
      <c r="F24" s="13">
        <v>55</v>
      </c>
      <c r="G24" s="13">
        <v>712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827</v>
      </c>
      <c r="D25" s="13">
        <v>566</v>
      </c>
      <c r="E25" s="13">
        <v>466</v>
      </c>
      <c r="F25" s="13">
        <v>100</v>
      </c>
      <c r="G25" s="13">
        <v>261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851</v>
      </c>
      <c r="D26" s="13">
        <v>627</v>
      </c>
      <c r="E26" s="13">
        <v>565</v>
      </c>
      <c r="F26" s="13">
        <v>62</v>
      </c>
      <c r="G26" s="13">
        <v>224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895</v>
      </c>
      <c r="D27" s="13">
        <v>673</v>
      </c>
      <c r="E27" s="13">
        <v>629</v>
      </c>
      <c r="F27" s="13">
        <v>44</v>
      </c>
      <c r="G27" s="13">
        <v>222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897</v>
      </c>
      <c r="D28" s="13">
        <v>697</v>
      </c>
      <c r="E28" s="13">
        <v>638</v>
      </c>
      <c r="F28" s="13">
        <v>59</v>
      </c>
      <c r="G28" s="13">
        <v>200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1009</v>
      </c>
      <c r="D29" s="13">
        <v>809</v>
      </c>
      <c r="E29" s="13">
        <v>744</v>
      </c>
      <c r="F29" s="13">
        <v>65</v>
      </c>
      <c r="G29" s="13">
        <v>200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821</v>
      </c>
      <c r="D30" s="13">
        <v>644</v>
      </c>
      <c r="E30" s="13">
        <v>612</v>
      </c>
      <c r="F30" s="13">
        <v>32</v>
      </c>
      <c r="G30" s="13">
        <v>177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682</v>
      </c>
      <c r="D31" s="13">
        <v>503</v>
      </c>
      <c r="E31" s="13">
        <v>468</v>
      </c>
      <c r="F31" s="13">
        <v>35</v>
      </c>
      <c r="G31" s="13">
        <v>179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553</v>
      </c>
      <c r="D32" s="13">
        <v>353</v>
      </c>
      <c r="E32" s="13">
        <v>335</v>
      </c>
      <c r="F32" s="13">
        <v>18</v>
      </c>
      <c r="G32" s="13">
        <v>200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562</v>
      </c>
      <c r="D33" s="13">
        <v>247</v>
      </c>
      <c r="E33" s="13">
        <v>234</v>
      </c>
      <c r="F33" s="13">
        <v>13</v>
      </c>
      <c r="G33" s="13">
        <v>315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510</v>
      </c>
      <c r="D34" s="13">
        <v>146</v>
      </c>
      <c r="E34" s="13">
        <v>139</v>
      </c>
      <c r="F34" s="13">
        <v>7</v>
      </c>
      <c r="G34" s="13">
        <v>364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428</v>
      </c>
      <c r="D35" s="13">
        <v>68</v>
      </c>
      <c r="E35" s="13">
        <v>64</v>
      </c>
      <c r="F35" s="13">
        <v>4</v>
      </c>
      <c r="G35" s="13">
        <v>360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333</v>
      </c>
      <c r="D36" s="13">
        <v>35</v>
      </c>
      <c r="E36" s="13">
        <v>33</v>
      </c>
      <c r="F36" s="13">
        <v>2</v>
      </c>
      <c r="G36" s="13">
        <v>298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448</v>
      </c>
      <c r="D37" s="13">
        <v>38</v>
      </c>
      <c r="E37" s="13">
        <v>34</v>
      </c>
      <c r="F37" s="13">
        <v>4</v>
      </c>
      <c r="G37" s="13">
        <v>410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9289</v>
      </c>
      <c r="D38" s="12">
        <v>6880</v>
      </c>
      <c r="E38" s="12">
        <v>6574</v>
      </c>
      <c r="F38" s="12">
        <v>306</v>
      </c>
      <c r="G38" s="12">
        <v>2409</v>
      </c>
    </row>
    <row r="39" spans="1:12" ht="12" customHeight="1">
      <c r="A39" s="21" t="s">
        <v>12</v>
      </c>
      <c r="B39" s="2" t="s">
        <v>21</v>
      </c>
      <c r="C39" s="13">
        <v>187</v>
      </c>
      <c r="D39" s="13">
        <v>9</v>
      </c>
      <c r="E39" s="13">
        <v>5</v>
      </c>
      <c r="F39" s="13">
        <v>4</v>
      </c>
      <c r="G39" s="13">
        <v>178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990</v>
      </c>
      <c r="D40" s="13">
        <v>366</v>
      </c>
      <c r="E40" s="13">
        <v>286</v>
      </c>
      <c r="F40" s="13">
        <v>80</v>
      </c>
      <c r="G40" s="13">
        <v>624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812</v>
      </c>
      <c r="D41" s="13">
        <v>670</v>
      </c>
      <c r="E41" s="13">
        <v>617</v>
      </c>
      <c r="F41" s="13">
        <v>53</v>
      </c>
      <c r="G41" s="13">
        <v>142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779</v>
      </c>
      <c r="D42" s="13">
        <v>715</v>
      </c>
      <c r="E42" s="13">
        <v>683</v>
      </c>
      <c r="F42" s="13">
        <v>32</v>
      </c>
      <c r="G42" s="13">
        <v>64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885</v>
      </c>
      <c r="D43" s="13">
        <v>833</v>
      </c>
      <c r="E43" s="13">
        <v>816</v>
      </c>
      <c r="F43" s="13">
        <v>17</v>
      </c>
      <c r="G43" s="13">
        <v>52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848</v>
      </c>
      <c r="D44" s="13">
        <v>805</v>
      </c>
      <c r="E44" s="13">
        <v>784</v>
      </c>
      <c r="F44" s="13">
        <v>21</v>
      </c>
      <c r="G44" s="13">
        <v>43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881</v>
      </c>
      <c r="D45" s="13">
        <v>829</v>
      </c>
      <c r="E45" s="13">
        <v>812</v>
      </c>
      <c r="F45" s="13">
        <v>17</v>
      </c>
      <c r="G45" s="13">
        <v>52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760</v>
      </c>
      <c r="D46" s="13">
        <v>701</v>
      </c>
      <c r="E46" s="13">
        <v>674</v>
      </c>
      <c r="F46" s="13">
        <v>27</v>
      </c>
      <c r="G46" s="13">
        <v>59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644</v>
      </c>
      <c r="D47" s="13">
        <v>586</v>
      </c>
      <c r="E47" s="13">
        <v>572</v>
      </c>
      <c r="F47" s="13">
        <v>14</v>
      </c>
      <c r="G47" s="13">
        <v>58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592</v>
      </c>
      <c r="D48" s="13">
        <v>484</v>
      </c>
      <c r="E48" s="13">
        <v>473</v>
      </c>
      <c r="F48" s="13">
        <v>11</v>
      </c>
      <c r="G48" s="13">
        <v>108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509</v>
      </c>
      <c r="D49" s="13">
        <v>379</v>
      </c>
      <c r="E49" s="13">
        <v>368</v>
      </c>
      <c r="F49" s="13">
        <v>11</v>
      </c>
      <c r="G49" s="13">
        <v>130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485</v>
      </c>
      <c r="D50" s="13">
        <v>246</v>
      </c>
      <c r="E50" s="13">
        <v>238</v>
      </c>
      <c r="F50" s="13">
        <v>8</v>
      </c>
      <c r="G50" s="13">
        <v>239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407</v>
      </c>
      <c r="D51" s="13">
        <v>138</v>
      </c>
      <c r="E51" s="13">
        <v>131</v>
      </c>
      <c r="F51" s="13">
        <v>7</v>
      </c>
      <c r="G51" s="13">
        <v>269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260</v>
      </c>
      <c r="D52" s="13">
        <v>60</v>
      </c>
      <c r="E52" s="13">
        <v>58</v>
      </c>
      <c r="F52" s="13">
        <v>2</v>
      </c>
      <c r="G52" s="13">
        <v>200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250</v>
      </c>
      <c r="D53" s="14">
        <v>59</v>
      </c>
      <c r="E53" s="14">
        <v>57</v>
      </c>
      <c r="F53" s="14">
        <v>2</v>
      </c>
      <c r="G53" s="14">
        <v>191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 codeName="Hoja88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30.4257812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125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6780</v>
      </c>
      <c r="D6" s="12">
        <v>4362</v>
      </c>
      <c r="E6" s="12">
        <v>4078</v>
      </c>
      <c r="F6" s="12">
        <v>284</v>
      </c>
      <c r="G6" s="12">
        <v>2418</v>
      </c>
    </row>
    <row r="7" spans="1:12" ht="12" customHeight="1">
      <c r="A7" s="21" t="s">
        <v>12</v>
      </c>
      <c r="B7" s="2" t="s">
        <v>21</v>
      </c>
      <c r="C7" s="13">
        <v>135</v>
      </c>
      <c r="D7" s="13">
        <v>7</v>
      </c>
      <c r="E7" s="13">
        <v>5</v>
      </c>
      <c r="F7" s="13">
        <v>2</v>
      </c>
      <c r="G7" s="13">
        <v>128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625</v>
      </c>
      <c r="D8" s="13">
        <v>182</v>
      </c>
      <c r="E8" s="13">
        <v>127</v>
      </c>
      <c r="F8" s="13">
        <v>55</v>
      </c>
      <c r="G8" s="13">
        <v>443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523</v>
      </c>
      <c r="D9" s="13">
        <v>377</v>
      </c>
      <c r="E9" s="13">
        <v>326</v>
      </c>
      <c r="F9" s="13">
        <v>51</v>
      </c>
      <c r="G9" s="13">
        <v>146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553</v>
      </c>
      <c r="D10" s="13">
        <v>469</v>
      </c>
      <c r="E10" s="13">
        <v>439</v>
      </c>
      <c r="F10" s="13">
        <v>30</v>
      </c>
      <c r="G10" s="13">
        <v>84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636</v>
      </c>
      <c r="D11" s="13">
        <v>566</v>
      </c>
      <c r="E11" s="13">
        <v>534</v>
      </c>
      <c r="F11" s="13">
        <v>32</v>
      </c>
      <c r="G11" s="13">
        <v>70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556</v>
      </c>
      <c r="D12" s="13">
        <v>486</v>
      </c>
      <c r="E12" s="13">
        <v>453</v>
      </c>
      <c r="F12" s="13">
        <v>33</v>
      </c>
      <c r="G12" s="13">
        <v>70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650</v>
      </c>
      <c r="D13" s="13">
        <v>588</v>
      </c>
      <c r="E13" s="13">
        <v>574</v>
      </c>
      <c r="F13" s="13">
        <v>14</v>
      </c>
      <c r="G13" s="13">
        <v>62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584</v>
      </c>
      <c r="D14" s="13">
        <v>513</v>
      </c>
      <c r="E14" s="13">
        <v>497</v>
      </c>
      <c r="F14" s="13">
        <v>16</v>
      </c>
      <c r="G14" s="13">
        <v>71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435</v>
      </c>
      <c r="D15" s="13">
        <v>363</v>
      </c>
      <c r="E15" s="13">
        <v>348</v>
      </c>
      <c r="F15" s="13">
        <v>15</v>
      </c>
      <c r="G15" s="13">
        <v>72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467</v>
      </c>
      <c r="D16" s="13">
        <v>331</v>
      </c>
      <c r="E16" s="13">
        <v>313</v>
      </c>
      <c r="F16" s="13">
        <v>18</v>
      </c>
      <c r="G16" s="13">
        <v>136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414</v>
      </c>
      <c r="D17" s="13">
        <v>234</v>
      </c>
      <c r="E17" s="13">
        <v>223</v>
      </c>
      <c r="F17" s="13">
        <v>11</v>
      </c>
      <c r="G17" s="13">
        <v>180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381</v>
      </c>
      <c r="D18" s="13">
        <v>129</v>
      </c>
      <c r="E18" s="13">
        <v>124</v>
      </c>
      <c r="F18" s="13">
        <v>5</v>
      </c>
      <c r="G18" s="13">
        <v>252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325</v>
      </c>
      <c r="D19" s="13">
        <v>54</v>
      </c>
      <c r="E19" s="13">
        <v>53</v>
      </c>
      <c r="F19" s="13">
        <v>1</v>
      </c>
      <c r="G19" s="13">
        <v>271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245</v>
      </c>
      <c r="D20" s="13">
        <v>36</v>
      </c>
      <c r="E20" s="13">
        <v>36</v>
      </c>
      <c r="F20" s="13" t="s">
        <v>41</v>
      </c>
      <c r="G20" s="13">
        <v>209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251</v>
      </c>
      <c r="D21" s="13">
        <v>27</v>
      </c>
      <c r="E21" s="13">
        <v>26</v>
      </c>
      <c r="F21" s="13">
        <v>1</v>
      </c>
      <c r="G21" s="13">
        <v>224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3434</v>
      </c>
      <c r="D22" s="12">
        <v>1972</v>
      </c>
      <c r="E22" s="12">
        <v>1805</v>
      </c>
      <c r="F22" s="12">
        <v>167</v>
      </c>
      <c r="G22" s="12">
        <v>1462</v>
      </c>
    </row>
    <row r="23" spans="1:12" ht="12" customHeight="1">
      <c r="A23" s="21" t="s">
        <v>12</v>
      </c>
      <c r="B23" s="2" t="s">
        <v>21</v>
      </c>
      <c r="C23" s="13">
        <v>62</v>
      </c>
      <c r="D23" s="13">
        <v>4</v>
      </c>
      <c r="E23" s="13">
        <v>3</v>
      </c>
      <c r="F23" s="13">
        <v>1</v>
      </c>
      <c r="G23" s="13">
        <v>58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298</v>
      </c>
      <c r="D24" s="13">
        <v>75</v>
      </c>
      <c r="E24" s="13">
        <v>47</v>
      </c>
      <c r="F24" s="13">
        <v>28</v>
      </c>
      <c r="G24" s="13">
        <v>223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265</v>
      </c>
      <c r="D25" s="13">
        <v>173</v>
      </c>
      <c r="E25" s="13">
        <v>142</v>
      </c>
      <c r="F25" s="13">
        <v>31</v>
      </c>
      <c r="G25" s="13">
        <v>92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284</v>
      </c>
      <c r="D26" s="13">
        <v>227</v>
      </c>
      <c r="E26" s="13">
        <v>206</v>
      </c>
      <c r="F26" s="13">
        <v>21</v>
      </c>
      <c r="G26" s="13">
        <v>57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312</v>
      </c>
      <c r="D27" s="13">
        <v>259</v>
      </c>
      <c r="E27" s="13">
        <v>238</v>
      </c>
      <c r="F27" s="13">
        <v>21</v>
      </c>
      <c r="G27" s="13">
        <v>53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288</v>
      </c>
      <c r="D28" s="13">
        <v>239</v>
      </c>
      <c r="E28" s="13">
        <v>221</v>
      </c>
      <c r="F28" s="13">
        <v>18</v>
      </c>
      <c r="G28" s="13">
        <v>49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339</v>
      </c>
      <c r="D29" s="13">
        <v>297</v>
      </c>
      <c r="E29" s="13">
        <v>289</v>
      </c>
      <c r="F29" s="13">
        <v>8</v>
      </c>
      <c r="G29" s="13">
        <v>42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274</v>
      </c>
      <c r="D30" s="13">
        <v>227</v>
      </c>
      <c r="E30" s="13">
        <v>215</v>
      </c>
      <c r="F30" s="13">
        <v>12</v>
      </c>
      <c r="G30" s="13">
        <v>47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230</v>
      </c>
      <c r="D31" s="13">
        <v>177</v>
      </c>
      <c r="E31" s="13">
        <v>169</v>
      </c>
      <c r="F31" s="13">
        <v>8</v>
      </c>
      <c r="G31" s="13">
        <v>53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234</v>
      </c>
      <c r="D32" s="13">
        <v>133</v>
      </c>
      <c r="E32" s="13">
        <v>123</v>
      </c>
      <c r="F32" s="13">
        <v>10</v>
      </c>
      <c r="G32" s="13">
        <v>101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203</v>
      </c>
      <c r="D33" s="13">
        <v>81</v>
      </c>
      <c r="E33" s="13">
        <v>75</v>
      </c>
      <c r="F33" s="13">
        <v>6</v>
      </c>
      <c r="G33" s="13">
        <v>122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192</v>
      </c>
      <c r="D34" s="13">
        <v>38</v>
      </c>
      <c r="E34" s="13">
        <v>36</v>
      </c>
      <c r="F34" s="13">
        <v>2</v>
      </c>
      <c r="G34" s="13">
        <v>154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160</v>
      </c>
      <c r="D35" s="13">
        <v>16</v>
      </c>
      <c r="E35" s="13">
        <v>15</v>
      </c>
      <c r="F35" s="13">
        <v>1</v>
      </c>
      <c r="G35" s="13">
        <v>144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133</v>
      </c>
      <c r="D36" s="13">
        <v>13</v>
      </c>
      <c r="E36" s="13">
        <v>13</v>
      </c>
      <c r="F36" s="13" t="s">
        <v>41</v>
      </c>
      <c r="G36" s="13">
        <v>120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160</v>
      </c>
      <c r="D37" s="13">
        <v>13</v>
      </c>
      <c r="E37" s="13">
        <v>13</v>
      </c>
      <c r="F37" s="13" t="s">
        <v>41</v>
      </c>
      <c r="G37" s="13">
        <v>147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3346</v>
      </c>
      <c r="D38" s="12">
        <v>2390</v>
      </c>
      <c r="E38" s="12">
        <v>2273</v>
      </c>
      <c r="F38" s="12">
        <v>117</v>
      </c>
      <c r="G38" s="12">
        <v>956</v>
      </c>
    </row>
    <row r="39" spans="1:12" ht="12" customHeight="1">
      <c r="A39" s="21" t="s">
        <v>12</v>
      </c>
      <c r="B39" s="2" t="s">
        <v>21</v>
      </c>
      <c r="C39" s="13">
        <v>73</v>
      </c>
      <c r="D39" s="13">
        <v>3</v>
      </c>
      <c r="E39" s="13">
        <v>2</v>
      </c>
      <c r="F39" s="13">
        <v>1</v>
      </c>
      <c r="G39" s="13">
        <v>70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327</v>
      </c>
      <c r="D40" s="13">
        <v>107</v>
      </c>
      <c r="E40" s="13">
        <v>80</v>
      </c>
      <c r="F40" s="13">
        <v>27</v>
      </c>
      <c r="G40" s="13">
        <v>220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258</v>
      </c>
      <c r="D41" s="13">
        <v>204</v>
      </c>
      <c r="E41" s="13">
        <v>184</v>
      </c>
      <c r="F41" s="13">
        <v>20</v>
      </c>
      <c r="G41" s="13">
        <v>54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269</v>
      </c>
      <c r="D42" s="13">
        <v>242</v>
      </c>
      <c r="E42" s="13">
        <v>233</v>
      </c>
      <c r="F42" s="13">
        <v>9</v>
      </c>
      <c r="G42" s="13">
        <v>27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324</v>
      </c>
      <c r="D43" s="13">
        <v>307</v>
      </c>
      <c r="E43" s="13">
        <v>296</v>
      </c>
      <c r="F43" s="13">
        <v>11</v>
      </c>
      <c r="G43" s="13">
        <v>17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268</v>
      </c>
      <c r="D44" s="13">
        <v>247</v>
      </c>
      <c r="E44" s="13">
        <v>232</v>
      </c>
      <c r="F44" s="13">
        <v>15</v>
      </c>
      <c r="G44" s="13">
        <v>21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311</v>
      </c>
      <c r="D45" s="13">
        <v>291</v>
      </c>
      <c r="E45" s="13">
        <v>285</v>
      </c>
      <c r="F45" s="13">
        <v>6</v>
      </c>
      <c r="G45" s="13">
        <v>20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310</v>
      </c>
      <c r="D46" s="13">
        <v>286</v>
      </c>
      <c r="E46" s="13">
        <v>282</v>
      </c>
      <c r="F46" s="13">
        <v>4</v>
      </c>
      <c r="G46" s="13">
        <v>24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205</v>
      </c>
      <c r="D47" s="13">
        <v>186</v>
      </c>
      <c r="E47" s="13">
        <v>179</v>
      </c>
      <c r="F47" s="13">
        <v>7</v>
      </c>
      <c r="G47" s="13">
        <v>19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233</v>
      </c>
      <c r="D48" s="13">
        <v>198</v>
      </c>
      <c r="E48" s="13">
        <v>190</v>
      </c>
      <c r="F48" s="13">
        <v>8</v>
      </c>
      <c r="G48" s="13">
        <v>35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211</v>
      </c>
      <c r="D49" s="13">
        <v>153</v>
      </c>
      <c r="E49" s="13">
        <v>148</v>
      </c>
      <c r="F49" s="13">
        <v>5</v>
      </c>
      <c r="G49" s="13">
        <v>58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189</v>
      </c>
      <c r="D50" s="13">
        <v>91</v>
      </c>
      <c r="E50" s="13">
        <v>88</v>
      </c>
      <c r="F50" s="13">
        <v>3</v>
      </c>
      <c r="G50" s="13">
        <v>98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165</v>
      </c>
      <c r="D51" s="13">
        <v>38</v>
      </c>
      <c r="E51" s="13">
        <v>38</v>
      </c>
      <c r="F51" s="13" t="s">
        <v>41</v>
      </c>
      <c r="G51" s="13">
        <v>127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112</v>
      </c>
      <c r="D52" s="13">
        <v>23</v>
      </c>
      <c r="E52" s="13">
        <v>23</v>
      </c>
      <c r="F52" s="13" t="s">
        <v>41</v>
      </c>
      <c r="G52" s="13">
        <v>89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91</v>
      </c>
      <c r="D53" s="14">
        <v>14</v>
      </c>
      <c r="E53" s="14">
        <v>13</v>
      </c>
      <c r="F53" s="14">
        <v>1</v>
      </c>
      <c r="G53" s="14">
        <v>77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 codeName="Hoja89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3.14062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126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437816</v>
      </c>
      <c r="D6" s="12">
        <v>286038</v>
      </c>
      <c r="E6" s="12">
        <v>257798</v>
      </c>
      <c r="F6" s="12">
        <v>28240</v>
      </c>
      <c r="G6" s="12">
        <v>151778</v>
      </c>
    </row>
    <row r="7" spans="1:12" ht="12" customHeight="1">
      <c r="A7" s="21" t="s">
        <v>12</v>
      </c>
      <c r="B7" s="2" t="s">
        <v>21</v>
      </c>
      <c r="C7" s="13">
        <v>10315</v>
      </c>
      <c r="D7" s="13">
        <v>740</v>
      </c>
      <c r="E7" s="13">
        <v>631</v>
      </c>
      <c r="F7" s="13">
        <v>109</v>
      </c>
      <c r="G7" s="13">
        <v>9575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48589</v>
      </c>
      <c r="D8" s="13">
        <v>14145</v>
      </c>
      <c r="E8" s="13">
        <v>10427</v>
      </c>
      <c r="F8" s="13">
        <v>3718</v>
      </c>
      <c r="G8" s="13">
        <v>34444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46008</v>
      </c>
      <c r="D9" s="13">
        <v>34302</v>
      </c>
      <c r="E9" s="13">
        <v>28051</v>
      </c>
      <c r="F9" s="13">
        <v>6251</v>
      </c>
      <c r="G9" s="13">
        <v>11706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47139</v>
      </c>
      <c r="D10" s="13">
        <v>37650</v>
      </c>
      <c r="E10" s="13">
        <v>33490</v>
      </c>
      <c r="F10" s="13">
        <v>4160</v>
      </c>
      <c r="G10" s="13">
        <v>9489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46479</v>
      </c>
      <c r="D11" s="13">
        <v>37565</v>
      </c>
      <c r="E11" s="13">
        <v>34239</v>
      </c>
      <c r="F11" s="13">
        <v>3326</v>
      </c>
      <c r="G11" s="13">
        <v>8914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43099</v>
      </c>
      <c r="D12" s="13">
        <v>35527</v>
      </c>
      <c r="E12" s="13">
        <v>32986</v>
      </c>
      <c r="F12" s="13">
        <v>2541</v>
      </c>
      <c r="G12" s="13">
        <v>7572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41239</v>
      </c>
      <c r="D13" s="13">
        <v>34260</v>
      </c>
      <c r="E13" s="13">
        <v>31960</v>
      </c>
      <c r="F13" s="13">
        <v>2300</v>
      </c>
      <c r="G13" s="13">
        <v>6979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34570</v>
      </c>
      <c r="D14" s="13">
        <v>28424</v>
      </c>
      <c r="E14" s="13">
        <v>26553</v>
      </c>
      <c r="F14" s="13">
        <v>1871</v>
      </c>
      <c r="G14" s="13">
        <v>6146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28816</v>
      </c>
      <c r="D15" s="13">
        <v>22780</v>
      </c>
      <c r="E15" s="13">
        <v>21374</v>
      </c>
      <c r="F15" s="13">
        <v>1406</v>
      </c>
      <c r="G15" s="13">
        <v>6036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24104</v>
      </c>
      <c r="D16" s="13">
        <v>17609</v>
      </c>
      <c r="E16" s="13">
        <v>16559</v>
      </c>
      <c r="F16" s="13">
        <v>1050</v>
      </c>
      <c r="G16" s="13">
        <v>6495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20745</v>
      </c>
      <c r="D17" s="13">
        <v>11937</v>
      </c>
      <c r="E17" s="13">
        <v>11184</v>
      </c>
      <c r="F17" s="13">
        <v>753</v>
      </c>
      <c r="G17" s="13">
        <v>8808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17255</v>
      </c>
      <c r="D18" s="13">
        <v>6179</v>
      </c>
      <c r="E18" s="13">
        <v>5783</v>
      </c>
      <c r="F18" s="13">
        <v>396</v>
      </c>
      <c r="G18" s="13">
        <v>11076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12929</v>
      </c>
      <c r="D19" s="13">
        <v>2700</v>
      </c>
      <c r="E19" s="13">
        <v>2517</v>
      </c>
      <c r="F19" s="13">
        <v>183</v>
      </c>
      <c r="G19" s="13">
        <v>10229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8175</v>
      </c>
      <c r="D20" s="13">
        <v>1186</v>
      </c>
      <c r="E20" s="13">
        <v>1111</v>
      </c>
      <c r="F20" s="13">
        <v>75</v>
      </c>
      <c r="G20" s="13">
        <v>6989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8354</v>
      </c>
      <c r="D21" s="13">
        <v>1034</v>
      </c>
      <c r="E21" s="13">
        <v>933</v>
      </c>
      <c r="F21" s="13">
        <v>101</v>
      </c>
      <c r="G21" s="13">
        <v>7320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226796</v>
      </c>
      <c r="D22" s="12">
        <v>126931</v>
      </c>
      <c r="E22" s="12">
        <v>110075</v>
      </c>
      <c r="F22" s="12">
        <v>16856</v>
      </c>
      <c r="G22" s="12">
        <v>99865</v>
      </c>
    </row>
    <row r="23" spans="1:12" ht="12" customHeight="1">
      <c r="A23" s="21" t="s">
        <v>12</v>
      </c>
      <c r="B23" s="2" t="s">
        <v>21</v>
      </c>
      <c r="C23" s="13">
        <v>5094</v>
      </c>
      <c r="D23" s="13">
        <v>317</v>
      </c>
      <c r="E23" s="13">
        <v>262</v>
      </c>
      <c r="F23" s="13">
        <v>55</v>
      </c>
      <c r="G23" s="13">
        <v>4777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24028</v>
      </c>
      <c r="D24" s="13">
        <v>6073</v>
      </c>
      <c r="E24" s="13">
        <v>4142</v>
      </c>
      <c r="F24" s="13">
        <v>1931</v>
      </c>
      <c r="G24" s="13">
        <v>17955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23349</v>
      </c>
      <c r="D25" s="13">
        <v>15452</v>
      </c>
      <c r="E25" s="13">
        <v>11828</v>
      </c>
      <c r="F25" s="13">
        <v>3624</v>
      </c>
      <c r="G25" s="13">
        <v>7897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24212</v>
      </c>
      <c r="D26" s="13">
        <v>16752</v>
      </c>
      <c r="E26" s="13">
        <v>14077</v>
      </c>
      <c r="F26" s="13">
        <v>2675</v>
      </c>
      <c r="G26" s="13">
        <v>7460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23922</v>
      </c>
      <c r="D27" s="13">
        <v>16598</v>
      </c>
      <c r="E27" s="13">
        <v>14398</v>
      </c>
      <c r="F27" s="13">
        <v>2200</v>
      </c>
      <c r="G27" s="13">
        <v>7324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21987</v>
      </c>
      <c r="D28" s="13">
        <v>15823</v>
      </c>
      <c r="E28" s="13">
        <v>14091</v>
      </c>
      <c r="F28" s="13">
        <v>1732</v>
      </c>
      <c r="G28" s="13">
        <v>6164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21099</v>
      </c>
      <c r="D29" s="13">
        <v>15522</v>
      </c>
      <c r="E29" s="13">
        <v>14022</v>
      </c>
      <c r="F29" s="13">
        <v>1500</v>
      </c>
      <c r="G29" s="13">
        <v>5577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18143</v>
      </c>
      <c r="D30" s="13">
        <v>13276</v>
      </c>
      <c r="E30" s="13">
        <v>12131</v>
      </c>
      <c r="F30" s="13">
        <v>1145</v>
      </c>
      <c r="G30" s="13">
        <v>4867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14881</v>
      </c>
      <c r="D31" s="13">
        <v>10260</v>
      </c>
      <c r="E31" s="13">
        <v>9467</v>
      </c>
      <c r="F31" s="13">
        <v>793</v>
      </c>
      <c r="G31" s="13">
        <v>4621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12533</v>
      </c>
      <c r="D32" s="13">
        <v>7847</v>
      </c>
      <c r="E32" s="13">
        <v>7282</v>
      </c>
      <c r="F32" s="13">
        <v>565</v>
      </c>
      <c r="G32" s="13">
        <v>4686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10914</v>
      </c>
      <c r="D33" s="13">
        <v>4601</v>
      </c>
      <c r="E33" s="13">
        <v>4281</v>
      </c>
      <c r="F33" s="13">
        <v>320</v>
      </c>
      <c r="G33" s="13">
        <v>6313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9325</v>
      </c>
      <c r="D34" s="13">
        <v>2399</v>
      </c>
      <c r="E34" s="13">
        <v>2245</v>
      </c>
      <c r="F34" s="13">
        <v>154</v>
      </c>
      <c r="G34" s="13">
        <v>6926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7171</v>
      </c>
      <c r="D35" s="13">
        <v>1048</v>
      </c>
      <c r="E35" s="13">
        <v>973</v>
      </c>
      <c r="F35" s="13">
        <v>75</v>
      </c>
      <c r="G35" s="13">
        <v>6123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4747</v>
      </c>
      <c r="D36" s="13">
        <v>484</v>
      </c>
      <c r="E36" s="13">
        <v>456</v>
      </c>
      <c r="F36" s="13">
        <v>28</v>
      </c>
      <c r="G36" s="13">
        <v>4263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5391</v>
      </c>
      <c r="D37" s="13">
        <v>479</v>
      </c>
      <c r="E37" s="13">
        <v>420</v>
      </c>
      <c r="F37" s="13">
        <v>59</v>
      </c>
      <c r="G37" s="13">
        <v>4912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211020</v>
      </c>
      <c r="D38" s="12">
        <v>159107</v>
      </c>
      <c r="E38" s="12">
        <v>147723</v>
      </c>
      <c r="F38" s="12">
        <v>11384</v>
      </c>
      <c r="G38" s="12">
        <v>51913</v>
      </c>
    </row>
    <row r="39" spans="1:12" ht="12" customHeight="1">
      <c r="A39" s="21" t="s">
        <v>12</v>
      </c>
      <c r="B39" s="2" t="s">
        <v>21</v>
      </c>
      <c r="C39" s="13">
        <v>5221</v>
      </c>
      <c r="D39" s="13">
        <v>423</v>
      </c>
      <c r="E39" s="13">
        <v>369</v>
      </c>
      <c r="F39" s="13">
        <v>54</v>
      </c>
      <c r="G39" s="13">
        <v>4798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24561</v>
      </c>
      <c r="D40" s="13">
        <v>8072</v>
      </c>
      <c r="E40" s="13">
        <v>6285</v>
      </c>
      <c r="F40" s="13">
        <v>1787</v>
      </c>
      <c r="G40" s="13">
        <v>16489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22659</v>
      </c>
      <c r="D41" s="13">
        <v>18850</v>
      </c>
      <c r="E41" s="13">
        <v>16223</v>
      </c>
      <c r="F41" s="13">
        <v>2627</v>
      </c>
      <c r="G41" s="13">
        <v>3809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22927</v>
      </c>
      <c r="D42" s="13">
        <v>20898</v>
      </c>
      <c r="E42" s="13">
        <v>19413</v>
      </c>
      <c r="F42" s="13">
        <v>1485</v>
      </c>
      <c r="G42" s="13">
        <v>2029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22557</v>
      </c>
      <c r="D43" s="13">
        <v>20967</v>
      </c>
      <c r="E43" s="13">
        <v>19841</v>
      </c>
      <c r="F43" s="13">
        <v>1126</v>
      </c>
      <c r="G43" s="13">
        <v>1590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21112</v>
      </c>
      <c r="D44" s="13">
        <v>19704</v>
      </c>
      <c r="E44" s="13">
        <v>18895</v>
      </c>
      <c r="F44" s="13">
        <v>809</v>
      </c>
      <c r="G44" s="13">
        <v>1408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20140</v>
      </c>
      <c r="D45" s="13">
        <v>18738</v>
      </c>
      <c r="E45" s="13">
        <v>17938</v>
      </c>
      <c r="F45" s="13">
        <v>800</v>
      </c>
      <c r="G45" s="13">
        <v>1402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16427</v>
      </c>
      <c r="D46" s="13">
        <v>15148</v>
      </c>
      <c r="E46" s="13">
        <v>14422</v>
      </c>
      <c r="F46" s="13">
        <v>726</v>
      </c>
      <c r="G46" s="13">
        <v>1279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13935</v>
      </c>
      <c r="D47" s="13">
        <v>12520</v>
      </c>
      <c r="E47" s="13">
        <v>11907</v>
      </c>
      <c r="F47" s="13">
        <v>613</v>
      </c>
      <c r="G47" s="13">
        <v>1415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11571</v>
      </c>
      <c r="D48" s="13">
        <v>9762</v>
      </c>
      <c r="E48" s="13">
        <v>9277</v>
      </c>
      <c r="F48" s="13">
        <v>485</v>
      </c>
      <c r="G48" s="13">
        <v>1809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9831</v>
      </c>
      <c r="D49" s="13">
        <v>7336</v>
      </c>
      <c r="E49" s="13">
        <v>6903</v>
      </c>
      <c r="F49" s="13">
        <v>433</v>
      </c>
      <c r="G49" s="13">
        <v>2495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7930</v>
      </c>
      <c r="D50" s="13">
        <v>3780</v>
      </c>
      <c r="E50" s="13">
        <v>3538</v>
      </c>
      <c r="F50" s="13">
        <v>242</v>
      </c>
      <c r="G50" s="13">
        <v>4150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5758</v>
      </c>
      <c r="D51" s="13">
        <v>1652</v>
      </c>
      <c r="E51" s="13">
        <v>1544</v>
      </c>
      <c r="F51" s="13">
        <v>108</v>
      </c>
      <c r="G51" s="13">
        <v>4106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3428</v>
      </c>
      <c r="D52" s="13">
        <v>702</v>
      </c>
      <c r="E52" s="13">
        <v>655</v>
      </c>
      <c r="F52" s="13">
        <v>47</v>
      </c>
      <c r="G52" s="13">
        <v>2726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2963</v>
      </c>
      <c r="D53" s="14">
        <v>555</v>
      </c>
      <c r="E53" s="14">
        <v>513</v>
      </c>
      <c r="F53" s="14">
        <v>42</v>
      </c>
      <c r="G53" s="14">
        <v>2408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 codeName="Hoja90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2.4257812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127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278273</v>
      </c>
      <c r="D6" s="12">
        <v>179597</v>
      </c>
      <c r="E6" s="12">
        <v>162958</v>
      </c>
      <c r="F6" s="12">
        <v>16639</v>
      </c>
      <c r="G6" s="12">
        <v>98676</v>
      </c>
    </row>
    <row r="7" spans="1:12" ht="12" customHeight="1">
      <c r="A7" s="21" t="s">
        <v>12</v>
      </c>
      <c r="B7" s="2" t="s">
        <v>21</v>
      </c>
      <c r="C7" s="13">
        <v>4302</v>
      </c>
      <c r="D7" s="13">
        <v>188</v>
      </c>
      <c r="E7" s="13">
        <v>144</v>
      </c>
      <c r="F7" s="13">
        <v>44</v>
      </c>
      <c r="G7" s="13">
        <v>4114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22311</v>
      </c>
      <c r="D8" s="13">
        <v>5630</v>
      </c>
      <c r="E8" s="13">
        <v>3577</v>
      </c>
      <c r="F8" s="13">
        <v>2053</v>
      </c>
      <c r="G8" s="13">
        <v>16681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21731</v>
      </c>
      <c r="D9" s="13">
        <v>16808</v>
      </c>
      <c r="E9" s="13">
        <v>13031</v>
      </c>
      <c r="F9" s="13">
        <v>3777</v>
      </c>
      <c r="G9" s="13">
        <v>4923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22520</v>
      </c>
      <c r="D10" s="13">
        <v>19738</v>
      </c>
      <c r="E10" s="13">
        <v>17669</v>
      </c>
      <c r="F10" s="13">
        <v>2069</v>
      </c>
      <c r="G10" s="13">
        <v>2782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23907</v>
      </c>
      <c r="D11" s="13">
        <v>21372</v>
      </c>
      <c r="E11" s="13">
        <v>19832</v>
      </c>
      <c r="F11" s="13">
        <v>1540</v>
      </c>
      <c r="G11" s="13">
        <v>2535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23517</v>
      </c>
      <c r="D12" s="13">
        <v>21097</v>
      </c>
      <c r="E12" s="13">
        <v>19747</v>
      </c>
      <c r="F12" s="13">
        <v>1350</v>
      </c>
      <c r="G12" s="13">
        <v>2420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24779</v>
      </c>
      <c r="D13" s="13">
        <v>21824</v>
      </c>
      <c r="E13" s="13">
        <v>20453</v>
      </c>
      <c r="F13" s="13">
        <v>1371</v>
      </c>
      <c r="G13" s="13">
        <v>2955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22754</v>
      </c>
      <c r="D14" s="13">
        <v>19845</v>
      </c>
      <c r="E14" s="13">
        <v>18656</v>
      </c>
      <c r="F14" s="13">
        <v>1189</v>
      </c>
      <c r="G14" s="13">
        <v>2909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20176</v>
      </c>
      <c r="D15" s="13">
        <v>16952</v>
      </c>
      <c r="E15" s="13">
        <v>15911</v>
      </c>
      <c r="F15" s="13">
        <v>1041</v>
      </c>
      <c r="G15" s="13">
        <v>3224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18492</v>
      </c>
      <c r="D16" s="13">
        <v>14149</v>
      </c>
      <c r="E16" s="13">
        <v>13240</v>
      </c>
      <c r="F16" s="13">
        <v>909</v>
      </c>
      <c r="G16" s="13">
        <v>4343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17858</v>
      </c>
      <c r="D17" s="13">
        <v>10616</v>
      </c>
      <c r="E17" s="13">
        <v>9983</v>
      </c>
      <c r="F17" s="13">
        <v>633</v>
      </c>
      <c r="G17" s="13">
        <v>7242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16147</v>
      </c>
      <c r="D18" s="13">
        <v>5930</v>
      </c>
      <c r="E18" s="13">
        <v>5615</v>
      </c>
      <c r="F18" s="13">
        <v>315</v>
      </c>
      <c r="G18" s="13">
        <v>10217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14383</v>
      </c>
      <c r="D19" s="13">
        <v>2971</v>
      </c>
      <c r="E19" s="13">
        <v>2820</v>
      </c>
      <c r="F19" s="13">
        <v>151</v>
      </c>
      <c r="G19" s="13">
        <v>11412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10932</v>
      </c>
      <c r="D20" s="13">
        <v>1404</v>
      </c>
      <c r="E20" s="13">
        <v>1326</v>
      </c>
      <c r="F20" s="13">
        <v>78</v>
      </c>
      <c r="G20" s="13">
        <v>9528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14464</v>
      </c>
      <c r="D21" s="13">
        <v>1073</v>
      </c>
      <c r="E21" s="13">
        <v>954</v>
      </c>
      <c r="F21" s="13">
        <v>119</v>
      </c>
      <c r="G21" s="13">
        <v>13391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148238</v>
      </c>
      <c r="D22" s="12">
        <v>84905</v>
      </c>
      <c r="E22" s="12">
        <v>75312</v>
      </c>
      <c r="F22" s="12">
        <v>9593</v>
      </c>
      <c r="G22" s="12">
        <v>63333</v>
      </c>
    </row>
    <row r="23" spans="1:12" ht="12" customHeight="1">
      <c r="A23" s="21" t="s">
        <v>12</v>
      </c>
      <c r="B23" s="2" t="s">
        <v>21</v>
      </c>
      <c r="C23" s="13">
        <v>2175</v>
      </c>
      <c r="D23" s="13">
        <v>91</v>
      </c>
      <c r="E23" s="13">
        <v>62</v>
      </c>
      <c r="F23" s="13">
        <v>29</v>
      </c>
      <c r="G23" s="13">
        <v>2084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10965</v>
      </c>
      <c r="D24" s="13">
        <v>2660</v>
      </c>
      <c r="E24" s="13">
        <v>1568</v>
      </c>
      <c r="F24" s="13">
        <v>1092</v>
      </c>
      <c r="G24" s="13">
        <v>8305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10802</v>
      </c>
      <c r="D25" s="13">
        <v>8010</v>
      </c>
      <c r="E25" s="13">
        <v>5973</v>
      </c>
      <c r="F25" s="13">
        <v>2037</v>
      </c>
      <c r="G25" s="13">
        <v>2792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11364</v>
      </c>
      <c r="D26" s="13">
        <v>9535</v>
      </c>
      <c r="E26" s="13">
        <v>8359</v>
      </c>
      <c r="F26" s="13">
        <v>1176</v>
      </c>
      <c r="G26" s="13">
        <v>1829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12169</v>
      </c>
      <c r="D27" s="13">
        <v>10328</v>
      </c>
      <c r="E27" s="13">
        <v>9379</v>
      </c>
      <c r="F27" s="13">
        <v>949</v>
      </c>
      <c r="G27" s="13">
        <v>1841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11972</v>
      </c>
      <c r="D28" s="13">
        <v>10151</v>
      </c>
      <c r="E28" s="13">
        <v>9269</v>
      </c>
      <c r="F28" s="13">
        <v>882</v>
      </c>
      <c r="G28" s="13">
        <v>1821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12856</v>
      </c>
      <c r="D29" s="13">
        <v>10620</v>
      </c>
      <c r="E29" s="13">
        <v>9703</v>
      </c>
      <c r="F29" s="13">
        <v>917</v>
      </c>
      <c r="G29" s="13">
        <v>2236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11857</v>
      </c>
      <c r="D30" s="13">
        <v>9646</v>
      </c>
      <c r="E30" s="13">
        <v>8907</v>
      </c>
      <c r="F30" s="13">
        <v>739</v>
      </c>
      <c r="G30" s="13">
        <v>2211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10647</v>
      </c>
      <c r="D31" s="13">
        <v>8197</v>
      </c>
      <c r="E31" s="13">
        <v>7554</v>
      </c>
      <c r="F31" s="13">
        <v>643</v>
      </c>
      <c r="G31" s="13">
        <v>2450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9883</v>
      </c>
      <c r="D32" s="13">
        <v>6678</v>
      </c>
      <c r="E32" s="13">
        <v>6174</v>
      </c>
      <c r="F32" s="13">
        <v>504</v>
      </c>
      <c r="G32" s="13">
        <v>3205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9797</v>
      </c>
      <c r="D33" s="13">
        <v>4379</v>
      </c>
      <c r="E33" s="13">
        <v>4085</v>
      </c>
      <c r="F33" s="13">
        <v>294</v>
      </c>
      <c r="G33" s="13">
        <v>5418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9085</v>
      </c>
      <c r="D34" s="13">
        <v>2387</v>
      </c>
      <c r="E34" s="13">
        <v>2226</v>
      </c>
      <c r="F34" s="13">
        <v>161</v>
      </c>
      <c r="G34" s="13">
        <v>6698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8286</v>
      </c>
      <c r="D35" s="13">
        <v>1156</v>
      </c>
      <c r="E35" s="13">
        <v>1087</v>
      </c>
      <c r="F35" s="13">
        <v>69</v>
      </c>
      <c r="G35" s="13">
        <v>7130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6623</v>
      </c>
      <c r="D36" s="13">
        <v>546</v>
      </c>
      <c r="E36" s="13">
        <v>508</v>
      </c>
      <c r="F36" s="13">
        <v>38</v>
      </c>
      <c r="G36" s="13">
        <v>6077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9757</v>
      </c>
      <c r="D37" s="13">
        <v>521</v>
      </c>
      <c r="E37" s="13">
        <v>458</v>
      </c>
      <c r="F37" s="13">
        <v>63</v>
      </c>
      <c r="G37" s="13">
        <v>9236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130035</v>
      </c>
      <c r="D38" s="12">
        <v>94692</v>
      </c>
      <c r="E38" s="12">
        <v>87646</v>
      </c>
      <c r="F38" s="12">
        <v>7046</v>
      </c>
      <c r="G38" s="12">
        <v>35343</v>
      </c>
    </row>
    <row r="39" spans="1:12" ht="12" customHeight="1">
      <c r="A39" s="21" t="s">
        <v>12</v>
      </c>
      <c r="B39" s="2" t="s">
        <v>21</v>
      </c>
      <c r="C39" s="13">
        <v>2127</v>
      </c>
      <c r="D39" s="13">
        <v>97</v>
      </c>
      <c r="E39" s="13">
        <v>82</v>
      </c>
      <c r="F39" s="13">
        <v>15</v>
      </c>
      <c r="G39" s="13">
        <v>2030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11346</v>
      </c>
      <c r="D40" s="13">
        <v>2970</v>
      </c>
      <c r="E40" s="13">
        <v>2009</v>
      </c>
      <c r="F40" s="13">
        <v>961</v>
      </c>
      <c r="G40" s="13">
        <v>8376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10929</v>
      </c>
      <c r="D41" s="13">
        <v>8798</v>
      </c>
      <c r="E41" s="13">
        <v>7058</v>
      </c>
      <c r="F41" s="13">
        <v>1740</v>
      </c>
      <c r="G41" s="13">
        <v>2131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11156</v>
      </c>
      <c r="D42" s="13">
        <v>10203</v>
      </c>
      <c r="E42" s="13">
        <v>9310</v>
      </c>
      <c r="F42" s="13">
        <v>893</v>
      </c>
      <c r="G42" s="13">
        <v>953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11738</v>
      </c>
      <c r="D43" s="13">
        <v>11044</v>
      </c>
      <c r="E43" s="13">
        <v>10453</v>
      </c>
      <c r="F43" s="13">
        <v>591</v>
      </c>
      <c r="G43" s="13">
        <v>694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11545</v>
      </c>
      <c r="D44" s="13">
        <v>10946</v>
      </c>
      <c r="E44" s="13">
        <v>10478</v>
      </c>
      <c r="F44" s="13">
        <v>468</v>
      </c>
      <c r="G44" s="13">
        <v>599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11923</v>
      </c>
      <c r="D45" s="13">
        <v>11204</v>
      </c>
      <c r="E45" s="13">
        <v>10750</v>
      </c>
      <c r="F45" s="13">
        <v>454</v>
      </c>
      <c r="G45" s="13">
        <v>719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10897</v>
      </c>
      <c r="D46" s="13">
        <v>10199</v>
      </c>
      <c r="E46" s="13">
        <v>9749</v>
      </c>
      <c r="F46" s="13">
        <v>450</v>
      </c>
      <c r="G46" s="13">
        <v>698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9529</v>
      </c>
      <c r="D47" s="13">
        <v>8755</v>
      </c>
      <c r="E47" s="13">
        <v>8357</v>
      </c>
      <c r="F47" s="13">
        <v>398</v>
      </c>
      <c r="G47" s="13">
        <v>774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8609</v>
      </c>
      <c r="D48" s="13">
        <v>7471</v>
      </c>
      <c r="E48" s="13">
        <v>7066</v>
      </c>
      <c r="F48" s="13">
        <v>405</v>
      </c>
      <c r="G48" s="13">
        <v>1138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8061</v>
      </c>
      <c r="D49" s="13">
        <v>6237</v>
      </c>
      <c r="E49" s="13">
        <v>5898</v>
      </c>
      <c r="F49" s="13">
        <v>339</v>
      </c>
      <c r="G49" s="13">
        <v>1824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7062</v>
      </c>
      <c r="D50" s="13">
        <v>3543</v>
      </c>
      <c r="E50" s="13">
        <v>3389</v>
      </c>
      <c r="F50" s="13">
        <v>154</v>
      </c>
      <c r="G50" s="13">
        <v>3519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6097</v>
      </c>
      <c r="D51" s="13">
        <v>1815</v>
      </c>
      <c r="E51" s="13">
        <v>1733</v>
      </c>
      <c r="F51" s="13">
        <v>82</v>
      </c>
      <c r="G51" s="13">
        <v>4282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4309</v>
      </c>
      <c r="D52" s="13">
        <v>858</v>
      </c>
      <c r="E52" s="13">
        <v>818</v>
      </c>
      <c r="F52" s="13">
        <v>40</v>
      </c>
      <c r="G52" s="13">
        <v>3451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4707</v>
      </c>
      <c r="D53" s="14">
        <v>552</v>
      </c>
      <c r="E53" s="14">
        <v>496</v>
      </c>
      <c r="F53" s="14">
        <v>56</v>
      </c>
      <c r="G53" s="14">
        <v>4155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 codeName="Hoja91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3.4257812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128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15698</v>
      </c>
      <c r="D6" s="12">
        <v>10150</v>
      </c>
      <c r="E6" s="12">
        <v>9585</v>
      </c>
      <c r="F6" s="12">
        <v>565</v>
      </c>
      <c r="G6" s="12">
        <v>5548</v>
      </c>
    </row>
    <row r="7" spans="1:12" ht="12" customHeight="1">
      <c r="A7" s="21" t="s">
        <v>12</v>
      </c>
      <c r="B7" s="2" t="s">
        <v>21</v>
      </c>
      <c r="C7" s="13">
        <v>352</v>
      </c>
      <c r="D7" s="13">
        <v>22</v>
      </c>
      <c r="E7" s="13">
        <v>16</v>
      </c>
      <c r="F7" s="13">
        <v>6</v>
      </c>
      <c r="G7" s="13">
        <v>330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1702</v>
      </c>
      <c r="D8" s="13">
        <v>562</v>
      </c>
      <c r="E8" s="13">
        <v>460</v>
      </c>
      <c r="F8" s="13">
        <v>102</v>
      </c>
      <c r="G8" s="13">
        <v>1140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1418</v>
      </c>
      <c r="D9" s="13">
        <v>1066</v>
      </c>
      <c r="E9" s="13">
        <v>940</v>
      </c>
      <c r="F9" s="13">
        <v>126</v>
      </c>
      <c r="G9" s="13">
        <v>352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1430</v>
      </c>
      <c r="D10" s="13">
        <v>1237</v>
      </c>
      <c r="E10" s="13">
        <v>1159</v>
      </c>
      <c r="F10" s="13">
        <v>78</v>
      </c>
      <c r="G10" s="13">
        <v>193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1485</v>
      </c>
      <c r="D11" s="13">
        <v>1272</v>
      </c>
      <c r="E11" s="13">
        <v>1215</v>
      </c>
      <c r="F11" s="13">
        <v>57</v>
      </c>
      <c r="G11" s="13">
        <v>213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1405</v>
      </c>
      <c r="D12" s="13">
        <v>1228</v>
      </c>
      <c r="E12" s="13">
        <v>1173</v>
      </c>
      <c r="F12" s="13">
        <v>55</v>
      </c>
      <c r="G12" s="13">
        <v>177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1322</v>
      </c>
      <c r="D13" s="13">
        <v>1145</v>
      </c>
      <c r="E13" s="13">
        <v>1104</v>
      </c>
      <c r="F13" s="13">
        <v>41</v>
      </c>
      <c r="G13" s="13">
        <v>177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1110</v>
      </c>
      <c r="D14" s="13">
        <v>960</v>
      </c>
      <c r="E14" s="13">
        <v>933</v>
      </c>
      <c r="F14" s="13">
        <v>27</v>
      </c>
      <c r="G14" s="13">
        <v>150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969</v>
      </c>
      <c r="D15" s="13">
        <v>789</v>
      </c>
      <c r="E15" s="13">
        <v>759</v>
      </c>
      <c r="F15" s="13">
        <v>30</v>
      </c>
      <c r="G15" s="13">
        <v>180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1056</v>
      </c>
      <c r="D16" s="13">
        <v>756</v>
      </c>
      <c r="E16" s="13">
        <v>744</v>
      </c>
      <c r="F16" s="13">
        <v>12</v>
      </c>
      <c r="G16" s="13">
        <v>300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885</v>
      </c>
      <c r="D17" s="13">
        <v>498</v>
      </c>
      <c r="E17" s="13">
        <v>484</v>
      </c>
      <c r="F17" s="13">
        <v>14</v>
      </c>
      <c r="G17" s="13">
        <v>387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754</v>
      </c>
      <c r="D18" s="13">
        <v>300</v>
      </c>
      <c r="E18" s="13">
        <v>293</v>
      </c>
      <c r="F18" s="13">
        <v>7</v>
      </c>
      <c r="G18" s="13">
        <v>454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632</v>
      </c>
      <c r="D19" s="13">
        <v>162</v>
      </c>
      <c r="E19" s="13">
        <v>156</v>
      </c>
      <c r="F19" s="13">
        <v>6</v>
      </c>
      <c r="G19" s="13">
        <v>470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545</v>
      </c>
      <c r="D20" s="13">
        <v>93</v>
      </c>
      <c r="E20" s="13">
        <v>92</v>
      </c>
      <c r="F20" s="13">
        <v>1</v>
      </c>
      <c r="G20" s="13">
        <v>452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633</v>
      </c>
      <c r="D21" s="13">
        <v>60</v>
      </c>
      <c r="E21" s="13">
        <v>57</v>
      </c>
      <c r="F21" s="13">
        <v>3</v>
      </c>
      <c r="G21" s="13">
        <v>573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8045</v>
      </c>
      <c r="D22" s="12">
        <v>4457</v>
      </c>
      <c r="E22" s="12">
        <v>4108</v>
      </c>
      <c r="F22" s="12">
        <v>349</v>
      </c>
      <c r="G22" s="12">
        <v>3588</v>
      </c>
    </row>
    <row r="23" spans="1:12" ht="12" customHeight="1">
      <c r="A23" s="21" t="s">
        <v>12</v>
      </c>
      <c r="B23" s="2" t="s">
        <v>21</v>
      </c>
      <c r="C23" s="13">
        <v>167</v>
      </c>
      <c r="D23" s="13">
        <v>9</v>
      </c>
      <c r="E23" s="13">
        <v>7</v>
      </c>
      <c r="F23" s="13">
        <v>2</v>
      </c>
      <c r="G23" s="13">
        <v>158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793</v>
      </c>
      <c r="D24" s="13">
        <v>206</v>
      </c>
      <c r="E24" s="13">
        <v>153</v>
      </c>
      <c r="F24" s="13">
        <v>53</v>
      </c>
      <c r="G24" s="13">
        <v>587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706</v>
      </c>
      <c r="D25" s="13">
        <v>466</v>
      </c>
      <c r="E25" s="13">
        <v>387</v>
      </c>
      <c r="F25" s="13">
        <v>79</v>
      </c>
      <c r="G25" s="13">
        <v>240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700</v>
      </c>
      <c r="D26" s="13">
        <v>555</v>
      </c>
      <c r="E26" s="13">
        <v>506</v>
      </c>
      <c r="F26" s="13">
        <v>49</v>
      </c>
      <c r="G26" s="13">
        <v>145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759</v>
      </c>
      <c r="D27" s="13">
        <v>593</v>
      </c>
      <c r="E27" s="13">
        <v>551</v>
      </c>
      <c r="F27" s="13">
        <v>42</v>
      </c>
      <c r="G27" s="13">
        <v>166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715</v>
      </c>
      <c r="D28" s="13">
        <v>581</v>
      </c>
      <c r="E28" s="13">
        <v>542</v>
      </c>
      <c r="F28" s="13">
        <v>39</v>
      </c>
      <c r="G28" s="13">
        <v>134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665</v>
      </c>
      <c r="D29" s="13">
        <v>523</v>
      </c>
      <c r="E29" s="13">
        <v>497</v>
      </c>
      <c r="F29" s="13">
        <v>26</v>
      </c>
      <c r="G29" s="13">
        <v>142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573</v>
      </c>
      <c r="D30" s="13">
        <v>458</v>
      </c>
      <c r="E30" s="13">
        <v>439</v>
      </c>
      <c r="F30" s="13">
        <v>19</v>
      </c>
      <c r="G30" s="13">
        <v>115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489</v>
      </c>
      <c r="D31" s="13">
        <v>352</v>
      </c>
      <c r="E31" s="13">
        <v>336</v>
      </c>
      <c r="F31" s="13">
        <v>16</v>
      </c>
      <c r="G31" s="13">
        <v>137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551</v>
      </c>
      <c r="D32" s="13">
        <v>330</v>
      </c>
      <c r="E32" s="13">
        <v>323</v>
      </c>
      <c r="F32" s="13">
        <v>7</v>
      </c>
      <c r="G32" s="13">
        <v>221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471</v>
      </c>
      <c r="D33" s="13">
        <v>183</v>
      </c>
      <c r="E33" s="13">
        <v>178</v>
      </c>
      <c r="F33" s="13">
        <v>5</v>
      </c>
      <c r="G33" s="13">
        <v>288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393</v>
      </c>
      <c r="D34" s="13">
        <v>95</v>
      </c>
      <c r="E34" s="13">
        <v>90</v>
      </c>
      <c r="F34" s="13">
        <v>5</v>
      </c>
      <c r="G34" s="13">
        <v>298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346</v>
      </c>
      <c r="D35" s="13">
        <v>52</v>
      </c>
      <c r="E35" s="13">
        <v>48</v>
      </c>
      <c r="F35" s="13">
        <v>4</v>
      </c>
      <c r="G35" s="13">
        <v>294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296</v>
      </c>
      <c r="D36" s="13">
        <v>29</v>
      </c>
      <c r="E36" s="13">
        <v>29</v>
      </c>
      <c r="F36" s="13" t="s">
        <v>41</v>
      </c>
      <c r="G36" s="13">
        <v>267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421</v>
      </c>
      <c r="D37" s="13">
        <v>25</v>
      </c>
      <c r="E37" s="13">
        <v>22</v>
      </c>
      <c r="F37" s="13">
        <v>3</v>
      </c>
      <c r="G37" s="13">
        <v>396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7653</v>
      </c>
      <c r="D38" s="12">
        <v>5693</v>
      </c>
      <c r="E38" s="12">
        <v>5477</v>
      </c>
      <c r="F38" s="12">
        <v>216</v>
      </c>
      <c r="G38" s="12">
        <v>1960</v>
      </c>
    </row>
    <row r="39" spans="1:12" ht="12" customHeight="1">
      <c r="A39" s="21" t="s">
        <v>12</v>
      </c>
      <c r="B39" s="2" t="s">
        <v>21</v>
      </c>
      <c r="C39" s="13">
        <v>185</v>
      </c>
      <c r="D39" s="13">
        <v>13</v>
      </c>
      <c r="E39" s="13">
        <v>9</v>
      </c>
      <c r="F39" s="13">
        <v>4</v>
      </c>
      <c r="G39" s="13">
        <v>172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909</v>
      </c>
      <c r="D40" s="13">
        <v>356</v>
      </c>
      <c r="E40" s="13">
        <v>307</v>
      </c>
      <c r="F40" s="13">
        <v>49</v>
      </c>
      <c r="G40" s="13">
        <v>553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712</v>
      </c>
      <c r="D41" s="13">
        <v>600</v>
      </c>
      <c r="E41" s="13">
        <v>553</v>
      </c>
      <c r="F41" s="13">
        <v>47</v>
      </c>
      <c r="G41" s="13">
        <v>112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730</v>
      </c>
      <c r="D42" s="13">
        <v>682</v>
      </c>
      <c r="E42" s="13">
        <v>653</v>
      </c>
      <c r="F42" s="13">
        <v>29</v>
      </c>
      <c r="G42" s="13">
        <v>48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726</v>
      </c>
      <c r="D43" s="13">
        <v>679</v>
      </c>
      <c r="E43" s="13">
        <v>664</v>
      </c>
      <c r="F43" s="13">
        <v>15</v>
      </c>
      <c r="G43" s="13">
        <v>47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690</v>
      </c>
      <c r="D44" s="13">
        <v>647</v>
      </c>
      <c r="E44" s="13">
        <v>631</v>
      </c>
      <c r="F44" s="13">
        <v>16</v>
      </c>
      <c r="G44" s="13">
        <v>43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657</v>
      </c>
      <c r="D45" s="13">
        <v>622</v>
      </c>
      <c r="E45" s="13">
        <v>607</v>
      </c>
      <c r="F45" s="13">
        <v>15</v>
      </c>
      <c r="G45" s="13">
        <v>35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537</v>
      </c>
      <c r="D46" s="13">
        <v>502</v>
      </c>
      <c r="E46" s="13">
        <v>494</v>
      </c>
      <c r="F46" s="13">
        <v>8</v>
      </c>
      <c r="G46" s="13">
        <v>35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480</v>
      </c>
      <c r="D47" s="13">
        <v>437</v>
      </c>
      <c r="E47" s="13">
        <v>423</v>
      </c>
      <c r="F47" s="13">
        <v>14</v>
      </c>
      <c r="G47" s="13">
        <v>43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505</v>
      </c>
      <c r="D48" s="13">
        <v>426</v>
      </c>
      <c r="E48" s="13">
        <v>421</v>
      </c>
      <c r="F48" s="13">
        <v>5</v>
      </c>
      <c r="G48" s="13">
        <v>79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414</v>
      </c>
      <c r="D49" s="13">
        <v>315</v>
      </c>
      <c r="E49" s="13">
        <v>306</v>
      </c>
      <c r="F49" s="13">
        <v>9</v>
      </c>
      <c r="G49" s="13">
        <v>99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361</v>
      </c>
      <c r="D50" s="13">
        <v>205</v>
      </c>
      <c r="E50" s="13">
        <v>203</v>
      </c>
      <c r="F50" s="13">
        <v>2</v>
      </c>
      <c r="G50" s="13">
        <v>156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286</v>
      </c>
      <c r="D51" s="13">
        <v>110</v>
      </c>
      <c r="E51" s="13">
        <v>108</v>
      </c>
      <c r="F51" s="13">
        <v>2</v>
      </c>
      <c r="G51" s="13">
        <v>176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249</v>
      </c>
      <c r="D52" s="13">
        <v>64</v>
      </c>
      <c r="E52" s="13">
        <v>63</v>
      </c>
      <c r="F52" s="13">
        <v>1</v>
      </c>
      <c r="G52" s="13">
        <v>185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212</v>
      </c>
      <c r="D53" s="14">
        <v>35</v>
      </c>
      <c r="E53" s="14">
        <v>35</v>
      </c>
      <c r="F53" s="14" t="s">
        <v>41</v>
      </c>
      <c r="G53" s="14">
        <v>177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 codeName="Hoja92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6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129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82467</v>
      </c>
      <c r="D6" s="12">
        <v>50704</v>
      </c>
      <c r="E6" s="12">
        <v>46502</v>
      </c>
      <c r="F6" s="12">
        <v>4202</v>
      </c>
      <c r="G6" s="12">
        <v>31763</v>
      </c>
    </row>
    <row r="7" spans="1:12" ht="12" customHeight="1">
      <c r="A7" s="21" t="s">
        <v>12</v>
      </c>
      <c r="B7" s="2" t="s">
        <v>21</v>
      </c>
      <c r="C7" s="13">
        <v>1504</v>
      </c>
      <c r="D7" s="13">
        <v>75</v>
      </c>
      <c r="E7" s="13">
        <v>62</v>
      </c>
      <c r="F7" s="13">
        <v>13</v>
      </c>
      <c r="G7" s="13">
        <v>1429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7557</v>
      </c>
      <c r="D8" s="13">
        <v>1807</v>
      </c>
      <c r="E8" s="13">
        <v>1294</v>
      </c>
      <c r="F8" s="13">
        <v>513</v>
      </c>
      <c r="G8" s="13">
        <v>5750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6353</v>
      </c>
      <c r="D9" s="13">
        <v>4519</v>
      </c>
      <c r="E9" s="13">
        <v>3693</v>
      </c>
      <c r="F9" s="13">
        <v>826</v>
      </c>
      <c r="G9" s="13">
        <v>1834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6619</v>
      </c>
      <c r="D10" s="13">
        <v>5469</v>
      </c>
      <c r="E10" s="13">
        <v>4861</v>
      </c>
      <c r="F10" s="13">
        <v>608</v>
      </c>
      <c r="G10" s="13">
        <v>1150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6836</v>
      </c>
      <c r="D11" s="13">
        <v>5867</v>
      </c>
      <c r="E11" s="13">
        <v>5374</v>
      </c>
      <c r="F11" s="13">
        <v>493</v>
      </c>
      <c r="G11" s="13">
        <v>969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6926</v>
      </c>
      <c r="D12" s="13">
        <v>6039</v>
      </c>
      <c r="E12" s="13">
        <v>5691</v>
      </c>
      <c r="F12" s="13">
        <v>348</v>
      </c>
      <c r="G12" s="13">
        <v>887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7206</v>
      </c>
      <c r="D13" s="13">
        <v>6253</v>
      </c>
      <c r="E13" s="13">
        <v>5897</v>
      </c>
      <c r="F13" s="13">
        <v>356</v>
      </c>
      <c r="G13" s="13">
        <v>953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6550</v>
      </c>
      <c r="D14" s="13">
        <v>5586</v>
      </c>
      <c r="E14" s="13">
        <v>5282</v>
      </c>
      <c r="F14" s="13">
        <v>304</v>
      </c>
      <c r="G14" s="13">
        <v>964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6009</v>
      </c>
      <c r="D15" s="13">
        <v>4871</v>
      </c>
      <c r="E15" s="13">
        <v>4623</v>
      </c>
      <c r="F15" s="13">
        <v>248</v>
      </c>
      <c r="G15" s="13">
        <v>1138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5701</v>
      </c>
      <c r="D16" s="13">
        <v>4153</v>
      </c>
      <c r="E16" s="13">
        <v>3964</v>
      </c>
      <c r="F16" s="13">
        <v>189</v>
      </c>
      <c r="G16" s="13">
        <v>1548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5238</v>
      </c>
      <c r="D17" s="13">
        <v>2869</v>
      </c>
      <c r="E17" s="13">
        <v>2725</v>
      </c>
      <c r="F17" s="13">
        <v>144</v>
      </c>
      <c r="G17" s="13">
        <v>2369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4730</v>
      </c>
      <c r="D18" s="13">
        <v>1704</v>
      </c>
      <c r="E18" s="13">
        <v>1617</v>
      </c>
      <c r="F18" s="13">
        <v>87</v>
      </c>
      <c r="G18" s="13">
        <v>3026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4129</v>
      </c>
      <c r="D19" s="13">
        <v>817</v>
      </c>
      <c r="E19" s="13">
        <v>786</v>
      </c>
      <c r="F19" s="13">
        <v>31</v>
      </c>
      <c r="G19" s="13">
        <v>3312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3219</v>
      </c>
      <c r="D20" s="13">
        <v>400</v>
      </c>
      <c r="E20" s="13">
        <v>375</v>
      </c>
      <c r="F20" s="13">
        <v>25</v>
      </c>
      <c r="G20" s="13">
        <v>2819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3890</v>
      </c>
      <c r="D21" s="13">
        <v>275</v>
      </c>
      <c r="E21" s="13">
        <v>258</v>
      </c>
      <c r="F21" s="13">
        <v>17</v>
      </c>
      <c r="G21" s="13">
        <v>3615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43656</v>
      </c>
      <c r="D22" s="12">
        <v>23146</v>
      </c>
      <c r="E22" s="12">
        <v>20625</v>
      </c>
      <c r="F22" s="12">
        <v>2521</v>
      </c>
      <c r="G22" s="12">
        <v>20510</v>
      </c>
    </row>
    <row r="23" spans="1:12" ht="12" customHeight="1">
      <c r="A23" s="21" t="s">
        <v>12</v>
      </c>
      <c r="B23" s="2" t="s">
        <v>21</v>
      </c>
      <c r="C23" s="13">
        <v>779</v>
      </c>
      <c r="D23" s="13">
        <v>36</v>
      </c>
      <c r="E23" s="13">
        <v>27</v>
      </c>
      <c r="F23" s="13">
        <v>9</v>
      </c>
      <c r="G23" s="13">
        <v>743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3720</v>
      </c>
      <c r="D24" s="13">
        <v>726</v>
      </c>
      <c r="E24" s="13">
        <v>449</v>
      </c>
      <c r="F24" s="13">
        <v>277</v>
      </c>
      <c r="G24" s="13">
        <v>2994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3140</v>
      </c>
      <c r="D25" s="13">
        <v>1977</v>
      </c>
      <c r="E25" s="13">
        <v>1534</v>
      </c>
      <c r="F25" s="13">
        <v>443</v>
      </c>
      <c r="G25" s="13">
        <v>1163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3420</v>
      </c>
      <c r="D26" s="13">
        <v>2536</v>
      </c>
      <c r="E26" s="13">
        <v>2175</v>
      </c>
      <c r="F26" s="13">
        <v>361</v>
      </c>
      <c r="G26" s="13">
        <v>884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3549</v>
      </c>
      <c r="D27" s="13">
        <v>2770</v>
      </c>
      <c r="E27" s="13">
        <v>2438</v>
      </c>
      <c r="F27" s="13">
        <v>332</v>
      </c>
      <c r="G27" s="13">
        <v>779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3560</v>
      </c>
      <c r="D28" s="13">
        <v>2883</v>
      </c>
      <c r="E28" s="13">
        <v>2646</v>
      </c>
      <c r="F28" s="13">
        <v>237</v>
      </c>
      <c r="G28" s="13">
        <v>677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3779</v>
      </c>
      <c r="D29" s="13">
        <v>3032</v>
      </c>
      <c r="E29" s="13">
        <v>2784</v>
      </c>
      <c r="F29" s="13">
        <v>248</v>
      </c>
      <c r="G29" s="13">
        <v>747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3481</v>
      </c>
      <c r="D30" s="13">
        <v>2728</v>
      </c>
      <c r="E30" s="13">
        <v>2517</v>
      </c>
      <c r="F30" s="13">
        <v>211</v>
      </c>
      <c r="G30" s="13">
        <v>753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3126</v>
      </c>
      <c r="D31" s="13">
        <v>2271</v>
      </c>
      <c r="E31" s="13">
        <v>2109</v>
      </c>
      <c r="F31" s="13">
        <v>162</v>
      </c>
      <c r="G31" s="13">
        <v>855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2944</v>
      </c>
      <c r="D32" s="13">
        <v>1857</v>
      </c>
      <c r="E32" s="13">
        <v>1755</v>
      </c>
      <c r="F32" s="13">
        <v>102</v>
      </c>
      <c r="G32" s="13">
        <v>1087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2791</v>
      </c>
      <c r="D33" s="13">
        <v>1123</v>
      </c>
      <c r="E33" s="13">
        <v>1066</v>
      </c>
      <c r="F33" s="13">
        <v>57</v>
      </c>
      <c r="G33" s="13">
        <v>1668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2533</v>
      </c>
      <c r="D34" s="13">
        <v>629</v>
      </c>
      <c r="E34" s="13">
        <v>593</v>
      </c>
      <c r="F34" s="13">
        <v>36</v>
      </c>
      <c r="G34" s="13">
        <v>1904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2339</v>
      </c>
      <c r="D35" s="13">
        <v>296</v>
      </c>
      <c r="E35" s="13">
        <v>282</v>
      </c>
      <c r="F35" s="13">
        <v>14</v>
      </c>
      <c r="G35" s="13">
        <v>2043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1940</v>
      </c>
      <c r="D36" s="13">
        <v>150</v>
      </c>
      <c r="E36" s="13">
        <v>133</v>
      </c>
      <c r="F36" s="13">
        <v>17</v>
      </c>
      <c r="G36" s="13">
        <v>1790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2555</v>
      </c>
      <c r="D37" s="13">
        <v>132</v>
      </c>
      <c r="E37" s="13">
        <v>117</v>
      </c>
      <c r="F37" s="13">
        <v>15</v>
      </c>
      <c r="G37" s="13">
        <v>2423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38811</v>
      </c>
      <c r="D38" s="12">
        <v>27558</v>
      </c>
      <c r="E38" s="12">
        <v>25877</v>
      </c>
      <c r="F38" s="12">
        <v>1681</v>
      </c>
      <c r="G38" s="12">
        <v>11253</v>
      </c>
    </row>
    <row r="39" spans="1:12" ht="12" customHeight="1">
      <c r="A39" s="21" t="s">
        <v>12</v>
      </c>
      <c r="B39" s="2" t="s">
        <v>21</v>
      </c>
      <c r="C39" s="13">
        <v>725</v>
      </c>
      <c r="D39" s="13">
        <v>39</v>
      </c>
      <c r="E39" s="13">
        <v>35</v>
      </c>
      <c r="F39" s="13">
        <v>4</v>
      </c>
      <c r="G39" s="13">
        <v>686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3837</v>
      </c>
      <c r="D40" s="13">
        <v>1081</v>
      </c>
      <c r="E40" s="13">
        <v>845</v>
      </c>
      <c r="F40" s="13">
        <v>236</v>
      </c>
      <c r="G40" s="13">
        <v>2756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3213</v>
      </c>
      <c r="D41" s="13">
        <v>2542</v>
      </c>
      <c r="E41" s="13">
        <v>2159</v>
      </c>
      <c r="F41" s="13">
        <v>383</v>
      </c>
      <c r="G41" s="13">
        <v>671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3199</v>
      </c>
      <c r="D42" s="13">
        <v>2933</v>
      </c>
      <c r="E42" s="13">
        <v>2686</v>
      </c>
      <c r="F42" s="13">
        <v>247</v>
      </c>
      <c r="G42" s="13">
        <v>266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3287</v>
      </c>
      <c r="D43" s="13">
        <v>3097</v>
      </c>
      <c r="E43" s="13">
        <v>2936</v>
      </c>
      <c r="F43" s="13">
        <v>161</v>
      </c>
      <c r="G43" s="13">
        <v>190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3366</v>
      </c>
      <c r="D44" s="13">
        <v>3156</v>
      </c>
      <c r="E44" s="13">
        <v>3045</v>
      </c>
      <c r="F44" s="13">
        <v>111</v>
      </c>
      <c r="G44" s="13">
        <v>210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3427</v>
      </c>
      <c r="D45" s="13">
        <v>3221</v>
      </c>
      <c r="E45" s="13">
        <v>3113</v>
      </c>
      <c r="F45" s="13">
        <v>108</v>
      </c>
      <c r="G45" s="13">
        <v>206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3069</v>
      </c>
      <c r="D46" s="13">
        <v>2858</v>
      </c>
      <c r="E46" s="13">
        <v>2765</v>
      </c>
      <c r="F46" s="13">
        <v>93</v>
      </c>
      <c r="G46" s="13">
        <v>211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2883</v>
      </c>
      <c r="D47" s="13">
        <v>2600</v>
      </c>
      <c r="E47" s="13">
        <v>2514</v>
      </c>
      <c r="F47" s="13">
        <v>86</v>
      </c>
      <c r="G47" s="13">
        <v>283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2757</v>
      </c>
      <c r="D48" s="13">
        <v>2296</v>
      </c>
      <c r="E48" s="13">
        <v>2209</v>
      </c>
      <c r="F48" s="13">
        <v>87</v>
      </c>
      <c r="G48" s="13">
        <v>461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2447</v>
      </c>
      <c r="D49" s="13">
        <v>1746</v>
      </c>
      <c r="E49" s="13">
        <v>1659</v>
      </c>
      <c r="F49" s="13">
        <v>87</v>
      </c>
      <c r="G49" s="13">
        <v>701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2197</v>
      </c>
      <c r="D50" s="13">
        <v>1075</v>
      </c>
      <c r="E50" s="13">
        <v>1024</v>
      </c>
      <c r="F50" s="13">
        <v>51</v>
      </c>
      <c r="G50" s="13">
        <v>1122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1790</v>
      </c>
      <c r="D51" s="13">
        <v>521</v>
      </c>
      <c r="E51" s="13">
        <v>504</v>
      </c>
      <c r="F51" s="13">
        <v>17</v>
      </c>
      <c r="G51" s="13">
        <v>1269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1279</v>
      </c>
      <c r="D52" s="13">
        <v>250</v>
      </c>
      <c r="E52" s="13">
        <v>242</v>
      </c>
      <c r="F52" s="13">
        <v>8</v>
      </c>
      <c r="G52" s="13">
        <v>1029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1335</v>
      </c>
      <c r="D53" s="14">
        <v>143</v>
      </c>
      <c r="E53" s="14">
        <v>141</v>
      </c>
      <c r="F53" s="14">
        <v>2</v>
      </c>
      <c r="G53" s="14">
        <v>1192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 codeName="Hoja93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4.710937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130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41798</v>
      </c>
      <c r="D6" s="12">
        <v>26785</v>
      </c>
      <c r="E6" s="12">
        <v>25343</v>
      </c>
      <c r="F6" s="12">
        <v>1442</v>
      </c>
      <c r="G6" s="12">
        <v>15013</v>
      </c>
    </row>
    <row r="7" spans="1:12" ht="12" customHeight="1">
      <c r="A7" s="21" t="s">
        <v>12</v>
      </c>
      <c r="B7" s="2" t="s">
        <v>21</v>
      </c>
      <c r="C7" s="13">
        <v>849</v>
      </c>
      <c r="D7" s="13">
        <v>50</v>
      </c>
      <c r="E7" s="13">
        <v>42</v>
      </c>
      <c r="F7" s="13">
        <v>8</v>
      </c>
      <c r="G7" s="13">
        <v>799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4032</v>
      </c>
      <c r="D8" s="13">
        <v>1125</v>
      </c>
      <c r="E8" s="13">
        <v>928</v>
      </c>
      <c r="F8" s="13">
        <v>197</v>
      </c>
      <c r="G8" s="13">
        <v>2907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3356</v>
      </c>
      <c r="D9" s="13">
        <v>2487</v>
      </c>
      <c r="E9" s="13">
        <v>2138</v>
      </c>
      <c r="F9" s="13">
        <v>349</v>
      </c>
      <c r="G9" s="13">
        <v>869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3386</v>
      </c>
      <c r="D10" s="13">
        <v>2904</v>
      </c>
      <c r="E10" s="13">
        <v>2696</v>
      </c>
      <c r="F10" s="13">
        <v>208</v>
      </c>
      <c r="G10" s="13">
        <v>482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3448</v>
      </c>
      <c r="D11" s="13">
        <v>3019</v>
      </c>
      <c r="E11" s="13">
        <v>2860</v>
      </c>
      <c r="F11" s="13">
        <v>159</v>
      </c>
      <c r="G11" s="13">
        <v>429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3458</v>
      </c>
      <c r="D12" s="13">
        <v>3071</v>
      </c>
      <c r="E12" s="13">
        <v>2966</v>
      </c>
      <c r="F12" s="13">
        <v>105</v>
      </c>
      <c r="G12" s="13">
        <v>387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3655</v>
      </c>
      <c r="D13" s="13">
        <v>3196</v>
      </c>
      <c r="E13" s="13">
        <v>3096</v>
      </c>
      <c r="F13" s="13">
        <v>100</v>
      </c>
      <c r="G13" s="13">
        <v>459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3247</v>
      </c>
      <c r="D14" s="13">
        <v>2849</v>
      </c>
      <c r="E14" s="13">
        <v>2768</v>
      </c>
      <c r="F14" s="13">
        <v>81</v>
      </c>
      <c r="G14" s="13">
        <v>398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2931</v>
      </c>
      <c r="D15" s="13">
        <v>2466</v>
      </c>
      <c r="E15" s="13">
        <v>2386</v>
      </c>
      <c r="F15" s="13">
        <v>80</v>
      </c>
      <c r="G15" s="13">
        <v>465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2875</v>
      </c>
      <c r="D16" s="13">
        <v>2188</v>
      </c>
      <c r="E16" s="13">
        <v>2114</v>
      </c>
      <c r="F16" s="13">
        <v>74</v>
      </c>
      <c r="G16" s="13">
        <v>687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2615</v>
      </c>
      <c r="D17" s="13">
        <v>1568</v>
      </c>
      <c r="E17" s="13">
        <v>1538</v>
      </c>
      <c r="F17" s="13">
        <v>30</v>
      </c>
      <c r="G17" s="13">
        <v>1047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2250</v>
      </c>
      <c r="D18" s="13">
        <v>904</v>
      </c>
      <c r="E18" s="13">
        <v>877</v>
      </c>
      <c r="F18" s="13">
        <v>27</v>
      </c>
      <c r="G18" s="13">
        <v>1346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1972</v>
      </c>
      <c r="D19" s="13">
        <v>483</v>
      </c>
      <c r="E19" s="13">
        <v>472</v>
      </c>
      <c r="F19" s="13">
        <v>11</v>
      </c>
      <c r="G19" s="13">
        <v>1489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1695</v>
      </c>
      <c r="D20" s="13">
        <v>310</v>
      </c>
      <c r="E20" s="13">
        <v>304</v>
      </c>
      <c r="F20" s="13">
        <v>6</v>
      </c>
      <c r="G20" s="13">
        <v>1385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2029</v>
      </c>
      <c r="D21" s="13">
        <v>165</v>
      </c>
      <c r="E21" s="13">
        <v>158</v>
      </c>
      <c r="F21" s="13">
        <v>7</v>
      </c>
      <c r="G21" s="13">
        <v>1864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21796</v>
      </c>
      <c r="D22" s="12">
        <v>12057</v>
      </c>
      <c r="E22" s="12">
        <v>11083</v>
      </c>
      <c r="F22" s="12">
        <v>974</v>
      </c>
      <c r="G22" s="12">
        <v>9739</v>
      </c>
    </row>
    <row r="23" spans="1:12" ht="12" customHeight="1">
      <c r="A23" s="21" t="s">
        <v>12</v>
      </c>
      <c r="B23" s="2" t="s">
        <v>21</v>
      </c>
      <c r="C23" s="13">
        <v>417</v>
      </c>
      <c r="D23" s="13">
        <v>24</v>
      </c>
      <c r="E23" s="13">
        <v>20</v>
      </c>
      <c r="F23" s="13">
        <v>4</v>
      </c>
      <c r="G23" s="13">
        <v>393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2011</v>
      </c>
      <c r="D24" s="13">
        <v>440</v>
      </c>
      <c r="E24" s="13">
        <v>331</v>
      </c>
      <c r="F24" s="13">
        <v>109</v>
      </c>
      <c r="G24" s="13">
        <v>1571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1626</v>
      </c>
      <c r="D25" s="13">
        <v>1077</v>
      </c>
      <c r="E25" s="13">
        <v>842</v>
      </c>
      <c r="F25" s="13">
        <v>235</v>
      </c>
      <c r="G25" s="13">
        <v>549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1702</v>
      </c>
      <c r="D26" s="13">
        <v>1333</v>
      </c>
      <c r="E26" s="13">
        <v>1196</v>
      </c>
      <c r="F26" s="13">
        <v>137</v>
      </c>
      <c r="G26" s="13">
        <v>369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1776</v>
      </c>
      <c r="D27" s="13">
        <v>1430</v>
      </c>
      <c r="E27" s="13">
        <v>1312</v>
      </c>
      <c r="F27" s="13">
        <v>118</v>
      </c>
      <c r="G27" s="13">
        <v>346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1780</v>
      </c>
      <c r="D28" s="13">
        <v>1474</v>
      </c>
      <c r="E28" s="13">
        <v>1391</v>
      </c>
      <c r="F28" s="13">
        <v>83</v>
      </c>
      <c r="G28" s="13">
        <v>306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1923</v>
      </c>
      <c r="D29" s="13">
        <v>1571</v>
      </c>
      <c r="E29" s="13">
        <v>1485</v>
      </c>
      <c r="F29" s="13">
        <v>86</v>
      </c>
      <c r="G29" s="13">
        <v>352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1654</v>
      </c>
      <c r="D30" s="13">
        <v>1351</v>
      </c>
      <c r="E30" s="13">
        <v>1296</v>
      </c>
      <c r="F30" s="13">
        <v>55</v>
      </c>
      <c r="G30" s="13">
        <v>303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1488</v>
      </c>
      <c r="D31" s="13">
        <v>1120</v>
      </c>
      <c r="E31" s="13">
        <v>1072</v>
      </c>
      <c r="F31" s="13">
        <v>48</v>
      </c>
      <c r="G31" s="13">
        <v>368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1549</v>
      </c>
      <c r="D32" s="13">
        <v>1019</v>
      </c>
      <c r="E32" s="13">
        <v>970</v>
      </c>
      <c r="F32" s="13">
        <v>49</v>
      </c>
      <c r="G32" s="13">
        <v>530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1356</v>
      </c>
      <c r="D33" s="13">
        <v>579</v>
      </c>
      <c r="E33" s="13">
        <v>561</v>
      </c>
      <c r="F33" s="13">
        <v>18</v>
      </c>
      <c r="G33" s="13">
        <v>777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1198</v>
      </c>
      <c r="D34" s="13">
        <v>323</v>
      </c>
      <c r="E34" s="13">
        <v>307</v>
      </c>
      <c r="F34" s="13">
        <v>16</v>
      </c>
      <c r="G34" s="13">
        <v>875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1063</v>
      </c>
      <c r="D35" s="13">
        <v>150</v>
      </c>
      <c r="E35" s="13">
        <v>145</v>
      </c>
      <c r="F35" s="13">
        <v>5</v>
      </c>
      <c r="G35" s="13">
        <v>913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969</v>
      </c>
      <c r="D36" s="13">
        <v>93</v>
      </c>
      <c r="E36" s="13">
        <v>89</v>
      </c>
      <c r="F36" s="13">
        <v>4</v>
      </c>
      <c r="G36" s="13">
        <v>876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1284</v>
      </c>
      <c r="D37" s="13">
        <v>73</v>
      </c>
      <c r="E37" s="13">
        <v>66</v>
      </c>
      <c r="F37" s="13">
        <v>7</v>
      </c>
      <c r="G37" s="13">
        <v>1211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20002</v>
      </c>
      <c r="D38" s="12">
        <v>14728</v>
      </c>
      <c r="E38" s="12">
        <v>14260</v>
      </c>
      <c r="F38" s="12">
        <v>468</v>
      </c>
      <c r="G38" s="12">
        <v>5274</v>
      </c>
    </row>
    <row r="39" spans="1:12" ht="12" customHeight="1">
      <c r="A39" s="21" t="s">
        <v>12</v>
      </c>
      <c r="B39" s="2" t="s">
        <v>21</v>
      </c>
      <c r="C39" s="13">
        <v>432</v>
      </c>
      <c r="D39" s="13">
        <v>26</v>
      </c>
      <c r="E39" s="13">
        <v>22</v>
      </c>
      <c r="F39" s="13">
        <v>4</v>
      </c>
      <c r="G39" s="13">
        <v>406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2021</v>
      </c>
      <c r="D40" s="13">
        <v>685</v>
      </c>
      <c r="E40" s="13">
        <v>597</v>
      </c>
      <c r="F40" s="13">
        <v>88</v>
      </c>
      <c r="G40" s="13">
        <v>1336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1730</v>
      </c>
      <c r="D41" s="13">
        <v>1410</v>
      </c>
      <c r="E41" s="13">
        <v>1296</v>
      </c>
      <c r="F41" s="13">
        <v>114</v>
      </c>
      <c r="G41" s="13">
        <v>320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1684</v>
      </c>
      <c r="D42" s="13">
        <v>1571</v>
      </c>
      <c r="E42" s="13">
        <v>1500</v>
      </c>
      <c r="F42" s="13">
        <v>71</v>
      </c>
      <c r="G42" s="13">
        <v>113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1672</v>
      </c>
      <c r="D43" s="13">
        <v>1589</v>
      </c>
      <c r="E43" s="13">
        <v>1548</v>
      </c>
      <c r="F43" s="13">
        <v>41</v>
      </c>
      <c r="G43" s="13">
        <v>83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1678</v>
      </c>
      <c r="D44" s="13">
        <v>1597</v>
      </c>
      <c r="E44" s="13">
        <v>1575</v>
      </c>
      <c r="F44" s="13">
        <v>22</v>
      </c>
      <c r="G44" s="13">
        <v>81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1732</v>
      </c>
      <c r="D45" s="13">
        <v>1625</v>
      </c>
      <c r="E45" s="13">
        <v>1611</v>
      </c>
      <c r="F45" s="13">
        <v>14</v>
      </c>
      <c r="G45" s="13">
        <v>107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1593</v>
      </c>
      <c r="D46" s="13">
        <v>1498</v>
      </c>
      <c r="E46" s="13">
        <v>1472</v>
      </c>
      <c r="F46" s="13">
        <v>26</v>
      </c>
      <c r="G46" s="13">
        <v>95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1443</v>
      </c>
      <c r="D47" s="13">
        <v>1346</v>
      </c>
      <c r="E47" s="13">
        <v>1314</v>
      </c>
      <c r="F47" s="13">
        <v>32</v>
      </c>
      <c r="G47" s="13">
        <v>97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1326</v>
      </c>
      <c r="D48" s="13">
        <v>1169</v>
      </c>
      <c r="E48" s="13">
        <v>1144</v>
      </c>
      <c r="F48" s="13">
        <v>25</v>
      </c>
      <c r="G48" s="13">
        <v>157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1259</v>
      </c>
      <c r="D49" s="13">
        <v>989</v>
      </c>
      <c r="E49" s="13">
        <v>977</v>
      </c>
      <c r="F49" s="13">
        <v>12</v>
      </c>
      <c r="G49" s="13">
        <v>270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1052</v>
      </c>
      <c r="D50" s="13">
        <v>581</v>
      </c>
      <c r="E50" s="13">
        <v>570</v>
      </c>
      <c r="F50" s="13">
        <v>11</v>
      </c>
      <c r="G50" s="13">
        <v>471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909</v>
      </c>
      <c r="D51" s="13">
        <v>333</v>
      </c>
      <c r="E51" s="13">
        <v>327</v>
      </c>
      <c r="F51" s="13">
        <v>6</v>
      </c>
      <c r="G51" s="13">
        <v>576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726</v>
      </c>
      <c r="D52" s="13">
        <v>217</v>
      </c>
      <c r="E52" s="13">
        <v>215</v>
      </c>
      <c r="F52" s="13">
        <v>2</v>
      </c>
      <c r="G52" s="13">
        <v>509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745</v>
      </c>
      <c r="D53" s="14">
        <v>92</v>
      </c>
      <c r="E53" s="14">
        <v>92</v>
      </c>
      <c r="F53" s="14" t="s">
        <v>41</v>
      </c>
      <c r="G53" s="14">
        <v>653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 codeName="Hoja94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2.42578125" customWidth="1"/>
    <col min="2" max="2" width="24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131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98513</v>
      </c>
      <c r="D6" s="12">
        <v>60862</v>
      </c>
      <c r="E6" s="12">
        <v>55956</v>
      </c>
      <c r="F6" s="12">
        <v>4906</v>
      </c>
      <c r="G6" s="12">
        <v>37651</v>
      </c>
    </row>
    <row r="7" spans="1:12" ht="12" customHeight="1">
      <c r="A7" s="21" t="s">
        <v>12</v>
      </c>
      <c r="B7" s="2" t="s">
        <v>21</v>
      </c>
      <c r="C7" s="13">
        <v>1877</v>
      </c>
      <c r="D7" s="13">
        <v>135</v>
      </c>
      <c r="E7" s="13">
        <v>108</v>
      </c>
      <c r="F7" s="13">
        <v>27</v>
      </c>
      <c r="G7" s="13">
        <v>1742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9559</v>
      </c>
      <c r="D8" s="13">
        <v>2334</v>
      </c>
      <c r="E8" s="13">
        <v>1714</v>
      </c>
      <c r="F8" s="13">
        <v>620</v>
      </c>
      <c r="G8" s="13">
        <v>7225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8923</v>
      </c>
      <c r="D9" s="13">
        <v>6152</v>
      </c>
      <c r="E9" s="13">
        <v>5072</v>
      </c>
      <c r="F9" s="13">
        <v>1080</v>
      </c>
      <c r="G9" s="13">
        <v>2771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8514</v>
      </c>
      <c r="D10" s="13">
        <v>7097</v>
      </c>
      <c r="E10" s="13">
        <v>6381</v>
      </c>
      <c r="F10" s="13">
        <v>716</v>
      </c>
      <c r="G10" s="13">
        <v>1417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8665</v>
      </c>
      <c r="D11" s="13">
        <v>7370</v>
      </c>
      <c r="E11" s="13">
        <v>6804</v>
      </c>
      <c r="F11" s="13">
        <v>566</v>
      </c>
      <c r="G11" s="13">
        <v>1295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7916</v>
      </c>
      <c r="D12" s="13">
        <v>6924</v>
      </c>
      <c r="E12" s="13">
        <v>6522</v>
      </c>
      <c r="F12" s="13">
        <v>402</v>
      </c>
      <c r="G12" s="13">
        <v>992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8526</v>
      </c>
      <c r="D13" s="13">
        <v>7426</v>
      </c>
      <c r="E13" s="13">
        <v>7052</v>
      </c>
      <c r="F13" s="13">
        <v>374</v>
      </c>
      <c r="G13" s="13">
        <v>1100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7590</v>
      </c>
      <c r="D14" s="13">
        <v>6442</v>
      </c>
      <c r="E14" s="13">
        <v>6115</v>
      </c>
      <c r="F14" s="13">
        <v>327</v>
      </c>
      <c r="G14" s="13">
        <v>1148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7150</v>
      </c>
      <c r="D15" s="13">
        <v>5821</v>
      </c>
      <c r="E15" s="13">
        <v>5551</v>
      </c>
      <c r="F15" s="13">
        <v>270</v>
      </c>
      <c r="G15" s="13">
        <v>1329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6461</v>
      </c>
      <c r="D16" s="13">
        <v>4669</v>
      </c>
      <c r="E16" s="13">
        <v>4438</v>
      </c>
      <c r="F16" s="13">
        <v>231</v>
      </c>
      <c r="G16" s="13">
        <v>1792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5809</v>
      </c>
      <c r="D17" s="13">
        <v>3155</v>
      </c>
      <c r="E17" s="13">
        <v>3013</v>
      </c>
      <c r="F17" s="13">
        <v>142</v>
      </c>
      <c r="G17" s="13">
        <v>2654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5204</v>
      </c>
      <c r="D18" s="13">
        <v>1644</v>
      </c>
      <c r="E18" s="13">
        <v>1570</v>
      </c>
      <c r="F18" s="13">
        <v>74</v>
      </c>
      <c r="G18" s="13">
        <v>3560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4521</v>
      </c>
      <c r="D19" s="13">
        <v>882</v>
      </c>
      <c r="E19" s="13">
        <v>849</v>
      </c>
      <c r="F19" s="13">
        <v>33</v>
      </c>
      <c r="G19" s="13">
        <v>3639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3519</v>
      </c>
      <c r="D20" s="13">
        <v>467</v>
      </c>
      <c r="E20" s="13">
        <v>447</v>
      </c>
      <c r="F20" s="13">
        <v>20</v>
      </c>
      <c r="G20" s="13">
        <v>3052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4279</v>
      </c>
      <c r="D21" s="13">
        <v>344</v>
      </c>
      <c r="E21" s="13">
        <v>320</v>
      </c>
      <c r="F21" s="13">
        <v>24</v>
      </c>
      <c r="G21" s="13">
        <v>3935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51731</v>
      </c>
      <c r="D22" s="12">
        <v>27581</v>
      </c>
      <c r="E22" s="12">
        <v>24516</v>
      </c>
      <c r="F22" s="12">
        <v>3065</v>
      </c>
      <c r="G22" s="12">
        <v>24150</v>
      </c>
    </row>
    <row r="23" spans="1:12" ht="12" customHeight="1">
      <c r="A23" s="21" t="s">
        <v>12</v>
      </c>
      <c r="B23" s="2" t="s">
        <v>21</v>
      </c>
      <c r="C23" s="13">
        <v>940</v>
      </c>
      <c r="D23" s="13">
        <v>65</v>
      </c>
      <c r="E23" s="13">
        <v>48</v>
      </c>
      <c r="F23" s="13">
        <v>17</v>
      </c>
      <c r="G23" s="13">
        <v>875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4807</v>
      </c>
      <c r="D24" s="13">
        <v>992</v>
      </c>
      <c r="E24" s="13">
        <v>641</v>
      </c>
      <c r="F24" s="13">
        <v>351</v>
      </c>
      <c r="G24" s="13">
        <v>3815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4467</v>
      </c>
      <c r="D25" s="13">
        <v>2743</v>
      </c>
      <c r="E25" s="13">
        <v>2106</v>
      </c>
      <c r="F25" s="13">
        <v>637</v>
      </c>
      <c r="G25" s="13">
        <v>1724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4294</v>
      </c>
      <c r="D26" s="13">
        <v>3265</v>
      </c>
      <c r="E26" s="13">
        <v>2833</v>
      </c>
      <c r="F26" s="13">
        <v>432</v>
      </c>
      <c r="G26" s="13">
        <v>1029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4468</v>
      </c>
      <c r="D27" s="13">
        <v>3445</v>
      </c>
      <c r="E27" s="13">
        <v>3038</v>
      </c>
      <c r="F27" s="13">
        <v>407</v>
      </c>
      <c r="G27" s="13">
        <v>1023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4033</v>
      </c>
      <c r="D28" s="13">
        <v>3257</v>
      </c>
      <c r="E28" s="13">
        <v>2956</v>
      </c>
      <c r="F28" s="13">
        <v>301</v>
      </c>
      <c r="G28" s="13">
        <v>776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4489</v>
      </c>
      <c r="D29" s="13">
        <v>3619</v>
      </c>
      <c r="E29" s="13">
        <v>3366</v>
      </c>
      <c r="F29" s="13">
        <v>253</v>
      </c>
      <c r="G29" s="13">
        <v>870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3947</v>
      </c>
      <c r="D30" s="13">
        <v>3043</v>
      </c>
      <c r="E30" s="13">
        <v>2805</v>
      </c>
      <c r="F30" s="13">
        <v>238</v>
      </c>
      <c r="G30" s="13">
        <v>904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3660</v>
      </c>
      <c r="D31" s="13">
        <v>2669</v>
      </c>
      <c r="E31" s="13">
        <v>2502</v>
      </c>
      <c r="F31" s="13">
        <v>167</v>
      </c>
      <c r="G31" s="13">
        <v>991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3416</v>
      </c>
      <c r="D32" s="13">
        <v>2084</v>
      </c>
      <c r="E32" s="13">
        <v>1961</v>
      </c>
      <c r="F32" s="13">
        <v>123</v>
      </c>
      <c r="G32" s="13">
        <v>1332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3046</v>
      </c>
      <c r="D33" s="13">
        <v>1179</v>
      </c>
      <c r="E33" s="13">
        <v>1115</v>
      </c>
      <c r="F33" s="13">
        <v>64</v>
      </c>
      <c r="G33" s="13">
        <v>1867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2799</v>
      </c>
      <c r="D34" s="13">
        <v>596</v>
      </c>
      <c r="E34" s="13">
        <v>561</v>
      </c>
      <c r="F34" s="13">
        <v>35</v>
      </c>
      <c r="G34" s="13">
        <v>2203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2574</v>
      </c>
      <c r="D35" s="13">
        <v>334</v>
      </c>
      <c r="E35" s="13">
        <v>317</v>
      </c>
      <c r="F35" s="13">
        <v>17</v>
      </c>
      <c r="G35" s="13">
        <v>2240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2018</v>
      </c>
      <c r="D36" s="13">
        <v>150</v>
      </c>
      <c r="E36" s="13">
        <v>138</v>
      </c>
      <c r="F36" s="13">
        <v>12</v>
      </c>
      <c r="G36" s="13">
        <v>1868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2773</v>
      </c>
      <c r="D37" s="13">
        <v>140</v>
      </c>
      <c r="E37" s="13">
        <v>129</v>
      </c>
      <c r="F37" s="13">
        <v>11</v>
      </c>
      <c r="G37" s="13">
        <v>2633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46782</v>
      </c>
      <c r="D38" s="12">
        <v>33281</v>
      </c>
      <c r="E38" s="12">
        <v>31440</v>
      </c>
      <c r="F38" s="12">
        <v>1841</v>
      </c>
      <c r="G38" s="12">
        <v>13501</v>
      </c>
    </row>
    <row r="39" spans="1:12" ht="12" customHeight="1">
      <c r="A39" s="21" t="s">
        <v>12</v>
      </c>
      <c r="B39" s="2" t="s">
        <v>21</v>
      </c>
      <c r="C39" s="13">
        <v>937</v>
      </c>
      <c r="D39" s="13">
        <v>70</v>
      </c>
      <c r="E39" s="13">
        <v>60</v>
      </c>
      <c r="F39" s="13">
        <v>10</v>
      </c>
      <c r="G39" s="13">
        <v>867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4752</v>
      </c>
      <c r="D40" s="13">
        <v>1342</v>
      </c>
      <c r="E40" s="13">
        <v>1073</v>
      </c>
      <c r="F40" s="13">
        <v>269</v>
      </c>
      <c r="G40" s="13">
        <v>3410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4456</v>
      </c>
      <c r="D41" s="13">
        <v>3409</v>
      </c>
      <c r="E41" s="13">
        <v>2966</v>
      </c>
      <c r="F41" s="13">
        <v>443</v>
      </c>
      <c r="G41" s="13">
        <v>1047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4220</v>
      </c>
      <c r="D42" s="13">
        <v>3832</v>
      </c>
      <c r="E42" s="13">
        <v>3548</v>
      </c>
      <c r="F42" s="13">
        <v>284</v>
      </c>
      <c r="G42" s="13">
        <v>388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4197</v>
      </c>
      <c r="D43" s="13">
        <v>3925</v>
      </c>
      <c r="E43" s="13">
        <v>3766</v>
      </c>
      <c r="F43" s="13">
        <v>159</v>
      </c>
      <c r="G43" s="13">
        <v>272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3883</v>
      </c>
      <c r="D44" s="13">
        <v>3667</v>
      </c>
      <c r="E44" s="13">
        <v>3566</v>
      </c>
      <c r="F44" s="13">
        <v>101</v>
      </c>
      <c r="G44" s="13">
        <v>216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4037</v>
      </c>
      <c r="D45" s="13">
        <v>3807</v>
      </c>
      <c r="E45" s="13">
        <v>3686</v>
      </c>
      <c r="F45" s="13">
        <v>121</v>
      </c>
      <c r="G45" s="13">
        <v>230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3643</v>
      </c>
      <c r="D46" s="13">
        <v>3399</v>
      </c>
      <c r="E46" s="13">
        <v>3310</v>
      </c>
      <c r="F46" s="13">
        <v>89</v>
      </c>
      <c r="G46" s="13">
        <v>244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3490</v>
      </c>
      <c r="D47" s="13">
        <v>3152</v>
      </c>
      <c r="E47" s="13">
        <v>3049</v>
      </c>
      <c r="F47" s="13">
        <v>103</v>
      </c>
      <c r="G47" s="13">
        <v>338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3045</v>
      </c>
      <c r="D48" s="13">
        <v>2585</v>
      </c>
      <c r="E48" s="13">
        <v>2477</v>
      </c>
      <c r="F48" s="13">
        <v>108</v>
      </c>
      <c r="G48" s="13">
        <v>460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2763</v>
      </c>
      <c r="D49" s="13">
        <v>1976</v>
      </c>
      <c r="E49" s="13">
        <v>1898</v>
      </c>
      <c r="F49" s="13">
        <v>78</v>
      </c>
      <c r="G49" s="13">
        <v>787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2405</v>
      </c>
      <c r="D50" s="13">
        <v>1048</v>
      </c>
      <c r="E50" s="13">
        <v>1009</v>
      </c>
      <c r="F50" s="13">
        <v>39</v>
      </c>
      <c r="G50" s="13">
        <v>1357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1947</v>
      </c>
      <c r="D51" s="13">
        <v>548</v>
      </c>
      <c r="E51" s="13">
        <v>532</v>
      </c>
      <c r="F51" s="13">
        <v>16</v>
      </c>
      <c r="G51" s="13">
        <v>1399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1501</v>
      </c>
      <c r="D52" s="13">
        <v>317</v>
      </c>
      <c r="E52" s="13">
        <v>309</v>
      </c>
      <c r="F52" s="13">
        <v>8</v>
      </c>
      <c r="G52" s="13">
        <v>1184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1506</v>
      </c>
      <c r="D53" s="14">
        <v>204</v>
      </c>
      <c r="E53" s="14">
        <v>191</v>
      </c>
      <c r="F53" s="14">
        <v>13</v>
      </c>
      <c r="G53" s="14">
        <v>1302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 codeName="Hoja95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5.710937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132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29795</v>
      </c>
      <c r="D6" s="12">
        <v>19849</v>
      </c>
      <c r="E6" s="12">
        <v>18589</v>
      </c>
      <c r="F6" s="12">
        <v>1260</v>
      </c>
      <c r="G6" s="12">
        <v>9946</v>
      </c>
    </row>
    <row r="7" spans="1:12" ht="12" customHeight="1">
      <c r="A7" s="21" t="s">
        <v>12</v>
      </c>
      <c r="B7" s="2" t="s">
        <v>21</v>
      </c>
      <c r="C7" s="13">
        <v>551</v>
      </c>
      <c r="D7" s="13">
        <v>27</v>
      </c>
      <c r="E7" s="13">
        <v>18</v>
      </c>
      <c r="F7" s="13">
        <v>9</v>
      </c>
      <c r="G7" s="13">
        <v>524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2672</v>
      </c>
      <c r="D8" s="13">
        <v>656</v>
      </c>
      <c r="E8" s="13">
        <v>520</v>
      </c>
      <c r="F8" s="13">
        <v>136</v>
      </c>
      <c r="G8" s="13">
        <v>2016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2453</v>
      </c>
      <c r="D9" s="13">
        <v>1747</v>
      </c>
      <c r="E9" s="13">
        <v>1455</v>
      </c>
      <c r="F9" s="13">
        <v>292</v>
      </c>
      <c r="G9" s="13">
        <v>706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2825</v>
      </c>
      <c r="D10" s="13">
        <v>2414</v>
      </c>
      <c r="E10" s="13">
        <v>2188</v>
      </c>
      <c r="F10" s="13">
        <v>226</v>
      </c>
      <c r="G10" s="13">
        <v>411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2854</v>
      </c>
      <c r="D11" s="13">
        <v>2548</v>
      </c>
      <c r="E11" s="13">
        <v>2412</v>
      </c>
      <c r="F11" s="13">
        <v>136</v>
      </c>
      <c r="G11" s="13">
        <v>306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2763</v>
      </c>
      <c r="D12" s="13">
        <v>2520</v>
      </c>
      <c r="E12" s="13">
        <v>2421</v>
      </c>
      <c r="F12" s="13">
        <v>99</v>
      </c>
      <c r="G12" s="13">
        <v>243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2731</v>
      </c>
      <c r="D13" s="13">
        <v>2463</v>
      </c>
      <c r="E13" s="13">
        <v>2367</v>
      </c>
      <c r="F13" s="13">
        <v>96</v>
      </c>
      <c r="G13" s="13">
        <v>268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2514</v>
      </c>
      <c r="D14" s="13">
        <v>2220</v>
      </c>
      <c r="E14" s="13">
        <v>2132</v>
      </c>
      <c r="F14" s="13">
        <v>88</v>
      </c>
      <c r="G14" s="13">
        <v>294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2147</v>
      </c>
      <c r="D15" s="13">
        <v>1811</v>
      </c>
      <c r="E15" s="13">
        <v>1731</v>
      </c>
      <c r="F15" s="13">
        <v>80</v>
      </c>
      <c r="G15" s="13">
        <v>336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1844</v>
      </c>
      <c r="D16" s="13">
        <v>1413</v>
      </c>
      <c r="E16" s="13">
        <v>1371</v>
      </c>
      <c r="F16" s="13">
        <v>42</v>
      </c>
      <c r="G16" s="13">
        <v>431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1665</v>
      </c>
      <c r="D17" s="13">
        <v>934</v>
      </c>
      <c r="E17" s="13">
        <v>912</v>
      </c>
      <c r="F17" s="13">
        <v>22</v>
      </c>
      <c r="G17" s="13">
        <v>731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1489</v>
      </c>
      <c r="D18" s="13">
        <v>534</v>
      </c>
      <c r="E18" s="13">
        <v>520</v>
      </c>
      <c r="F18" s="13">
        <v>14</v>
      </c>
      <c r="G18" s="13">
        <v>955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1255</v>
      </c>
      <c r="D19" s="13">
        <v>295</v>
      </c>
      <c r="E19" s="13">
        <v>285</v>
      </c>
      <c r="F19" s="13">
        <v>10</v>
      </c>
      <c r="G19" s="13">
        <v>960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934</v>
      </c>
      <c r="D20" s="13">
        <v>172</v>
      </c>
      <c r="E20" s="13">
        <v>167</v>
      </c>
      <c r="F20" s="13">
        <v>5</v>
      </c>
      <c r="G20" s="13">
        <v>762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1098</v>
      </c>
      <c r="D21" s="13">
        <v>95</v>
      </c>
      <c r="E21" s="13">
        <v>90</v>
      </c>
      <c r="F21" s="13">
        <v>5</v>
      </c>
      <c r="G21" s="13">
        <v>1003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15236</v>
      </c>
      <c r="D22" s="12">
        <v>9030</v>
      </c>
      <c r="E22" s="12">
        <v>8257</v>
      </c>
      <c r="F22" s="12">
        <v>773</v>
      </c>
      <c r="G22" s="12">
        <v>6206</v>
      </c>
    </row>
    <row r="23" spans="1:12" ht="12" customHeight="1">
      <c r="A23" s="21" t="s">
        <v>12</v>
      </c>
      <c r="B23" s="2" t="s">
        <v>21</v>
      </c>
      <c r="C23" s="13">
        <v>271</v>
      </c>
      <c r="D23" s="13">
        <v>10</v>
      </c>
      <c r="E23" s="13">
        <v>7</v>
      </c>
      <c r="F23" s="13">
        <v>3</v>
      </c>
      <c r="G23" s="13">
        <v>261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1319</v>
      </c>
      <c r="D24" s="13">
        <v>259</v>
      </c>
      <c r="E24" s="13">
        <v>177</v>
      </c>
      <c r="F24" s="13">
        <v>82</v>
      </c>
      <c r="G24" s="13">
        <v>1060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1193</v>
      </c>
      <c r="D25" s="13">
        <v>761</v>
      </c>
      <c r="E25" s="13">
        <v>594</v>
      </c>
      <c r="F25" s="13">
        <v>167</v>
      </c>
      <c r="G25" s="13">
        <v>432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1411</v>
      </c>
      <c r="D26" s="13">
        <v>1115</v>
      </c>
      <c r="E26" s="13">
        <v>963</v>
      </c>
      <c r="F26" s="13">
        <v>152</v>
      </c>
      <c r="G26" s="13">
        <v>296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1423</v>
      </c>
      <c r="D27" s="13">
        <v>1197</v>
      </c>
      <c r="E27" s="13">
        <v>1095</v>
      </c>
      <c r="F27" s="13">
        <v>102</v>
      </c>
      <c r="G27" s="13">
        <v>226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1397</v>
      </c>
      <c r="D28" s="13">
        <v>1221</v>
      </c>
      <c r="E28" s="13">
        <v>1161</v>
      </c>
      <c r="F28" s="13">
        <v>60</v>
      </c>
      <c r="G28" s="13">
        <v>176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1391</v>
      </c>
      <c r="D29" s="13">
        <v>1186</v>
      </c>
      <c r="E29" s="13">
        <v>1127</v>
      </c>
      <c r="F29" s="13">
        <v>59</v>
      </c>
      <c r="G29" s="13">
        <v>205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1299</v>
      </c>
      <c r="D30" s="13">
        <v>1082</v>
      </c>
      <c r="E30" s="13">
        <v>1021</v>
      </c>
      <c r="F30" s="13">
        <v>61</v>
      </c>
      <c r="G30" s="13">
        <v>217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1107</v>
      </c>
      <c r="D31" s="13">
        <v>857</v>
      </c>
      <c r="E31" s="13">
        <v>809</v>
      </c>
      <c r="F31" s="13">
        <v>48</v>
      </c>
      <c r="G31" s="13">
        <v>250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949</v>
      </c>
      <c r="D32" s="13">
        <v>653</v>
      </c>
      <c r="E32" s="13">
        <v>632</v>
      </c>
      <c r="F32" s="13">
        <v>21</v>
      </c>
      <c r="G32" s="13">
        <v>296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851</v>
      </c>
      <c r="D33" s="13">
        <v>320</v>
      </c>
      <c r="E33" s="13">
        <v>314</v>
      </c>
      <c r="F33" s="13">
        <v>6</v>
      </c>
      <c r="G33" s="13">
        <v>531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791</v>
      </c>
      <c r="D34" s="13">
        <v>180</v>
      </c>
      <c r="E34" s="13">
        <v>175</v>
      </c>
      <c r="F34" s="13">
        <v>5</v>
      </c>
      <c r="G34" s="13">
        <v>611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652</v>
      </c>
      <c r="D35" s="13">
        <v>101</v>
      </c>
      <c r="E35" s="13">
        <v>100</v>
      </c>
      <c r="F35" s="13">
        <v>1</v>
      </c>
      <c r="G35" s="13">
        <v>551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508</v>
      </c>
      <c r="D36" s="13">
        <v>55</v>
      </c>
      <c r="E36" s="13">
        <v>51</v>
      </c>
      <c r="F36" s="13">
        <v>4</v>
      </c>
      <c r="G36" s="13">
        <v>453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674</v>
      </c>
      <c r="D37" s="13">
        <v>33</v>
      </c>
      <c r="E37" s="13">
        <v>31</v>
      </c>
      <c r="F37" s="13">
        <v>2</v>
      </c>
      <c r="G37" s="13">
        <v>641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14559</v>
      </c>
      <c r="D38" s="12">
        <v>10819</v>
      </c>
      <c r="E38" s="12">
        <v>10332</v>
      </c>
      <c r="F38" s="12">
        <v>487</v>
      </c>
      <c r="G38" s="12">
        <v>3740</v>
      </c>
    </row>
    <row r="39" spans="1:12" ht="12" customHeight="1">
      <c r="A39" s="21" t="s">
        <v>12</v>
      </c>
      <c r="B39" s="2" t="s">
        <v>21</v>
      </c>
      <c r="C39" s="13">
        <v>280</v>
      </c>
      <c r="D39" s="13">
        <v>17</v>
      </c>
      <c r="E39" s="13">
        <v>11</v>
      </c>
      <c r="F39" s="13">
        <v>6</v>
      </c>
      <c r="G39" s="13">
        <v>263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1353</v>
      </c>
      <c r="D40" s="13">
        <v>397</v>
      </c>
      <c r="E40" s="13">
        <v>343</v>
      </c>
      <c r="F40" s="13">
        <v>54</v>
      </c>
      <c r="G40" s="13">
        <v>956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1260</v>
      </c>
      <c r="D41" s="13">
        <v>986</v>
      </c>
      <c r="E41" s="13">
        <v>861</v>
      </c>
      <c r="F41" s="13">
        <v>125</v>
      </c>
      <c r="G41" s="13">
        <v>274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1414</v>
      </c>
      <c r="D42" s="13">
        <v>1299</v>
      </c>
      <c r="E42" s="13">
        <v>1225</v>
      </c>
      <c r="F42" s="13">
        <v>74</v>
      </c>
      <c r="G42" s="13">
        <v>115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1431</v>
      </c>
      <c r="D43" s="13">
        <v>1351</v>
      </c>
      <c r="E43" s="13">
        <v>1317</v>
      </c>
      <c r="F43" s="13">
        <v>34</v>
      </c>
      <c r="G43" s="13">
        <v>80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1366</v>
      </c>
      <c r="D44" s="13">
        <v>1299</v>
      </c>
      <c r="E44" s="13">
        <v>1260</v>
      </c>
      <c r="F44" s="13">
        <v>39</v>
      </c>
      <c r="G44" s="13">
        <v>67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1340</v>
      </c>
      <c r="D45" s="13">
        <v>1277</v>
      </c>
      <c r="E45" s="13">
        <v>1240</v>
      </c>
      <c r="F45" s="13">
        <v>37</v>
      </c>
      <c r="G45" s="13">
        <v>63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1215</v>
      </c>
      <c r="D46" s="13">
        <v>1138</v>
      </c>
      <c r="E46" s="13">
        <v>1111</v>
      </c>
      <c r="F46" s="13">
        <v>27</v>
      </c>
      <c r="G46" s="13">
        <v>77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1040</v>
      </c>
      <c r="D47" s="13">
        <v>954</v>
      </c>
      <c r="E47" s="13">
        <v>922</v>
      </c>
      <c r="F47" s="13">
        <v>32</v>
      </c>
      <c r="G47" s="13">
        <v>86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895</v>
      </c>
      <c r="D48" s="13">
        <v>760</v>
      </c>
      <c r="E48" s="13">
        <v>739</v>
      </c>
      <c r="F48" s="13">
        <v>21</v>
      </c>
      <c r="G48" s="13">
        <v>135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814</v>
      </c>
      <c r="D49" s="13">
        <v>614</v>
      </c>
      <c r="E49" s="13">
        <v>598</v>
      </c>
      <c r="F49" s="13">
        <v>16</v>
      </c>
      <c r="G49" s="13">
        <v>200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698</v>
      </c>
      <c r="D50" s="13">
        <v>354</v>
      </c>
      <c r="E50" s="13">
        <v>345</v>
      </c>
      <c r="F50" s="13">
        <v>9</v>
      </c>
      <c r="G50" s="13">
        <v>344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603</v>
      </c>
      <c r="D51" s="13">
        <v>194</v>
      </c>
      <c r="E51" s="13">
        <v>185</v>
      </c>
      <c r="F51" s="13">
        <v>9</v>
      </c>
      <c r="G51" s="13">
        <v>409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426</v>
      </c>
      <c r="D52" s="13">
        <v>117</v>
      </c>
      <c r="E52" s="13">
        <v>116</v>
      </c>
      <c r="F52" s="13">
        <v>1</v>
      </c>
      <c r="G52" s="13">
        <v>309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424</v>
      </c>
      <c r="D53" s="14">
        <v>62</v>
      </c>
      <c r="E53" s="14">
        <v>59</v>
      </c>
      <c r="F53" s="14">
        <v>3</v>
      </c>
      <c r="G53" s="14">
        <v>362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 codeName="Hoja96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4.14062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133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35557</v>
      </c>
      <c r="D6" s="12">
        <v>23232</v>
      </c>
      <c r="E6" s="12">
        <v>21700</v>
      </c>
      <c r="F6" s="12">
        <v>1532</v>
      </c>
      <c r="G6" s="12">
        <v>12325</v>
      </c>
    </row>
    <row r="7" spans="1:12" ht="12" customHeight="1">
      <c r="A7" s="21" t="s">
        <v>12</v>
      </c>
      <c r="B7" s="2" t="s">
        <v>21</v>
      </c>
      <c r="C7" s="13">
        <v>721</v>
      </c>
      <c r="D7" s="13">
        <v>88</v>
      </c>
      <c r="E7" s="13">
        <v>81</v>
      </c>
      <c r="F7" s="13">
        <v>7</v>
      </c>
      <c r="G7" s="13">
        <v>633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3402</v>
      </c>
      <c r="D8" s="13">
        <v>1150</v>
      </c>
      <c r="E8" s="13">
        <v>918</v>
      </c>
      <c r="F8" s="13">
        <v>232</v>
      </c>
      <c r="G8" s="13">
        <v>2252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2873</v>
      </c>
      <c r="D9" s="13">
        <v>2151</v>
      </c>
      <c r="E9" s="13">
        <v>1850</v>
      </c>
      <c r="F9" s="13">
        <v>301</v>
      </c>
      <c r="G9" s="13">
        <v>722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2935</v>
      </c>
      <c r="D10" s="13">
        <v>2509</v>
      </c>
      <c r="E10" s="13">
        <v>2309</v>
      </c>
      <c r="F10" s="13">
        <v>200</v>
      </c>
      <c r="G10" s="13">
        <v>426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2984</v>
      </c>
      <c r="D11" s="13">
        <v>2571</v>
      </c>
      <c r="E11" s="13">
        <v>2437</v>
      </c>
      <c r="F11" s="13">
        <v>134</v>
      </c>
      <c r="G11" s="13">
        <v>413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2795</v>
      </c>
      <c r="D12" s="13">
        <v>2479</v>
      </c>
      <c r="E12" s="13">
        <v>2377</v>
      </c>
      <c r="F12" s="13">
        <v>102</v>
      </c>
      <c r="G12" s="13">
        <v>316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2896</v>
      </c>
      <c r="D13" s="13">
        <v>2548</v>
      </c>
      <c r="E13" s="13">
        <v>2450</v>
      </c>
      <c r="F13" s="13">
        <v>98</v>
      </c>
      <c r="G13" s="13">
        <v>348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2836</v>
      </c>
      <c r="D14" s="13">
        <v>2489</v>
      </c>
      <c r="E14" s="13">
        <v>2383</v>
      </c>
      <c r="F14" s="13">
        <v>106</v>
      </c>
      <c r="G14" s="13">
        <v>347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2590</v>
      </c>
      <c r="D15" s="13">
        <v>2156</v>
      </c>
      <c r="E15" s="13">
        <v>2062</v>
      </c>
      <c r="F15" s="13">
        <v>94</v>
      </c>
      <c r="G15" s="13">
        <v>434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2432</v>
      </c>
      <c r="D16" s="13">
        <v>1818</v>
      </c>
      <c r="E16" s="13">
        <v>1738</v>
      </c>
      <c r="F16" s="13">
        <v>80</v>
      </c>
      <c r="G16" s="13">
        <v>614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2168</v>
      </c>
      <c r="D17" s="13">
        <v>1307</v>
      </c>
      <c r="E17" s="13">
        <v>1246</v>
      </c>
      <c r="F17" s="13">
        <v>61</v>
      </c>
      <c r="G17" s="13">
        <v>861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1869</v>
      </c>
      <c r="D18" s="13">
        <v>813</v>
      </c>
      <c r="E18" s="13">
        <v>785</v>
      </c>
      <c r="F18" s="13">
        <v>28</v>
      </c>
      <c r="G18" s="13">
        <v>1056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1831</v>
      </c>
      <c r="D19" s="13">
        <v>555</v>
      </c>
      <c r="E19" s="13">
        <v>524</v>
      </c>
      <c r="F19" s="13">
        <v>31</v>
      </c>
      <c r="G19" s="13">
        <v>1276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1445</v>
      </c>
      <c r="D20" s="13">
        <v>308</v>
      </c>
      <c r="E20" s="13">
        <v>293</v>
      </c>
      <c r="F20" s="13">
        <v>15</v>
      </c>
      <c r="G20" s="13">
        <v>1137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1780</v>
      </c>
      <c r="D21" s="13">
        <v>290</v>
      </c>
      <c r="E21" s="13">
        <v>247</v>
      </c>
      <c r="F21" s="13">
        <v>43</v>
      </c>
      <c r="G21" s="13">
        <v>1490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18603</v>
      </c>
      <c r="D22" s="12">
        <v>10688</v>
      </c>
      <c r="E22" s="12">
        <v>9721</v>
      </c>
      <c r="F22" s="12">
        <v>967</v>
      </c>
      <c r="G22" s="12">
        <v>7915</v>
      </c>
    </row>
    <row r="23" spans="1:12" ht="12" customHeight="1">
      <c r="A23" s="21" t="s">
        <v>12</v>
      </c>
      <c r="B23" s="2" t="s">
        <v>21</v>
      </c>
      <c r="C23" s="13">
        <v>339</v>
      </c>
      <c r="D23" s="13">
        <v>39</v>
      </c>
      <c r="E23" s="13">
        <v>35</v>
      </c>
      <c r="F23" s="13">
        <v>4</v>
      </c>
      <c r="G23" s="13">
        <v>300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1686</v>
      </c>
      <c r="D24" s="13">
        <v>470</v>
      </c>
      <c r="E24" s="13">
        <v>350</v>
      </c>
      <c r="F24" s="13">
        <v>120</v>
      </c>
      <c r="G24" s="13">
        <v>1216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1442</v>
      </c>
      <c r="D25" s="13">
        <v>963</v>
      </c>
      <c r="E25" s="13">
        <v>773</v>
      </c>
      <c r="F25" s="13">
        <v>190</v>
      </c>
      <c r="G25" s="13">
        <v>479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1500</v>
      </c>
      <c r="D26" s="13">
        <v>1199</v>
      </c>
      <c r="E26" s="13">
        <v>1063</v>
      </c>
      <c r="F26" s="13">
        <v>136</v>
      </c>
      <c r="G26" s="13">
        <v>301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1519</v>
      </c>
      <c r="D27" s="13">
        <v>1219</v>
      </c>
      <c r="E27" s="13">
        <v>1125</v>
      </c>
      <c r="F27" s="13">
        <v>94</v>
      </c>
      <c r="G27" s="13">
        <v>300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1480</v>
      </c>
      <c r="D28" s="13">
        <v>1246</v>
      </c>
      <c r="E28" s="13">
        <v>1175</v>
      </c>
      <c r="F28" s="13">
        <v>71</v>
      </c>
      <c r="G28" s="13">
        <v>234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1500</v>
      </c>
      <c r="D29" s="13">
        <v>1250</v>
      </c>
      <c r="E29" s="13">
        <v>1184</v>
      </c>
      <c r="F29" s="13">
        <v>66</v>
      </c>
      <c r="G29" s="13">
        <v>250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1477</v>
      </c>
      <c r="D30" s="13">
        <v>1223</v>
      </c>
      <c r="E30" s="13">
        <v>1137</v>
      </c>
      <c r="F30" s="13">
        <v>86</v>
      </c>
      <c r="G30" s="13">
        <v>254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1302</v>
      </c>
      <c r="D31" s="13">
        <v>1005</v>
      </c>
      <c r="E31" s="13">
        <v>944</v>
      </c>
      <c r="F31" s="13">
        <v>61</v>
      </c>
      <c r="G31" s="13">
        <v>297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1212</v>
      </c>
      <c r="D32" s="13">
        <v>786</v>
      </c>
      <c r="E32" s="13">
        <v>754</v>
      </c>
      <c r="F32" s="13">
        <v>32</v>
      </c>
      <c r="G32" s="13">
        <v>426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1104</v>
      </c>
      <c r="D33" s="13">
        <v>515</v>
      </c>
      <c r="E33" s="13">
        <v>487</v>
      </c>
      <c r="F33" s="13">
        <v>28</v>
      </c>
      <c r="G33" s="13">
        <v>589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1013</v>
      </c>
      <c r="D34" s="13">
        <v>303</v>
      </c>
      <c r="E34" s="13">
        <v>285</v>
      </c>
      <c r="F34" s="13">
        <v>18</v>
      </c>
      <c r="G34" s="13">
        <v>710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993</v>
      </c>
      <c r="D35" s="13">
        <v>189</v>
      </c>
      <c r="E35" s="13">
        <v>175</v>
      </c>
      <c r="F35" s="13">
        <v>14</v>
      </c>
      <c r="G35" s="13">
        <v>804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823</v>
      </c>
      <c r="D36" s="13">
        <v>107</v>
      </c>
      <c r="E36" s="13">
        <v>95</v>
      </c>
      <c r="F36" s="13">
        <v>12</v>
      </c>
      <c r="G36" s="13">
        <v>716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1213</v>
      </c>
      <c r="D37" s="13">
        <v>174</v>
      </c>
      <c r="E37" s="13">
        <v>139</v>
      </c>
      <c r="F37" s="13">
        <v>35</v>
      </c>
      <c r="G37" s="13">
        <v>1039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16954</v>
      </c>
      <c r="D38" s="12">
        <v>12544</v>
      </c>
      <c r="E38" s="12">
        <v>11979</v>
      </c>
      <c r="F38" s="12">
        <v>565</v>
      </c>
      <c r="G38" s="12">
        <v>4410</v>
      </c>
    </row>
    <row r="39" spans="1:12" ht="12" customHeight="1">
      <c r="A39" s="21" t="s">
        <v>12</v>
      </c>
      <c r="B39" s="2" t="s">
        <v>21</v>
      </c>
      <c r="C39" s="13">
        <v>382</v>
      </c>
      <c r="D39" s="13">
        <v>49</v>
      </c>
      <c r="E39" s="13">
        <v>46</v>
      </c>
      <c r="F39" s="13">
        <v>3</v>
      </c>
      <c r="G39" s="13">
        <v>333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1716</v>
      </c>
      <c r="D40" s="13">
        <v>680</v>
      </c>
      <c r="E40" s="13">
        <v>568</v>
      </c>
      <c r="F40" s="13">
        <v>112</v>
      </c>
      <c r="G40" s="13">
        <v>1036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1431</v>
      </c>
      <c r="D41" s="13">
        <v>1188</v>
      </c>
      <c r="E41" s="13">
        <v>1077</v>
      </c>
      <c r="F41" s="13">
        <v>111</v>
      </c>
      <c r="G41" s="13">
        <v>243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1435</v>
      </c>
      <c r="D42" s="13">
        <v>1310</v>
      </c>
      <c r="E42" s="13">
        <v>1246</v>
      </c>
      <c r="F42" s="13">
        <v>64</v>
      </c>
      <c r="G42" s="13">
        <v>125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1465</v>
      </c>
      <c r="D43" s="13">
        <v>1352</v>
      </c>
      <c r="E43" s="13">
        <v>1312</v>
      </c>
      <c r="F43" s="13">
        <v>40</v>
      </c>
      <c r="G43" s="13">
        <v>113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1315</v>
      </c>
      <c r="D44" s="13">
        <v>1233</v>
      </c>
      <c r="E44" s="13">
        <v>1202</v>
      </c>
      <c r="F44" s="13">
        <v>31</v>
      </c>
      <c r="G44" s="13">
        <v>82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1396</v>
      </c>
      <c r="D45" s="13">
        <v>1298</v>
      </c>
      <c r="E45" s="13">
        <v>1266</v>
      </c>
      <c r="F45" s="13">
        <v>32</v>
      </c>
      <c r="G45" s="13">
        <v>98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1359</v>
      </c>
      <c r="D46" s="13">
        <v>1266</v>
      </c>
      <c r="E46" s="13">
        <v>1246</v>
      </c>
      <c r="F46" s="13">
        <v>20</v>
      </c>
      <c r="G46" s="13">
        <v>93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1288</v>
      </c>
      <c r="D47" s="13">
        <v>1151</v>
      </c>
      <c r="E47" s="13">
        <v>1118</v>
      </c>
      <c r="F47" s="13">
        <v>33</v>
      </c>
      <c r="G47" s="13">
        <v>137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1220</v>
      </c>
      <c r="D48" s="13">
        <v>1032</v>
      </c>
      <c r="E48" s="13">
        <v>984</v>
      </c>
      <c r="F48" s="13">
        <v>48</v>
      </c>
      <c r="G48" s="13">
        <v>188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1064</v>
      </c>
      <c r="D49" s="13">
        <v>792</v>
      </c>
      <c r="E49" s="13">
        <v>759</v>
      </c>
      <c r="F49" s="13">
        <v>33</v>
      </c>
      <c r="G49" s="13">
        <v>272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856</v>
      </c>
      <c r="D50" s="13">
        <v>510</v>
      </c>
      <c r="E50" s="13">
        <v>500</v>
      </c>
      <c r="F50" s="13">
        <v>10</v>
      </c>
      <c r="G50" s="13">
        <v>346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838</v>
      </c>
      <c r="D51" s="13">
        <v>366</v>
      </c>
      <c r="E51" s="13">
        <v>349</v>
      </c>
      <c r="F51" s="13">
        <v>17</v>
      </c>
      <c r="G51" s="13">
        <v>472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622</v>
      </c>
      <c r="D52" s="13">
        <v>201</v>
      </c>
      <c r="E52" s="13">
        <v>198</v>
      </c>
      <c r="F52" s="13">
        <v>3</v>
      </c>
      <c r="G52" s="13">
        <v>421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567</v>
      </c>
      <c r="D53" s="14">
        <v>116</v>
      </c>
      <c r="E53" s="14">
        <v>108</v>
      </c>
      <c r="F53" s="14">
        <v>8</v>
      </c>
      <c r="G53" s="14">
        <v>451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 codeName="Hoja97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4.8554687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134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5526</v>
      </c>
      <c r="D6" s="12">
        <v>3716</v>
      </c>
      <c r="E6" s="12">
        <v>3530</v>
      </c>
      <c r="F6" s="12">
        <v>186</v>
      </c>
      <c r="G6" s="12">
        <v>1810</v>
      </c>
    </row>
    <row r="7" spans="1:12" ht="12" customHeight="1">
      <c r="A7" s="21" t="s">
        <v>12</v>
      </c>
      <c r="B7" s="2" t="s">
        <v>21</v>
      </c>
      <c r="C7" s="13">
        <v>104</v>
      </c>
      <c r="D7" s="13">
        <v>9</v>
      </c>
      <c r="E7" s="13">
        <v>6</v>
      </c>
      <c r="F7" s="13">
        <v>3</v>
      </c>
      <c r="G7" s="13">
        <v>95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494</v>
      </c>
      <c r="D8" s="13">
        <v>180</v>
      </c>
      <c r="E8" s="13">
        <v>154</v>
      </c>
      <c r="F8" s="13">
        <v>26</v>
      </c>
      <c r="G8" s="13">
        <v>314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466</v>
      </c>
      <c r="D9" s="13">
        <v>337</v>
      </c>
      <c r="E9" s="13">
        <v>309</v>
      </c>
      <c r="F9" s="13">
        <v>28</v>
      </c>
      <c r="G9" s="13">
        <v>129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447</v>
      </c>
      <c r="D10" s="13">
        <v>387</v>
      </c>
      <c r="E10" s="13">
        <v>366</v>
      </c>
      <c r="F10" s="13">
        <v>21</v>
      </c>
      <c r="G10" s="13">
        <v>60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491</v>
      </c>
      <c r="D11" s="13">
        <v>431</v>
      </c>
      <c r="E11" s="13">
        <v>403</v>
      </c>
      <c r="F11" s="13">
        <v>28</v>
      </c>
      <c r="G11" s="13">
        <v>60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464</v>
      </c>
      <c r="D12" s="13">
        <v>409</v>
      </c>
      <c r="E12" s="13">
        <v>394</v>
      </c>
      <c r="F12" s="13">
        <v>15</v>
      </c>
      <c r="G12" s="13">
        <v>55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466</v>
      </c>
      <c r="D13" s="13">
        <v>412</v>
      </c>
      <c r="E13" s="13">
        <v>400</v>
      </c>
      <c r="F13" s="13">
        <v>12</v>
      </c>
      <c r="G13" s="13">
        <v>54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447</v>
      </c>
      <c r="D14" s="13">
        <v>398</v>
      </c>
      <c r="E14" s="13">
        <v>379</v>
      </c>
      <c r="F14" s="13">
        <v>19</v>
      </c>
      <c r="G14" s="13">
        <v>49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398</v>
      </c>
      <c r="D15" s="13">
        <v>342</v>
      </c>
      <c r="E15" s="13">
        <v>331</v>
      </c>
      <c r="F15" s="13">
        <v>11</v>
      </c>
      <c r="G15" s="13">
        <v>56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372</v>
      </c>
      <c r="D16" s="13">
        <v>277</v>
      </c>
      <c r="E16" s="13">
        <v>269</v>
      </c>
      <c r="F16" s="13">
        <v>8</v>
      </c>
      <c r="G16" s="13">
        <v>95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355</v>
      </c>
      <c r="D17" s="13">
        <v>240</v>
      </c>
      <c r="E17" s="13">
        <v>236</v>
      </c>
      <c r="F17" s="13">
        <v>4</v>
      </c>
      <c r="G17" s="13">
        <v>115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289</v>
      </c>
      <c r="D18" s="13">
        <v>129</v>
      </c>
      <c r="E18" s="13">
        <v>124</v>
      </c>
      <c r="F18" s="13">
        <v>5</v>
      </c>
      <c r="G18" s="13">
        <v>160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279</v>
      </c>
      <c r="D19" s="13">
        <v>89</v>
      </c>
      <c r="E19" s="13">
        <v>87</v>
      </c>
      <c r="F19" s="13">
        <v>2</v>
      </c>
      <c r="G19" s="13">
        <v>190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235</v>
      </c>
      <c r="D20" s="13">
        <v>40</v>
      </c>
      <c r="E20" s="13">
        <v>36</v>
      </c>
      <c r="F20" s="13">
        <v>4</v>
      </c>
      <c r="G20" s="13">
        <v>195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219</v>
      </c>
      <c r="D21" s="13">
        <v>36</v>
      </c>
      <c r="E21" s="13">
        <v>36</v>
      </c>
      <c r="F21" s="13" t="s">
        <v>41</v>
      </c>
      <c r="G21" s="13">
        <v>183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2848</v>
      </c>
      <c r="D22" s="12">
        <v>1673</v>
      </c>
      <c r="E22" s="12">
        <v>1556</v>
      </c>
      <c r="F22" s="12">
        <v>117</v>
      </c>
      <c r="G22" s="12">
        <v>1175</v>
      </c>
    </row>
    <row r="23" spans="1:12" ht="12" customHeight="1">
      <c r="A23" s="21" t="s">
        <v>12</v>
      </c>
      <c r="B23" s="2" t="s">
        <v>21</v>
      </c>
      <c r="C23" s="13">
        <v>47</v>
      </c>
      <c r="D23" s="13">
        <v>4</v>
      </c>
      <c r="E23" s="13">
        <v>2</v>
      </c>
      <c r="F23" s="13">
        <v>2</v>
      </c>
      <c r="G23" s="13">
        <v>43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246</v>
      </c>
      <c r="D24" s="13">
        <v>80</v>
      </c>
      <c r="E24" s="13">
        <v>63</v>
      </c>
      <c r="F24" s="13">
        <v>17</v>
      </c>
      <c r="G24" s="13">
        <v>166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245</v>
      </c>
      <c r="D25" s="13">
        <v>155</v>
      </c>
      <c r="E25" s="13">
        <v>134</v>
      </c>
      <c r="F25" s="13">
        <v>21</v>
      </c>
      <c r="G25" s="13">
        <v>90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206</v>
      </c>
      <c r="D26" s="13">
        <v>153</v>
      </c>
      <c r="E26" s="13">
        <v>141</v>
      </c>
      <c r="F26" s="13">
        <v>12</v>
      </c>
      <c r="G26" s="13">
        <v>53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280</v>
      </c>
      <c r="D27" s="13">
        <v>231</v>
      </c>
      <c r="E27" s="13">
        <v>210</v>
      </c>
      <c r="F27" s="13">
        <v>21</v>
      </c>
      <c r="G27" s="13">
        <v>49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231</v>
      </c>
      <c r="D28" s="13">
        <v>187</v>
      </c>
      <c r="E28" s="13">
        <v>177</v>
      </c>
      <c r="F28" s="13">
        <v>10</v>
      </c>
      <c r="G28" s="13">
        <v>44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239</v>
      </c>
      <c r="D29" s="13">
        <v>197</v>
      </c>
      <c r="E29" s="13">
        <v>188</v>
      </c>
      <c r="F29" s="13">
        <v>9</v>
      </c>
      <c r="G29" s="13">
        <v>42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215</v>
      </c>
      <c r="D30" s="13">
        <v>183</v>
      </c>
      <c r="E30" s="13">
        <v>175</v>
      </c>
      <c r="F30" s="13">
        <v>8</v>
      </c>
      <c r="G30" s="13">
        <v>32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198</v>
      </c>
      <c r="D31" s="13">
        <v>155</v>
      </c>
      <c r="E31" s="13">
        <v>149</v>
      </c>
      <c r="F31" s="13">
        <v>6</v>
      </c>
      <c r="G31" s="13">
        <v>43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198</v>
      </c>
      <c r="D32" s="13">
        <v>123</v>
      </c>
      <c r="E32" s="13">
        <v>119</v>
      </c>
      <c r="F32" s="13">
        <v>4</v>
      </c>
      <c r="G32" s="13">
        <v>75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162</v>
      </c>
      <c r="D33" s="13">
        <v>94</v>
      </c>
      <c r="E33" s="13">
        <v>91</v>
      </c>
      <c r="F33" s="13">
        <v>3</v>
      </c>
      <c r="G33" s="13">
        <v>68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162</v>
      </c>
      <c r="D34" s="13">
        <v>54</v>
      </c>
      <c r="E34" s="13">
        <v>52</v>
      </c>
      <c r="F34" s="13">
        <v>2</v>
      </c>
      <c r="G34" s="13">
        <v>108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149</v>
      </c>
      <c r="D35" s="13">
        <v>32</v>
      </c>
      <c r="E35" s="13">
        <v>31</v>
      </c>
      <c r="F35" s="13">
        <v>1</v>
      </c>
      <c r="G35" s="13">
        <v>117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135</v>
      </c>
      <c r="D36" s="13">
        <v>12</v>
      </c>
      <c r="E36" s="13">
        <v>11</v>
      </c>
      <c r="F36" s="13">
        <v>1</v>
      </c>
      <c r="G36" s="13">
        <v>123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135</v>
      </c>
      <c r="D37" s="13">
        <v>13</v>
      </c>
      <c r="E37" s="13">
        <v>13</v>
      </c>
      <c r="F37" s="13" t="s">
        <v>41</v>
      </c>
      <c r="G37" s="13">
        <v>122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2678</v>
      </c>
      <c r="D38" s="12">
        <v>2043</v>
      </c>
      <c r="E38" s="12">
        <v>1974</v>
      </c>
      <c r="F38" s="12">
        <v>69</v>
      </c>
      <c r="G38" s="12">
        <v>635</v>
      </c>
    </row>
    <row r="39" spans="1:12" ht="12" customHeight="1">
      <c r="A39" s="21" t="s">
        <v>12</v>
      </c>
      <c r="B39" s="2" t="s">
        <v>21</v>
      </c>
      <c r="C39" s="13">
        <v>57</v>
      </c>
      <c r="D39" s="13">
        <v>5</v>
      </c>
      <c r="E39" s="13">
        <v>4</v>
      </c>
      <c r="F39" s="13">
        <v>1</v>
      </c>
      <c r="G39" s="13">
        <v>52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248</v>
      </c>
      <c r="D40" s="13">
        <v>100</v>
      </c>
      <c r="E40" s="13">
        <v>91</v>
      </c>
      <c r="F40" s="13">
        <v>9</v>
      </c>
      <c r="G40" s="13">
        <v>148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221</v>
      </c>
      <c r="D41" s="13">
        <v>182</v>
      </c>
      <c r="E41" s="13">
        <v>175</v>
      </c>
      <c r="F41" s="13">
        <v>7</v>
      </c>
      <c r="G41" s="13">
        <v>39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241</v>
      </c>
      <c r="D42" s="13">
        <v>234</v>
      </c>
      <c r="E42" s="13">
        <v>225</v>
      </c>
      <c r="F42" s="13">
        <v>9</v>
      </c>
      <c r="G42" s="13">
        <v>7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211</v>
      </c>
      <c r="D43" s="13">
        <v>200</v>
      </c>
      <c r="E43" s="13">
        <v>193</v>
      </c>
      <c r="F43" s="13">
        <v>7</v>
      </c>
      <c r="G43" s="13">
        <v>11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233</v>
      </c>
      <c r="D44" s="13">
        <v>222</v>
      </c>
      <c r="E44" s="13">
        <v>217</v>
      </c>
      <c r="F44" s="13">
        <v>5</v>
      </c>
      <c r="G44" s="13">
        <v>11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227</v>
      </c>
      <c r="D45" s="13">
        <v>215</v>
      </c>
      <c r="E45" s="13">
        <v>212</v>
      </c>
      <c r="F45" s="13">
        <v>3</v>
      </c>
      <c r="G45" s="13">
        <v>12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232</v>
      </c>
      <c r="D46" s="13">
        <v>215</v>
      </c>
      <c r="E46" s="13">
        <v>204</v>
      </c>
      <c r="F46" s="13">
        <v>11</v>
      </c>
      <c r="G46" s="13">
        <v>17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200</v>
      </c>
      <c r="D47" s="13">
        <v>187</v>
      </c>
      <c r="E47" s="13">
        <v>182</v>
      </c>
      <c r="F47" s="13">
        <v>5</v>
      </c>
      <c r="G47" s="13">
        <v>13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174</v>
      </c>
      <c r="D48" s="13">
        <v>154</v>
      </c>
      <c r="E48" s="13">
        <v>150</v>
      </c>
      <c r="F48" s="13">
        <v>4</v>
      </c>
      <c r="G48" s="13">
        <v>20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193</v>
      </c>
      <c r="D49" s="13">
        <v>146</v>
      </c>
      <c r="E49" s="13">
        <v>145</v>
      </c>
      <c r="F49" s="13">
        <v>1</v>
      </c>
      <c r="G49" s="13">
        <v>47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127</v>
      </c>
      <c r="D50" s="13">
        <v>75</v>
      </c>
      <c r="E50" s="13">
        <v>72</v>
      </c>
      <c r="F50" s="13">
        <v>3</v>
      </c>
      <c r="G50" s="13">
        <v>52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130</v>
      </c>
      <c r="D51" s="13">
        <v>57</v>
      </c>
      <c r="E51" s="13">
        <v>56</v>
      </c>
      <c r="F51" s="13">
        <v>1</v>
      </c>
      <c r="G51" s="13">
        <v>73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100</v>
      </c>
      <c r="D52" s="13">
        <v>28</v>
      </c>
      <c r="E52" s="13">
        <v>25</v>
      </c>
      <c r="F52" s="13">
        <v>3</v>
      </c>
      <c r="G52" s="13">
        <v>72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84</v>
      </c>
      <c r="D53" s="14">
        <v>23</v>
      </c>
      <c r="E53" s="14">
        <v>23</v>
      </c>
      <c r="F53" s="14" t="s">
        <v>41</v>
      </c>
      <c r="G53" s="14">
        <v>61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 codeName="Hoja98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6.4257812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135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92262</v>
      </c>
      <c r="D6" s="12">
        <v>58417</v>
      </c>
      <c r="E6" s="12">
        <v>53904</v>
      </c>
      <c r="F6" s="12">
        <v>4513</v>
      </c>
      <c r="G6" s="12">
        <v>33845</v>
      </c>
    </row>
    <row r="7" spans="1:12" ht="12" customHeight="1">
      <c r="A7" s="21" t="s">
        <v>12</v>
      </c>
      <c r="B7" s="2" t="s">
        <v>21</v>
      </c>
      <c r="C7" s="13">
        <v>1721</v>
      </c>
      <c r="D7" s="13">
        <v>128</v>
      </c>
      <c r="E7" s="13">
        <v>105</v>
      </c>
      <c r="F7" s="13">
        <v>23</v>
      </c>
      <c r="G7" s="13">
        <v>1593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8438</v>
      </c>
      <c r="D8" s="13">
        <v>2189</v>
      </c>
      <c r="E8" s="13">
        <v>1664</v>
      </c>
      <c r="F8" s="13">
        <v>525</v>
      </c>
      <c r="G8" s="13">
        <v>6249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7370</v>
      </c>
      <c r="D9" s="13">
        <v>5160</v>
      </c>
      <c r="E9" s="13">
        <v>4199</v>
      </c>
      <c r="F9" s="13">
        <v>961</v>
      </c>
      <c r="G9" s="13">
        <v>2210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7834</v>
      </c>
      <c r="D10" s="13">
        <v>6604</v>
      </c>
      <c r="E10" s="13">
        <v>5974</v>
      </c>
      <c r="F10" s="13">
        <v>630</v>
      </c>
      <c r="G10" s="13">
        <v>1230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8268</v>
      </c>
      <c r="D11" s="13">
        <v>7175</v>
      </c>
      <c r="E11" s="13">
        <v>6635</v>
      </c>
      <c r="F11" s="13">
        <v>540</v>
      </c>
      <c r="G11" s="13">
        <v>1093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8313</v>
      </c>
      <c r="D12" s="13">
        <v>7296</v>
      </c>
      <c r="E12" s="13">
        <v>6863</v>
      </c>
      <c r="F12" s="13">
        <v>433</v>
      </c>
      <c r="G12" s="13">
        <v>1017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7926</v>
      </c>
      <c r="D13" s="13">
        <v>6886</v>
      </c>
      <c r="E13" s="13">
        <v>6538</v>
      </c>
      <c r="F13" s="13">
        <v>348</v>
      </c>
      <c r="G13" s="13">
        <v>1040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7367</v>
      </c>
      <c r="D14" s="13">
        <v>6368</v>
      </c>
      <c r="E14" s="13">
        <v>6058</v>
      </c>
      <c r="F14" s="13">
        <v>310</v>
      </c>
      <c r="G14" s="13">
        <v>999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6389</v>
      </c>
      <c r="D15" s="13">
        <v>5313</v>
      </c>
      <c r="E15" s="13">
        <v>5077</v>
      </c>
      <c r="F15" s="13">
        <v>236</v>
      </c>
      <c r="G15" s="13">
        <v>1076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6061</v>
      </c>
      <c r="D16" s="13">
        <v>4532</v>
      </c>
      <c r="E16" s="13">
        <v>4338</v>
      </c>
      <c r="F16" s="13">
        <v>194</v>
      </c>
      <c r="G16" s="13">
        <v>1529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5614</v>
      </c>
      <c r="D17" s="13">
        <v>3150</v>
      </c>
      <c r="E17" s="13">
        <v>2996</v>
      </c>
      <c r="F17" s="13">
        <v>154</v>
      </c>
      <c r="G17" s="13">
        <v>2464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5027</v>
      </c>
      <c r="D18" s="13">
        <v>1763</v>
      </c>
      <c r="E18" s="13">
        <v>1681</v>
      </c>
      <c r="F18" s="13">
        <v>82</v>
      </c>
      <c r="G18" s="13">
        <v>3264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4410</v>
      </c>
      <c r="D19" s="13">
        <v>1026</v>
      </c>
      <c r="E19" s="13">
        <v>999</v>
      </c>
      <c r="F19" s="13">
        <v>27</v>
      </c>
      <c r="G19" s="13">
        <v>3384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3267</v>
      </c>
      <c r="D20" s="13">
        <v>470</v>
      </c>
      <c r="E20" s="13">
        <v>445</v>
      </c>
      <c r="F20" s="13">
        <v>25</v>
      </c>
      <c r="G20" s="13">
        <v>2797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4257</v>
      </c>
      <c r="D21" s="13">
        <v>357</v>
      </c>
      <c r="E21" s="13">
        <v>332</v>
      </c>
      <c r="F21" s="13">
        <v>25</v>
      </c>
      <c r="G21" s="13">
        <v>3900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48745</v>
      </c>
      <c r="D22" s="12">
        <v>26743</v>
      </c>
      <c r="E22" s="12">
        <v>23997</v>
      </c>
      <c r="F22" s="12">
        <v>2746</v>
      </c>
      <c r="G22" s="12">
        <v>22002</v>
      </c>
    </row>
    <row r="23" spans="1:12" ht="12" customHeight="1">
      <c r="A23" s="21" t="s">
        <v>12</v>
      </c>
      <c r="B23" s="2" t="s">
        <v>21</v>
      </c>
      <c r="C23" s="13">
        <v>865</v>
      </c>
      <c r="D23" s="13">
        <v>54</v>
      </c>
      <c r="E23" s="13">
        <v>41</v>
      </c>
      <c r="F23" s="13">
        <v>13</v>
      </c>
      <c r="G23" s="13">
        <v>811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4140</v>
      </c>
      <c r="D24" s="13">
        <v>908</v>
      </c>
      <c r="E24" s="13">
        <v>637</v>
      </c>
      <c r="F24" s="13">
        <v>271</v>
      </c>
      <c r="G24" s="13">
        <v>3232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3704</v>
      </c>
      <c r="D25" s="13">
        <v>2278</v>
      </c>
      <c r="E25" s="13">
        <v>1728</v>
      </c>
      <c r="F25" s="13">
        <v>550</v>
      </c>
      <c r="G25" s="13">
        <v>1426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3999</v>
      </c>
      <c r="D26" s="13">
        <v>3076</v>
      </c>
      <c r="E26" s="13">
        <v>2680</v>
      </c>
      <c r="F26" s="13">
        <v>396</v>
      </c>
      <c r="G26" s="13">
        <v>923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4292</v>
      </c>
      <c r="D27" s="13">
        <v>3442</v>
      </c>
      <c r="E27" s="13">
        <v>3084</v>
      </c>
      <c r="F27" s="13">
        <v>358</v>
      </c>
      <c r="G27" s="13">
        <v>850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4302</v>
      </c>
      <c r="D28" s="13">
        <v>3520</v>
      </c>
      <c r="E28" s="13">
        <v>3217</v>
      </c>
      <c r="F28" s="13">
        <v>303</v>
      </c>
      <c r="G28" s="13">
        <v>782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4108</v>
      </c>
      <c r="D29" s="13">
        <v>3294</v>
      </c>
      <c r="E29" s="13">
        <v>3063</v>
      </c>
      <c r="F29" s="13">
        <v>231</v>
      </c>
      <c r="G29" s="13">
        <v>814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3841</v>
      </c>
      <c r="D30" s="13">
        <v>3078</v>
      </c>
      <c r="E30" s="13">
        <v>2866</v>
      </c>
      <c r="F30" s="13">
        <v>212</v>
      </c>
      <c r="G30" s="13">
        <v>763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3343</v>
      </c>
      <c r="D31" s="13">
        <v>2543</v>
      </c>
      <c r="E31" s="13">
        <v>2374</v>
      </c>
      <c r="F31" s="13">
        <v>169</v>
      </c>
      <c r="G31" s="13">
        <v>800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3169</v>
      </c>
      <c r="D32" s="13">
        <v>2044</v>
      </c>
      <c r="E32" s="13">
        <v>1930</v>
      </c>
      <c r="F32" s="13">
        <v>114</v>
      </c>
      <c r="G32" s="13">
        <v>1125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3035</v>
      </c>
      <c r="D33" s="13">
        <v>1205</v>
      </c>
      <c r="E33" s="13">
        <v>1136</v>
      </c>
      <c r="F33" s="13">
        <v>69</v>
      </c>
      <c r="G33" s="13">
        <v>1830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2709</v>
      </c>
      <c r="D34" s="13">
        <v>601</v>
      </c>
      <c r="E34" s="13">
        <v>570</v>
      </c>
      <c r="F34" s="13">
        <v>31</v>
      </c>
      <c r="G34" s="13">
        <v>2108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2444</v>
      </c>
      <c r="D35" s="13">
        <v>358</v>
      </c>
      <c r="E35" s="13">
        <v>348</v>
      </c>
      <c r="F35" s="13">
        <v>10</v>
      </c>
      <c r="G35" s="13">
        <v>2086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1925</v>
      </c>
      <c r="D36" s="13">
        <v>174</v>
      </c>
      <c r="E36" s="13">
        <v>164</v>
      </c>
      <c r="F36" s="13">
        <v>10</v>
      </c>
      <c r="G36" s="13">
        <v>1751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2869</v>
      </c>
      <c r="D37" s="13">
        <v>168</v>
      </c>
      <c r="E37" s="13">
        <v>159</v>
      </c>
      <c r="F37" s="13">
        <v>9</v>
      </c>
      <c r="G37" s="13">
        <v>2701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43517</v>
      </c>
      <c r="D38" s="12">
        <v>31674</v>
      </c>
      <c r="E38" s="12">
        <v>29907</v>
      </c>
      <c r="F38" s="12">
        <v>1767</v>
      </c>
      <c r="G38" s="12">
        <v>11843</v>
      </c>
    </row>
    <row r="39" spans="1:12" ht="12" customHeight="1">
      <c r="A39" s="21" t="s">
        <v>12</v>
      </c>
      <c r="B39" s="2" t="s">
        <v>21</v>
      </c>
      <c r="C39" s="13">
        <v>856</v>
      </c>
      <c r="D39" s="13">
        <v>74</v>
      </c>
      <c r="E39" s="13">
        <v>64</v>
      </c>
      <c r="F39" s="13">
        <v>10</v>
      </c>
      <c r="G39" s="13">
        <v>782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4298</v>
      </c>
      <c r="D40" s="13">
        <v>1281</v>
      </c>
      <c r="E40" s="13">
        <v>1027</v>
      </c>
      <c r="F40" s="13">
        <v>254</v>
      </c>
      <c r="G40" s="13">
        <v>3017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3666</v>
      </c>
      <c r="D41" s="13">
        <v>2882</v>
      </c>
      <c r="E41" s="13">
        <v>2471</v>
      </c>
      <c r="F41" s="13">
        <v>411</v>
      </c>
      <c r="G41" s="13">
        <v>784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3835</v>
      </c>
      <c r="D42" s="13">
        <v>3528</v>
      </c>
      <c r="E42" s="13">
        <v>3294</v>
      </c>
      <c r="F42" s="13">
        <v>234</v>
      </c>
      <c r="G42" s="13">
        <v>307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3976</v>
      </c>
      <c r="D43" s="13">
        <v>3733</v>
      </c>
      <c r="E43" s="13">
        <v>3551</v>
      </c>
      <c r="F43" s="13">
        <v>182</v>
      </c>
      <c r="G43" s="13">
        <v>243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4011</v>
      </c>
      <c r="D44" s="13">
        <v>3776</v>
      </c>
      <c r="E44" s="13">
        <v>3646</v>
      </c>
      <c r="F44" s="13">
        <v>130</v>
      </c>
      <c r="G44" s="13">
        <v>235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3818</v>
      </c>
      <c r="D45" s="13">
        <v>3592</v>
      </c>
      <c r="E45" s="13">
        <v>3475</v>
      </c>
      <c r="F45" s="13">
        <v>117</v>
      </c>
      <c r="G45" s="13">
        <v>226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3526</v>
      </c>
      <c r="D46" s="13">
        <v>3290</v>
      </c>
      <c r="E46" s="13">
        <v>3192</v>
      </c>
      <c r="F46" s="13">
        <v>98</v>
      </c>
      <c r="G46" s="13">
        <v>236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3046</v>
      </c>
      <c r="D47" s="13">
        <v>2770</v>
      </c>
      <c r="E47" s="13">
        <v>2703</v>
      </c>
      <c r="F47" s="13">
        <v>67</v>
      </c>
      <c r="G47" s="13">
        <v>276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2892</v>
      </c>
      <c r="D48" s="13">
        <v>2488</v>
      </c>
      <c r="E48" s="13">
        <v>2408</v>
      </c>
      <c r="F48" s="13">
        <v>80</v>
      </c>
      <c r="G48" s="13">
        <v>404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2579</v>
      </c>
      <c r="D49" s="13">
        <v>1945</v>
      </c>
      <c r="E49" s="13">
        <v>1860</v>
      </c>
      <c r="F49" s="13">
        <v>85</v>
      </c>
      <c r="G49" s="13">
        <v>634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2318</v>
      </c>
      <c r="D50" s="13">
        <v>1162</v>
      </c>
      <c r="E50" s="13">
        <v>1111</v>
      </c>
      <c r="F50" s="13">
        <v>51</v>
      </c>
      <c r="G50" s="13">
        <v>1156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1966</v>
      </c>
      <c r="D51" s="13">
        <v>668</v>
      </c>
      <c r="E51" s="13">
        <v>651</v>
      </c>
      <c r="F51" s="13">
        <v>17</v>
      </c>
      <c r="G51" s="13">
        <v>1298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1342</v>
      </c>
      <c r="D52" s="13">
        <v>296</v>
      </c>
      <c r="E52" s="13">
        <v>281</v>
      </c>
      <c r="F52" s="13">
        <v>15</v>
      </c>
      <c r="G52" s="13">
        <v>1046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1388</v>
      </c>
      <c r="D53" s="14">
        <v>189</v>
      </c>
      <c r="E53" s="14">
        <v>173</v>
      </c>
      <c r="F53" s="14">
        <v>16</v>
      </c>
      <c r="G53" s="14">
        <v>1199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 codeName="Hoja99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31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136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3545</v>
      </c>
      <c r="D6" s="12">
        <v>2467</v>
      </c>
      <c r="E6" s="12">
        <v>2369</v>
      </c>
      <c r="F6" s="12">
        <v>98</v>
      </c>
      <c r="G6" s="12">
        <v>1078</v>
      </c>
    </row>
    <row r="7" spans="1:12" ht="12" customHeight="1">
      <c r="A7" s="21" t="s">
        <v>12</v>
      </c>
      <c r="B7" s="2" t="s">
        <v>21</v>
      </c>
      <c r="C7" s="13">
        <v>70</v>
      </c>
      <c r="D7" s="13">
        <v>9</v>
      </c>
      <c r="E7" s="13">
        <v>5</v>
      </c>
      <c r="F7" s="13">
        <v>4</v>
      </c>
      <c r="G7" s="13">
        <v>61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365</v>
      </c>
      <c r="D8" s="13">
        <v>129</v>
      </c>
      <c r="E8" s="13">
        <v>107</v>
      </c>
      <c r="F8" s="13">
        <v>22</v>
      </c>
      <c r="G8" s="13">
        <v>236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334</v>
      </c>
      <c r="D9" s="13">
        <v>254</v>
      </c>
      <c r="E9" s="13">
        <v>236</v>
      </c>
      <c r="F9" s="13">
        <v>18</v>
      </c>
      <c r="G9" s="13">
        <v>80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331</v>
      </c>
      <c r="D10" s="13">
        <v>287</v>
      </c>
      <c r="E10" s="13">
        <v>267</v>
      </c>
      <c r="F10" s="13">
        <v>20</v>
      </c>
      <c r="G10" s="13">
        <v>44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356</v>
      </c>
      <c r="D11" s="13">
        <v>311</v>
      </c>
      <c r="E11" s="13">
        <v>306</v>
      </c>
      <c r="F11" s="13">
        <v>5</v>
      </c>
      <c r="G11" s="13">
        <v>45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346</v>
      </c>
      <c r="D12" s="13">
        <v>301</v>
      </c>
      <c r="E12" s="13">
        <v>294</v>
      </c>
      <c r="F12" s="13">
        <v>7</v>
      </c>
      <c r="G12" s="13">
        <v>45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324</v>
      </c>
      <c r="D13" s="13">
        <v>290</v>
      </c>
      <c r="E13" s="13">
        <v>283</v>
      </c>
      <c r="F13" s="13">
        <v>7</v>
      </c>
      <c r="G13" s="13">
        <v>34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248</v>
      </c>
      <c r="D14" s="13">
        <v>214</v>
      </c>
      <c r="E14" s="13">
        <v>210</v>
      </c>
      <c r="F14" s="13">
        <v>4</v>
      </c>
      <c r="G14" s="13">
        <v>34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248</v>
      </c>
      <c r="D15" s="13">
        <v>205</v>
      </c>
      <c r="E15" s="13">
        <v>204</v>
      </c>
      <c r="F15" s="13">
        <v>1</v>
      </c>
      <c r="G15" s="13">
        <v>43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211</v>
      </c>
      <c r="D16" s="13">
        <v>162</v>
      </c>
      <c r="E16" s="13">
        <v>158</v>
      </c>
      <c r="F16" s="13">
        <v>4</v>
      </c>
      <c r="G16" s="13">
        <v>49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210</v>
      </c>
      <c r="D17" s="13">
        <v>141</v>
      </c>
      <c r="E17" s="13">
        <v>140</v>
      </c>
      <c r="F17" s="13">
        <v>1</v>
      </c>
      <c r="G17" s="13">
        <v>69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179</v>
      </c>
      <c r="D18" s="13">
        <v>88</v>
      </c>
      <c r="E18" s="13">
        <v>85</v>
      </c>
      <c r="F18" s="13">
        <v>3</v>
      </c>
      <c r="G18" s="13">
        <v>91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126</v>
      </c>
      <c r="D19" s="13">
        <v>45</v>
      </c>
      <c r="E19" s="13">
        <v>43</v>
      </c>
      <c r="F19" s="13">
        <v>2</v>
      </c>
      <c r="G19" s="13">
        <v>81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85</v>
      </c>
      <c r="D20" s="13">
        <v>22</v>
      </c>
      <c r="E20" s="13">
        <v>22</v>
      </c>
      <c r="F20" s="13" t="s">
        <v>41</v>
      </c>
      <c r="G20" s="13">
        <v>63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112</v>
      </c>
      <c r="D21" s="13">
        <v>9</v>
      </c>
      <c r="E21" s="13">
        <v>9</v>
      </c>
      <c r="F21" s="13" t="s">
        <v>41</v>
      </c>
      <c r="G21" s="13">
        <v>103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1800</v>
      </c>
      <c r="D22" s="12">
        <v>1088</v>
      </c>
      <c r="E22" s="12">
        <v>1022</v>
      </c>
      <c r="F22" s="12">
        <v>66</v>
      </c>
      <c r="G22" s="12">
        <v>712</v>
      </c>
    </row>
    <row r="23" spans="1:12" ht="12" customHeight="1">
      <c r="A23" s="21" t="s">
        <v>12</v>
      </c>
      <c r="B23" s="2" t="s">
        <v>21</v>
      </c>
      <c r="C23" s="13">
        <v>38</v>
      </c>
      <c r="D23" s="13">
        <v>2</v>
      </c>
      <c r="E23" s="13">
        <v>1</v>
      </c>
      <c r="F23" s="13">
        <v>1</v>
      </c>
      <c r="G23" s="13">
        <v>36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176</v>
      </c>
      <c r="D24" s="13">
        <v>50</v>
      </c>
      <c r="E24" s="13">
        <v>34</v>
      </c>
      <c r="F24" s="13">
        <v>16</v>
      </c>
      <c r="G24" s="13">
        <v>126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149</v>
      </c>
      <c r="D25" s="13">
        <v>93</v>
      </c>
      <c r="E25" s="13">
        <v>82</v>
      </c>
      <c r="F25" s="13">
        <v>11</v>
      </c>
      <c r="G25" s="13">
        <v>56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177</v>
      </c>
      <c r="D26" s="13">
        <v>145</v>
      </c>
      <c r="E26" s="13">
        <v>131</v>
      </c>
      <c r="F26" s="13">
        <v>14</v>
      </c>
      <c r="G26" s="13">
        <v>32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184</v>
      </c>
      <c r="D27" s="13">
        <v>147</v>
      </c>
      <c r="E27" s="13">
        <v>143</v>
      </c>
      <c r="F27" s="13">
        <v>4</v>
      </c>
      <c r="G27" s="13">
        <v>37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182</v>
      </c>
      <c r="D28" s="13">
        <v>145</v>
      </c>
      <c r="E28" s="13">
        <v>139</v>
      </c>
      <c r="F28" s="13">
        <v>6</v>
      </c>
      <c r="G28" s="13">
        <v>37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167</v>
      </c>
      <c r="D29" s="13">
        <v>141</v>
      </c>
      <c r="E29" s="13">
        <v>134</v>
      </c>
      <c r="F29" s="13">
        <v>7</v>
      </c>
      <c r="G29" s="13">
        <v>26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122</v>
      </c>
      <c r="D30" s="13">
        <v>95</v>
      </c>
      <c r="E30" s="13">
        <v>93</v>
      </c>
      <c r="F30" s="13">
        <v>2</v>
      </c>
      <c r="G30" s="13">
        <v>27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133</v>
      </c>
      <c r="D31" s="13">
        <v>97</v>
      </c>
      <c r="E31" s="13">
        <v>97</v>
      </c>
      <c r="F31" s="13" t="s">
        <v>41</v>
      </c>
      <c r="G31" s="13">
        <v>36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100</v>
      </c>
      <c r="D32" s="13">
        <v>66</v>
      </c>
      <c r="E32" s="13">
        <v>64</v>
      </c>
      <c r="F32" s="13">
        <v>2</v>
      </c>
      <c r="G32" s="13">
        <v>34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97</v>
      </c>
      <c r="D33" s="13">
        <v>52</v>
      </c>
      <c r="E33" s="13">
        <v>51</v>
      </c>
      <c r="F33" s="13">
        <v>1</v>
      </c>
      <c r="G33" s="13">
        <v>45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84</v>
      </c>
      <c r="D34" s="13">
        <v>33</v>
      </c>
      <c r="E34" s="13">
        <v>31</v>
      </c>
      <c r="F34" s="13">
        <v>2</v>
      </c>
      <c r="G34" s="13">
        <v>51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68</v>
      </c>
      <c r="D35" s="13">
        <v>13</v>
      </c>
      <c r="E35" s="13">
        <v>13</v>
      </c>
      <c r="F35" s="13" t="s">
        <v>41</v>
      </c>
      <c r="G35" s="13">
        <v>55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41</v>
      </c>
      <c r="D36" s="13">
        <v>5</v>
      </c>
      <c r="E36" s="13">
        <v>5</v>
      </c>
      <c r="F36" s="13" t="s">
        <v>41</v>
      </c>
      <c r="G36" s="13">
        <v>36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82</v>
      </c>
      <c r="D37" s="13">
        <v>4</v>
      </c>
      <c r="E37" s="13">
        <v>4</v>
      </c>
      <c r="F37" s="13" t="s">
        <v>41</v>
      </c>
      <c r="G37" s="13">
        <v>78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1745</v>
      </c>
      <c r="D38" s="12">
        <v>1379</v>
      </c>
      <c r="E38" s="12">
        <v>1347</v>
      </c>
      <c r="F38" s="12">
        <v>32</v>
      </c>
      <c r="G38" s="12">
        <v>366</v>
      </c>
    </row>
    <row r="39" spans="1:12" ht="12" customHeight="1">
      <c r="A39" s="21" t="s">
        <v>12</v>
      </c>
      <c r="B39" s="2" t="s">
        <v>21</v>
      </c>
      <c r="C39" s="13">
        <v>32</v>
      </c>
      <c r="D39" s="13">
        <v>7</v>
      </c>
      <c r="E39" s="13">
        <v>4</v>
      </c>
      <c r="F39" s="13">
        <v>3</v>
      </c>
      <c r="G39" s="13">
        <v>25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189</v>
      </c>
      <c r="D40" s="13">
        <v>79</v>
      </c>
      <c r="E40" s="13">
        <v>73</v>
      </c>
      <c r="F40" s="13">
        <v>6</v>
      </c>
      <c r="G40" s="13">
        <v>110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185</v>
      </c>
      <c r="D41" s="13">
        <v>161</v>
      </c>
      <c r="E41" s="13">
        <v>154</v>
      </c>
      <c r="F41" s="13">
        <v>7</v>
      </c>
      <c r="G41" s="13">
        <v>24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154</v>
      </c>
      <c r="D42" s="13">
        <v>142</v>
      </c>
      <c r="E42" s="13">
        <v>136</v>
      </c>
      <c r="F42" s="13">
        <v>6</v>
      </c>
      <c r="G42" s="13">
        <v>12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172</v>
      </c>
      <c r="D43" s="13">
        <v>164</v>
      </c>
      <c r="E43" s="13">
        <v>163</v>
      </c>
      <c r="F43" s="13">
        <v>1</v>
      </c>
      <c r="G43" s="13">
        <v>8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164</v>
      </c>
      <c r="D44" s="13">
        <v>156</v>
      </c>
      <c r="E44" s="13">
        <v>155</v>
      </c>
      <c r="F44" s="13">
        <v>1</v>
      </c>
      <c r="G44" s="13">
        <v>8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157</v>
      </c>
      <c r="D45" s="13">
        <v>149</v>
      </c>
      <c r="E45" s="13">
        <v>149</v>
      </c>
      <c r="F45" s="13" t="s">
        <v>41</v>
      </c>
      <c r="G45" s="13">
        <v>8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126</v>
      </c>
      <c r="D46" s="13">
        <v>119</v>
      </c>
      <c r="E46" s="13">
        <v>117</v>
      </c>
      <c r="F46" s="13">
        <v>2</v>
      </c>
      <c r="G46" s="13">
        <v>7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115</v>
      </c>
      <c r="D47" s="13">
        <v>108</v>
      </c>
      <c r="E47" s="13">
        <v>107</v>
      </c>
      <c r="F47" s="13">
        <v>1</v>
      </c>
      <c r="G47" s="13">
        <v>7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111</v>
      </c>
      <c r="D48" s="13">
        <v>96</v>
      </c>
      <c r="E48" s="13">
        <v>94</v>
      </c>
      <c r="F48" s="13">
        <v>2</v>
      </c>
      <c r="G48" s="13">
        <v>15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113</v>
      </c>
      <c r="D49" s="13">
        <v>89</v>
      </c>
      <c r="E49" s="13">
        <v>89</v>
      </c>
      <c r="F49" s="13" t="s">
        <v>41</v>
      </c>
      <c r="G49" s="13">
        <v>24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95</v>
      </c>
      <c r="D50" s="13">
        <v>55</v>
      </c>
      <c r="E50" s="13">
        <v>54</v>
      </c>
      <c r="F50" s="13">
        <v>1</v>
      </c>
      <c r="G50" s="13">
        <v>40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58</v>
      </c>
      <c r="D51" s="13">
        <v>32</v>
      </c>
      <c r="E51" s="13">
        <v>30</v>
      </c>
      <c r="F51" s="13">
        <v>2</v>
      </c>
      <c r="G51" s="13">
        <v>26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44</v>
      </c>
      <c r="D52" s="13">
        <v>17</v>
      </c>
      <c r="E52" s="13">
        <v>17</v>
      </c>
      <c r="F52" s="13" t="s">
        <v>41</v>
      </c>
      <c r="G52" s="13">
        <v>27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30</v>
      </c>
      <c r="D53" s="14">
        <v>5</v>
      </c>
      <c r="E53" s="14">
        <v>5</v>
      </c>
      <c r="F53" s="14" t="s">
        <v>41</v>
      </c>
      <c r="G53" s="14">
        <v>25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 codeName="Hoja100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2" width="31.8554687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137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302110</v>
      </c>
      <c r="D6" s="12">
        <v>204548</v>
      </c>
      <c r="E6" s="12">
        <v>184957</v>
      </c>
      <c r="F6" s="12">
        <v>19591</v>
      </c>
      <c r="G6" s="12">
        <v>97562</v>
      </c>
    </row>
    <row r="7" spans="1:12" ht="12" customHeight="1">
      <c r="A7" s="21" t="s">
        <v>12</v>
      </c>
      <c r="B7" s="2" t="s">
        <v>21</v>
      </c>
      <c r="C7" s="13">
        <v>7137</v>
      </c>
      <c r="D7" s="13">
        <v>522</v>
      </c>
      <c r="E7" s="13">
        <v>414</v>
      </c>
      <c r="F7" s="13">
        <v>108</v>
      </c>
      <c r="G7" s="13">
        <v>6615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34022</v>
      </c>
      <c r="D8" s="13">
        <v>10403</v>
      </c>
      <c r="E8" s="13">
        <v>7400</v>
      </c>
      <c r="F8" s="13">
        <v>3003</v>
      </c>
      <c r="G8" s="13">
        <v>23619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33021</v>
      </c>
      <c r="D9" s="13">
        <v>25036</v>
      </c>
      <c r="E9" s="13">
        <v>20410</v>
      </c>
      <c r="F9" s="13">
        <v>4626</v>
      </c>
      <c r="G9" s="13">
        <v>7985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30848</v>
      </c>
      <c r="D10" s="13">
        <v>25389</v>
      </c>
      <c r="E10" s="13">
        <v>22545</v>
      </c>
      <c r="F10" s="13">
        <v>2844</v>
      </c>
      <c r="G10" s="13">
        <v>5459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29375</v>
      </c>
      <c r="D11" s="13">
        <v>24390</v>
      </c>
      <c r="E11" s="13">
        <v>22428</v>
      </c>
      <c r="F11" s="13">
        <v>1962</v>
      </c>
      <c r="G11" s="13">
        <v>4985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28890</v>
      </c>
      <c r="D12" s="13">
        <v>24543</v>
      </c>
      <c r="E12" s="13">
        <v>22891</v>
      </c>
      <c r="F12" s="13">
        <v>1652</v>
      </c>
      <c r="G12" s="13">
        <v>4347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28933</v>
      </c>
      <c r="D13" s="13">
        <v>24408</v>
      </c>
      <c r="E13" s="13">
        <v>22974</v>
      </c>
      <c r="F13" s="13">
        <v>1434</v>
      </c>
      <c r="G13" s="13">
        <v>4525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25483</v>
      </c>
      <c r="D14" s="13">
        <v>21444</v>
      </c>
      <c r="E14" s="13">
        <v>20325</v>
      </c>
      <c r="F14" s="13">
        <v>1119</v>
      </c>
      <c r="G14" s="13">
        <v>4039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22271</v>
      </c>
      <c r="D15" s="13">
        <v>18127</v>
      </c>
      <c r="E15" s="13">
        <v>17079</v>
      </c>
      <c r="F15" s="13">
        <v>1048</v>
      </c>
      <c r="G15" s="13">
        <v>4144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17623</v>
      </c>
      <c r="D16" s="13">
        <v>13418</v>
      </c>
      <c r="E16" s="13">
        <v>12685</v>
      </c>
      <c r="F16" s="13">
        <v>733</v>
      </c>
      <c r="G16" s="13">
        <v>4205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14267</v>
      </c>
      <c r="D17" s="13">
        <v>8681</v>
      </c>
      <c r="E17" s="13">
        <v>8172</v>
      </c>
      <c r="F17" s="13">
        <v>509</v>
      </c>
      <c r="G17" s="13">
        <v>5586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10984</v>
      </c>
      <c r="D18" s="13">
        <v>4216</v>
      </c>
      <c r="E18" s="13">
        <v>3983</v>
      </c>
      <c r="F18" s="13">
        <v>233</v>
      </c>
      <c r="G18" s="13">
        <v>6768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8407</v>
      </c>
      <c r="D19" s="13">
        <v>2145</v>
      </c>
      <c r="E19" s="13">
        <v>1983</v>
      </c>
      <c r="F19" s="13">
        <v>162</v>
      </c>
      <c r="G19" s="13">
        <v>6262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5464</v>
      </c>
      <c r="D20" s="13">
        <v>1026</v>
      </c>
      <c r="E20" s="13">
        <v>944</v>
      </c>
      <c r="F20" s="13">
        <v>82</v>
      </c>
      <c r="G20" s="13">
        <v>4438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5385</v>
      </c>
      <c r="D21" s="13">
        <v>800</v>
      </c>
      <c r="E21" s="13">
        <v>724</v>
      </c>
      <c r="F21" s="13">
        <v>76</v>
      </c>
      <c r="G21" s="13">
        <v>4585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155819</v>
      </c>
      <c r="D22" s="12">
        <v>92554</v>
      </c>
      <c r="E22" s="12">
        <v>80780</v>
      </c>
      <c r="F22" s="12">
        <v>11774</v>
      </c>
      <c r="G22" s="12">
        <v>63265</v>
      </c>
    </row>
    <row r="23" spans="1:12" ht="12" customHeight="1">
      <c r="A23" s="21" t="s">
        <v>12</v>
      </c>
      <c r="B23" s="2" t="s">
        <v>21</v>
      </c>
      <c r="C23" s="13">
        <v>3533</v>
      </c>
      <c r="D23" s="13">
        <v>238</v>
      </c>
      <c r="E23" s="13">
        <v>176</v>
      </c>
      <c r="F23" s="13">
        <v>62</v>
      </c>
      <c r="G23" s="13">
        <v>3295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16909</v>
      </c>
      <c r="D24" s="13">
        <v>4740</v>
      </c>
      <c r="E24" s="13">
        <v>3074</v>
      </c>
      <c r="F24" s="13">
        <v>1666</v>
      </c>
      <c r="G24" s="13">
        <v>12169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16738</v>
      </c>
      <c r="D25" s="13">
        <v>11552</v>
      </c>
      <c r="E25" s="13">
        <v>8863</v>
      </c>
      <c r="F25" s="13">
        <v>2689</v>
      </c>
      <c r="G25" s="13">
        <v>5186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15617</v>
      </c>
      <c r="D26" s="13">
        <v>11448</v>
      </c>
      <c r="E26" s="13">
        <v>9671</v>
      </c>
      <c r="F26" s="13">
        <v>1777</v>
      </c>
      <c r="G26" s="13">
        <v>4169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15325</v>
      </c>
      <c r="D27" s="13">
        <v>11319</v>
      </c>
      <c r="E27" s="13">
        <v>9991</v>
      </c>
      <c r="F27" s="13">
        <v>1328</v>
      </c>
      <c r="G27" s="13">
        <v>4006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14830</v>
      </c>
      <c r="D28" s="13">
        <v>11283</v>
      </c>
      <c r="E28" s="13">
        <v>10144</v>
      </c>
      <c r="F28" s="13">
        <v>1139</v>
      </c>
      <c r="G28" s="13">
        <v>3547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15100</v>
      </c>
      <c r="D29" s="13">
        <v>11411</v>
      </c>
      <c r="E29" s="13">
        <v>10447</v>
      </c>
      <c r="F29" s="13">
        <v>964</v>
      </c>
      <c r="G29" s="13">
        <v>3689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13246</v>
      </c>
      <c r="D30" s="13">
        <v>10005</v>
      </c>
      <c r="E30" s="13">
        <v>9291</v>
      </c>
      <c r="F30" s="13">
        <v>714</v>
      </c>
      <c r="G30" s="13">
        <v>3241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11597</v>
      </c>
      <c r="D31" s="13">
        <v>8356</v>
      </c>
      <c r="E31" s="13">
        <v>7751</v>
      </c>
      <c r="F31" s="13">
        <v>605</v>
      </c>
      <c r="G31" s="13">
        <v>3241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8988</v>
      </c>
      <c r="D32" s="13">
        <v>5880</v>
      </c>
      <c r="E32" s="13">
        <v>5500</v>
      </c>
      <c r="F32" s="13">
        <v>380</v>
      </c>
      <c r="G32" s="13">
        <v>3108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7194</v>
      </c>
      <c r="D33" s="13">
        <v>3188</v>
      </c>
      <c r="E33" s="13">
        <v>2987</v>
      </c>
      <c r="F33" s="13">
        <v>201</v>
      </c>
      <c r="G33" s="13">
        <v>4006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5678</v>
      </c>
      <c r="D34" s="13">
        <v>1564</v>
      </c>
      <c r="E34" s="13">
        <v>1462</v>
      </c>
      <c r="F34" s="13">
        <v>102</v>
      </c>
      <c r="G34" s="13">
        <v>4114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4552</v>
      </c>
      <c r="D35" s="13">
        <v>798</v>
      </c>
      <c r="E35" s="13">
        <v>737</v>
      </c>
      <c r="F35" s="13">
        <v>61</v>
      </c>
      <c r="G35" s="13">
        <v>3754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3095</v>
      </c>
      <c r="D36" s="13">
        <v>407</v>
      </c>
      <c r="E36" s="13">
        <v>361</v>
      </c>
      <c r="F36" s="13">
        <v>46</v>
      </c>
      <c r="G36" s="13">
        <v>2688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3417</v>
      </c>
      <c r="D37" s="13">
        <v>365</v>
      </c>
      <c r="E37" s="13">
        <v>325</v>
      </c>
      <c r="F37" s="13">
        <v>40</v>
      </c>
      <c r="G37" s="13">
        <v>3052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146291</v>
      </c>
      <c r="D38" s="12">
        <v>111994</v>
      </c>
      <c r="E38" s="12">
        <v>104177</v>
      </c>
      <c r="F38" s="12">
        <v>7817</v>
      </c>
      <c r="G38" s="12">
        <v>34297</v>
      </c>
    </row>
    <row r="39" spans="1:12" ht="12" customHeight="1">
      <c r="A39" s="21" t="s">
        <v>12</v>
      </c>
      <c r="B39" s="2" t="s">
        <v>21</v>
      </c>
      <c r="C39" s="13">
        <v>3604</v>
      </c>
      <c r="D39" s="13">
        <v>284</v>
      </c>
      <c r="E39" s="13">
        <v>238</v>
      </c>
      <c r="F39" s="13">
        <v>46</v>
      </c>
      <c r="G39" s="13">
        <v>3320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17113</v>
      </c>
      <c r="D40" s="13">
        <v>5663</v>
      </c>
      <c r="E40" s="13">
        <v>4326</v>
      </c>
      <c r="F40" s="13">
        <v>1337</v>
      </c>
      <c r="G40" s="13">
        <v>11450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16283</v>
      </c>
      <c r="D41" s="13">
        <v>13484</v>
      </c>
      <c r="E41" s="13">
        <v>11547</v>
      </c>
      <c r="F41" s="13">
        <v>1937</v>
      </c>
      <c r="G41" s="13">
        <v>2799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15231</v>
      </c>
      <c r="D42" s="13">
        <v>13941</v>
      </c>
      <c r="E42" s="13">
        <v>12874</v>
      </c>
      <c r="F42" s="13">
        <v>1067</v>
      </c>
      <c r="G42" s="13">
        <v>1290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14050</v>
      </c>
      <c r="D43" s="13">
        <v>13071</v>
      </c>
      <c r="E43" s="13">
        <v>12437</v>
      </c>
      <c r="F43" s="13">
        <v>634</v>
      </c>
      <c r="G43" s="13">
        <v>979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14060</v>
      </c>
      <c r="D44" s="13">
        <v>13260</v>
      </c>
      <c r="E44" s="13">
        <v>12747</v>
      </c>
      <c r="F44" s="13">
        <v>513</v>
      </c>
      <c r="G44" s="13">
        <v>800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13833</v>
      </c>
      <c r="D45" s="13">
        <v>12997</v>
      </c>
      <c r="E45" s="13">
        <v>12527</v>
      </c>
      <c r="F45" s="13">
        <v>470</v>
      </c>
      <c r="G45" s="13">
        <v>836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12237</v>
      </c>
      <c r="D46" s="13">
        <v>11439</v>
      </c>
      <c r="E46" s="13">
        <v>11034</v>
      </c>
      <c r="F46" s="13">
        <v>405</v>
      </c>
      <c r="G46" s="13">
        <v>798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10674</v>
      </c>
      <c r="D47" s="13">
        <v>9771</v>
      </c>
      <c r="E47" s="13">
        <v>9328</v>
      </c>
      <c r="F47" s="13">
        <v>443</v>
      </c>
      <c r="G47" s="13">
        <v>903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8635</v>
      </c>
      <c r="D48" s="13">
        <v>7538</v>
      </c>
      <c r="E48" s="13">
        <v>7185</v>
      </c>
      <c r="F48" s="13">
        <v>353</v>
      </c>
      <c r="G48" s="13">
        <v>1097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7073</v>
      </c>
      <c r="D49" s="13">
        <v>5493</v>
      </c>
      <c r="E49" s="13">
        <v>5185</v>
      </c>
      <c r="F49" s="13">
        <v>308</v>
      </c>
      <c r="G49" s="13">
        <v>1580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5306</v>
      </c>
      <c r="D50" s="13">
        <v>2652</v>
      </c>
      <c r="E50" s="13">
        <v>2521</v>
      </c>
      <c r="F50" s="13">
        <v>131</v>
      </c>
      <c r="G50" s="13">
        <v>2654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3855</v>
      </c>
      <c r="D51" s="13">
        <v>1347</v>
      </c>
      <c r="E51" s="13">
        <v>1246</v>
      </c>
      <c r="F51" s="13">
        <v>101</v>
      </c>
      <c r="G51" s="13">
        <v>2508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2369</v>
      </c>
      <c r="D52" s="13">
        <v>619</v>
      </c>
      <c r="E52" s="13">
        <v>583</v>
      </c>
      <c r="F52" s="13">
        <v>36</v>
      </c>
      <c r="G52" s="13">
        <v>1750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1968</v>
      </c>
      <c r="D53" s="14">
        <v>435</v>
      </c>
      <c r="E53" s="14">
        <v>399</v>
      </c>
      <c r="F53" s="14">
        <v>36</v>
      </c>
      <c r="G53" s="14">
        <v>1533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 codeName="Hoja101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4.4257812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138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30962</v>
      </c>
      <c r="D6" s="12">
        <v>20626</v>
      </c>
      <c r="E6" s="12">
        <v>18883</v>
      </c>
      <c r="F6" s="12">
        <v>1743</v>
      </c>
      <c r="G6" s="12">
        <v>10336</v>
      </c>
    </row>
    <row r="7" spans="1:12" ht="12" customHeight="1">
      <c r="A7" s="21" t="s">
        <v>12</v>
      </c>
      <c r="B7" s="2" t="s">
        <v>21</v>
      </c>
      <c r="C7" s="13">
        <v>701</v>
      </c>
      <c r="D7" s="13">
        <v>57</v>
      </c>
      <c r="E7" s="13">
        <v>37</v>
      </c>
      <c r="F7" s="13">
        <v>20</v>
      </c>
      <c r="G7" s="13">
        <v>644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3161</v>
      </c>
      <c r="D8" s="13">
        <v>897</v>
      </c>
      <c r="E8" s="13">
        <v>668</v>
      </c>
      <c r="F8" s="13">
        <v>229</v>
      </c>
      <c r="G8" s="13">
        <v>2264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2901</v>
      </c>
      <c r="D9" s="13">
        <v>2162</v>
      </c>
      <c r="E9" s="13">
        <v>1800</v>
      </c>
      <c r="F9" s="13">
        <v>362</v>
      </c>
      <c r="G9" s="13">
        <v>739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2838</v>
      </c>
      <c r="D10" s="13">
        <v>2336</v>
      </c>
      <c r="E10" s="13">
        <v>2119</v>
      </c>
      <c r="F10" s="13">
        <v>217</v>
      </c>
      <c r="G10" s="13">
        <v>502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2992</v>
      </c>
      <c r="D11" s="13">
        <v>2575</v>
      </c>
      <c r="E11" s="13">
        <v>2382</v>
      </c>
      <c r="F11" s="13">
        <v>193</v>
      </c>
      <c r="G11" s="13">
        <v>417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2992</v>
      </c>
      <c r="D12" s="13">
        <v>2518</v>
      </c>
      <c r="E12" s="13">
        <v>2364</v>
      </c>
      <c r="F12" s="13">
        <v>154</v>
      </c>
      <c r="G12" s="13">
        <v>474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3121</v>
      </c>
      <c r="D13" s="13">
        <v>2648</v>
      </c>
      <c r="E13" s="13">
        <v>2519</v>
      </c>
      <c r="F13" s="13">
        <v>129</v>
      </c>
      <c r="G13" s="13">
        <v>473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2611</v>
      </c>
      <c r="D14" s="13">
        <v>2196</v>
      </c>
      <c r="E14" s="13">
        <v>2095</v>
      </c>
      <c r="F14" s="13">
        <v>101</v>
      </c>
      <c r="G14" s="13">
        <v>415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2143</v>
      </c>
      <c r="D15" s="13">
        <v>1738</v>
      </c>
      <c r="E15" s="13">
        <v>1646</v>
      </c>
      <c r="F15" s="13">
        <v>92</v>
      </c>
      <c r="G15" s="13">
        <v>405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1890</v>
      </c>
      <c r="D16" s="13">
        <v>1435</v>
      </c>
      <c r="E16" s="13">
        <v>1351</v>
      </c>
      <c r="F16" s="13">
        <v>84</v>
      </c>
      <c r="G16" s="13">
        <v>455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1615</v>
      </c>
      <c r="D17" s="13">
        <v>962</v>
      </c>
      <c r="E17" s="13">
        <v>905</v>
      </c>
      <c r="F17" s="13">
        <v>57</v>
      </c>
      <c r="G17" s="13">
        <v>653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1431</v>
      </c>
      <c r="D18" s="13">
        <v>589</v>
      </c>
      <c r="E18" s="13">
        <v>532</v>
      </c>
      <c r="F18" s="13">
        <v>57</v>
      </c>
      <c r="G18" s="13">
        <v>842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1051</v>
      </c>
      <c r="D19" s="13">
        <v>268</v>
      </c>
      <c r="E19" s="13">
        <v>249</v>
      </c>
      <c r="F19" s="13">
        <v>19</v>
      </c>
      <c r="G19" s="13">
        <v>783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720</v>
      </c>
      <c r="D20" s="13">
        <v>144</v>
      </c>
      <c r="E20" s="13">
        <v>126</v>
      </c>
      <c r="F20" s="13">
        <v>18</v>
      </c>
      <c r="G20" s="13">
        <v>576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795</v>
      </c>
      <c r="D21" s="13">
        <v>101</v>
      </c>
      <c r="E21" s="13">
        <v>90</v>
      </c>
      <c r="F21" s="13">
        <v>11</v>
      </c>
      <c r="G21" s="13">
        <v>694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15725</v>
      </c>
      <c r="D22" s="12">
        <v>9157</v>
      </c>
      <c r="E22" s="12">
        <v>8143</v>
      </c>
      <c r="F22" s="12">
        <v>1014</v>
      </c>
      <c r="G22" s="12">
        <v>6568</v>
      </c>
    </row>
    <row r="23" spans="1:12" ht="12" customHeight="1">
      <c r="A23" s="21" t="s">
        <v>12</v>
      </c>
      <c r="B23" s="2" t="s">
        <v>21</v>
      </c>
      <c r="C23" s="13">
        <v>357</v>
      </c>
      <c r="D23" s="13">
        <v>33</v>
      </c>
      <c r="E23" s="13">
        <v>15</v>
      </c>
      <c r="F23" s="13">
        <v>18</v>
      </c>
      <c r="G23" s="13">
        <v>324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1521</v>
      </c>
      <c r="D24" s="13">
        <v>369</v>
      </c>
      <c r="E24" s="13">
        <v>249</v>
      </c>
      <c r="F24" s="13">
        <v>120</v>
      </c>
      <c r="G24" s="13">
        <v>1152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1425</v>
      </c>
      <c r="D25" s="13">
        <v>946</v>
      </c>
      <c r="E25" s="13">
        <v>747</v>
      </c>
      <c r="F25" s="13">
        <v>199</v>
      </c>
      <c r="G25" s="13">
        <v>479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1420</v>
      </c>
      <c r="D26" s="13">
        <v>1045</v>
      </c>
      <c r="E26" s="13">
        <v>915</v>
      </c>
      <c r="F26" s="13">
        <v>130</v>
      </c>
      <c r="G26" s="13">
        <v>375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1495</v>
      </c>
      <c r="D27" s="13">
        <v>1156</v>
      </c>
      <c r="E27" s="13">
        <v>1028</v>
      </c>
      <c r="F27" s="13">
        <v>128</v>
      </c>
      <c r="G27" s="13">
        <v>339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1493</v>
      </c>
      <c r="D28" s="13">
        <v>1135</v>
      </c>
      <c r="E28" s="13">
        <v>1030</v>
      </c>
      <c r="F28" s="13">
        <v>105</v>
      </c>
      <c r="G28" s="13">
        <v>358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1631</v>
      </c>
      <c r="D29" s="13">
        <v>1260</v>
      </c>
      <c r="E29" s="13">
        <v>1174</v>
      </c>
      <c r="F29" s="13">
        <v>86</v>
      </c>
      <c r="G29" s="13">
        <v>371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1342</v>
      </c>
      <c r="D30" s="13">
        <v>1021</v>
      </c>
      <c r="E30" s="13">
        <v>949</v>
      </c>
      <c r="F30" s="13">
        <v>72</v>
      </c>
      <c r="G30" s="13">
        <v>321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1067</v>
      </c>
      <c r="D31" s="13">
        <v>779</v>
      </c>
      <c r="E31" s="13">
        <v>731</v>
      </c>
      <c r="F31" s="13">
        <v>48</v>
      </c>
      <c r="G31" s="13">
        <v>288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1008</v>
      </c>
      <c r="D32" s="13">
        <v>661</v>
      </c>
      <c r="E32" s="13">
        <v>620</v>
      </c>
      <c r="F32" s="13">
        <v>41</v>
      </c>
      <c r="G32" s="13">
        <v>347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843</v>
      </c>
      <c r="D33" s="13">
        <v>376</v>
      </c>
      <c r="E33" s="13">
        <v>354</v>
      </c>
      <c r="F33" s="13">
        <v>22</v>
      </c>
      <c r="G33" s="13">
        <v>467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690</v>
      </c>
      <c r="D34" s="13">
        <v>180</v>
      </c>
      <c r="E34" s="13">
        <v>160</v>
      </c>
      <c r="F34" s="13">
        <v>20</v>
      </c>
      <c r="G34" s="13">
        <v>510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557</v>
      </c>
      <c r="D35" s="13">
        <v>103</v>
      </c>
      <c r="E35" s="13">
        <v>96</v>
      </c>
      <c r="F35" s="13">
        <v>7</v>
      </c>
      <c r="G35" s="13">
        <v>454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408</v>
      </c>
      <c r="D36" s="13">
        <v>56</v>
      </c>
      <c r="E36" s="13">
        <v>45</v>
      </c>
      <c r="F36" s="13">
        <v>11</v>
      </c>
      <c r="G36" s="13">
        <v>352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468</v>
      </c>
      <c r="D37" s="13">
        <v>37</v>
      </c>
      <c r="E37" s="13">
        <v>30</v>
      </c>
      <c r="F37" s="13">
        <v>7</v>
      </c>
      <c r="G37" s="13">
        <v>431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15237</v>
      </c>
      <c r="D38" s="12">
        <v>11469</v>
      </c>
      <c r="E38" s="12">
        <v>10740</v>
      </c>
      <c r="F38" s="12">
        <v>729</v>
      </c>
      <c r="G38" s="12">
        <v>3768</v>
      </c>
    </row>
    <row r="39" spans="1:12" ht="12" customHeight="1">
      <c r="A39" s="21" t="s">
        <v>12</v>
      </c>
      <c r="B39" s="2" t="s">
        <v>21</v>
      </c>
      <c r="C39" s="13">
        <v>344</v>
      </c>
      <c r="D39" s="13">
        <v>24</v>
      </c>
      <c r="E39" s="13">
        <v>22</v>
      </c>
      <c r="F39" s="13">
        <v>2</v>
      </c>
      <c r="G39" s="13">
        <v>320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1640</v>
      </c>
      <c r="D40" s="13">
        <v>528</v>
      </c>
      <c r="E40" s="13">
        <v>419</v>
      </c>
      <c r="F40" s="13">
        <v>109</v>
      </c>
      <c r="G40" s="13">
        <v>1112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1476</v>
      </c>
      <c r="D41" s="13">
        <v>1216</v>
      </c>
      <c r="E41" s="13">
        <v>1053</v>
      </c>
      <c r="F41" s="13">
        <v>163</v>
      </c>
      <c r="G41" s="13">
        <v>260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1418</v>
      </c>
      <c r="D42" s="13">
        <v>1291</v>
      </c>
      <c r="E42" s="13">
        <v>1204</v>
      </c>
      <c r="F42" s="13">
        <v>87</v>
      </c>
      <c r="G42" s="13">
        <v>127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1497</v>
      </c>
      <c r="D43" s="13">
        <v>1419</v>
      </c>
      <c r="E43" s="13">
        <v>1354</v>
      </c>
      <c r="F43" s="13">
        <v>65</v>
      </c>
      <c r="G43" s="13">
        <v>78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1499</v>
      </c>
      <c r="D44" s="13">
        <v>1383</v>
      </c>
      <c r="E44" s="13">
        <v>1334</v>
      </c>
      <c r="F44" s="13">
        <v>49</v>
      </c>
      <c r="G44" s="13">
        <v>116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1490</v>
      </c>
      <c r="D45" s="13">
        <v>1388</v>
      </c>
      <c r="E45" s="13">
        <v>1345</v>
      </c>
      <c r="F45" s="13">
        <v>43</v>
      </c>
      <c r="G45" s="13">
        <v>102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1269</v>
      </c>
      <c r="D46" s="13">
        <v>1175</v>
      </c>
      <c r="E46" s="13">
        <v>1146</v>
      </c>
      <c r="F46" s="13">
        <v>29</v>
      </c>
      <c r="G46" s="13">
        <v>94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1076</v>
      </c>
      <c r="D47" s="13">
        <v>959</v>
      </c>
      <c r="E47" s="13">
        <v>915</v>
      </c>
      <c r="F47" s="13">
        <v>44</v>
      </c>
      <c r="G47" s="13">
        <v>117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882</v>
      </c>
      <c r="D48" s="13">
        <v>774</v>
      </c>
      <c r="E48" s="13">
        <v>731</v>
      </c>
      <c r="F48" s="13">
        <v>43</v>
      </c>
      <c r="G48" s="13">
        <v>108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772</v>
      </c>
      <c r="D49" s="13">
        <v>586</v>
      </c>
      <c r="E49" s="13">
        <v>551</v>
      </c>
      <c r="F49" s="13">
        <v>35</v>
      </c>
      <c r="G49" s="13">
        <v>186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741</v>
      </c>
      <c r="D50" s="13">
        <v>409</v>
      </c>
      <c r="E50" s="13">
        <v>372</v>
      </c>
      <c r="F50" s="13">
        <v>37</v>
      </c>
      <c r="G50" s="13">
        <v>332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494</v>
      </c>
      <c r="D51" s="13">
        <v>165</v>
      </c>
      <c r="E51" s="13">
        <v>153</v>
      </c>
      <c r="F51" s="13">
        <v>12</v>
      </c>
      <c r="G51" s="13">
        <v>329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312</v>
      </c>
      <c r="D52" s="13">
        <v>88</v>
      </c>
      <c r="E52" s="13">
        <v>81</v>
      </c>
      <c r="F52" s="13">
        <v>7</v>
      </c>
      <c r="G52" s="13">
        <v>224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327</v>
      </c>
      <c r="D53" s="14">
        <v>64</v>
      </c>
      <c r="E53" s="14">
        <v>60</v>
      </c>
      <c r="F53" s="14">
        <v>4</v>
      </c>
      <c r="G53" s="14">
        <v>263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 codeName="Hoja102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2" width="31.85546875" customWidth="1"/>
    <col min="3" max="3" width="16.14062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139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75279</v>
      </c>
      <c r="D6" s="12">
        <v>48791</v>
      </c>
      <c r="E6" s="12">
        <v>43938</v>
      </c>
      <c r="F6" s="12">
        <v>4853</v>
      </c>
      <c r="G6" s="12">
        <v>26488</v>
      </c>
    </row>
    <row r="7" spans="1:12" ht="12" customHeight="1">
      <c r="A7" s="21" t="s">
        <v>12</v>
      </c>
      <c r="B7" s="2" t="s">
        <v>21</v>
      </c>
      <c r="C7" s="13">
        <v>2014</v>
      </c>
      <c r="D7" s="13">
        <v>114</v>
      </c>
      <c r="E7" s="13">
        <v>101</v>
      </c>
      <c r="F7" s="13">
        <v>13</v>
      </c>
      <c r="G7" s="13">
        <v>1900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9412</v>
      </c>
      <c r="D8" s="13">
        <v>2756</v>
      </c>
      <c r="E8" s="13">
        <v>2070</v>
      </c>
      <c r="F8" s="13">
        <v>686</v>
      </c>
      <c r="G8" s="13">
        <v>6656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8383</v>
      </c>
      <c r="D9" s="13">
        <v>6102</v>
      </c>
      <c r="E9" s="13">
        <v>5005</v>
      </c>
      <c r="F9" s="13">
        <v>1097</v>
      </c>
      <c r="G9" s="13">
        <v>2281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8081</v>
      </c>
      <c r="D10" s="13">
        <v>6389</v>
      </c>
      <c r="E10" s="13">
        <v>5673</v>
      </c>
      <c r="F10" s="13">
        <v>716</v>
      </c>
      <c r="G10" s="13">
        <v>1692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7950</v>
      </c>
      <c r="D11" s="13">
        <v>6429</v>
      </c>
      <c r="E11" s="13">
        <v>5879</v>
      </c>
      <c r="F11" s="13">
        <v>550</v>
      </c>
      <c r="G11" s="13">
        <v>1521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7608</v>
      </c>
      <c r="D12" s="13">
        <v>6287</v>
      </c>
      <c r="E12" s="13">
        <v>5834</v>
      </c>
      <c r="F12" s="13">
        <v>453</v>
      </c>
      <c r="G12" s="13">
        <v>1321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7292</v>
      </c>
      <c r="D13" s="13">
        <v>6068</v>
      </c>
      <c r="E13" s="13">
        <v>5642</v>
      </c>
      <c r="F13" s="13">
        <v>426</v>
      </c>
      <c r="G13" s="13">
        <v>1224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5993</v>
      </c>
      <c r="D14" s="13">
        <v>4912</v>
      </c>
      <c r="E14" s="13">
        <v>4568</v>
      </c>
      <c r="F14" s="13">
        <v>344</v>
      </c>
      <c r="G14" s="13">
        <v>1081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4699</v>
      </c>
      <c r="D15" s="13">
        <v>3692</v>
      </c>
      <c r="E15" s="13">
        <v>3462</v>
      </c>
      <c r="F15" s="13">
        <v>230</v>
      </c>
      <c r="G15" s="13">
        <v>1007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3892</v>
      </c>
      <c r="D16" s="13">
        <v>2733</v>
      </c>
      <c r="E16" s="13">
        <v>2573</v>
      </c>
      <c r="F16" s="13">
        <v>160</v>
      </c>
      <c r="G16" s="13">
        <v>1159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3174</v>
      </c>
      <c r="D17" s="13">
        <v>1785</v>
      </c>
      <c r="E17" s="13">
        <v>1689</v>
      </c>
      <c r="F17" s="13">
        <v>96</v>
      </c>
      <c r="G17" s="13">
        <v>1389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2569</v>
      </c>
      <c r="D18" s="13">
        <v>823</v>
      </c>
      <c r="E18" s="13">
        <v>779</v>
      </c>
      <c r="F18" s="13">
        <v>44</v>
      </c>
      <c r="G18" s="13">
        <v>1746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1855</v>
      </c>
      <c r="D19" s="13">
        <v>378</v>
      </c>
      <c r="E19" s="13">
        <v>359</v>
      </c>
      <c r="F19" s="13">
        <v>19</v>
      </c>
      <c r="G19" s="13">
        <v>1477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1167</v>
      </c>
      <c r="D20" s="13">
        <v>163</v>
      </c>
      <c r="E20" s="13">
        <v>152</v>
      </c>
      <c r="F20" s="13">
        <v>11</v>
      </c>
      <c r="G20" s="13">
        <v>1004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1190</v>
      </c>
      <c r="D21" s="13">
        <v>160</v>
      </c>
      <c r="E21" s="13">
        <v>152</v>
      </c>
      <c r="F21" s="13">
        <v>8</v>
      </c>
      <c r="G21" s="13">
        <v>1030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38912</v>
      </c>
      <c r="D22" s="12">
        <v>21702</v>
      </c>
      <c r="E22" s="12">
        <v>18712</v>
      </c>
      <c r="F22" s="12">
        <v>2990</v>
      </c>
      <c r="G22" s="12">
        <v>17210</v>
      </c>
    </row>
    <row r="23" spans="1:12" ht="12" customHeight="1">
      <c r="A23" s="21" t="s">
        <v>12</v>
      </c>
      <c r="B23" s="2" t="s">
        <v>21</v>
      </c>
      <c r="C23" s="13">
        <v>978</v>
      </c>
      <c r="D23" s="13">
        <v>44</v>
      </c>
      <c r="E23" s="13">
        <v>38</v>
      </c>
      <c r="F23" s="13">
        <v>6</v>
      </c>
      <c r="G23" s="13">
        <v>934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4687</v>
      </c>
      <c r="D24" s="13">
        <v>1218</v>
      </c>
      <c r="E24" s="13">
        <v>854</v>
      </c>
      <c r="F24" s="13">
        <v>364</v>
      </c>
      <c r="G24" s="13">
        <v>3469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4250</v>
      </c>
      <c r="D25" s="13">
        <v>2708</v>
      </c>
      <c r="E25" s="13">
        <v>2051</v>
      </c>
      <c r="F25" s="13">
        <v>657</v>
      </c>
      <c r="G25" s="13">
        <v>1542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4186</v>
      </c>
      <c r="D26" s="13">
        <v>2878</v>
      </c>
      <c r="E26" s="13">
        <v>2414</v>
      </c>
      <c r="F26" s="13">
        <v>464</v>
      </c>
      <c r="G26" s="13">
        <v>1308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4155</v>
      </c>
      <c r="D27" s="13">
        <v>2891</v>
      </c>
      <c r="E27" s="13">
        <v>2508</v>
      </c>
      <c r="F27" s="13">
        <v>383</v>
      </c>
      <c r="G27" s="13">
        <v>1264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3892</v>
      </c>
      <c r="D28" s="13">
        <v>2797</v>
      </c>
      <c r="E28" s="13">
        <v>2478</v>
      </c>
      <c r="F28" s="13">
        <v>319</v>
      </c>
      <c r="G28" s="13">
        <v>1095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3762</v>
      </c>
      <c r="D29" s="13">
        <v>2787</v>
      </c>
      <c r="E29" s="13">
        <v>2498</v>
      </c>
      <c r="F29" s="13">
        <v>289</v>
      </c>
      <c r="G29" s="13">
        <v>975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3121</v>
      </c>
      <c r="D30" s="13">
        <v>2268</v>
      </c>
      <c r="E30" s="13">
        <v>2059</v>
      </c>
      <c r="F30" s="13">
        <v>209</v>
      </c>
      <c r="G30" s="13">
        <v>853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2384</v>
      </c>
      <c r="D31" s="13">
        <v>1627</v>
      </c>
      <c r="E31" s="13">
        <v>1499</v>
      </c>
      <c r="F31" s="13">
        <v>128</v>
      </c>
      <c r="G31" s="13">
        <v>757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2072</v>
      </c>
      <c r="D32" s="13">
        <v>1226</v>
      </c>
      <c r="E32" s="13">
        <v>1124</v>
      </c>
      <c r="F32" s="13">
        <v>102</v>
      </c>
      <c r="G32" s="13">
        <v>846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1617</v>
      </c>
      <c r="D33" s="13">
        <v>643</v>
      </c>
      <c r="E33" s="13">
        <v>608</v>
      </c>
      <c r="F33" s="13">
        <v>35</v>
      </c>
      <c r="G33" s="13">
        <v>974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1355</v>
      </c>
      <c r="D34" s="13">
        <v>309</v>
      </c>
      <c r="E34" s="13">
        <v>292</v>
      </c>
      <c r="F34" s="13">
        <v>17</v>
      </c>
      <c r="G34" s="13">
        <v>1046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1027</v>
      </c>
      <c r="D35" s="13">
        <v>162</v>
      </c>
      <c r="E35" s="13">
        <v>154</v>
      </c>
      <c r="F35" s="13">
        <v>8</v>
      </c>
      <c r="G35" s="13">
        <v>865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651</v>
      </c>
      <c r="D36" s="13">
        <v>65</v>
      </c>
      <c r="E36" s="13">
        <v>59</v>
      </c>
      <c r="F36" s="13">
        <v>6</v>
      </c>
      <c r="G36" s="13">
        <v>586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775</v>
      </c>
      <c r="D37" s="13">
        <v>79</v>
      </c>
      <c r="E37" s="13">
        <v>76</v>
      </c>
      <c r="F37" s="13">
        <v>3</v>
      </c>
      <c r="G37" s="13">
        <v>696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36367</v>
      </c>
      <c r="D38" s="12">
        <v>27089</v>
      </c>
      <c r="E38" s="12">
        <v>25226</v>
      </c>
      <c r="F38" s="12">
        <v>1863</v>
      </c>
      <c r="G38" s="12">
        <v>9278</v>
      </c>
    </row>
    <row r="39" spans="1:12" ht="12" customHeight="1">
      <c r="A39" s="21" t="s">
        <v>12</v>
      </c>
      <c r="B39" s="2" t="s">
        <v>21</v>
      </c>
      <c r="C39" s="13">
        <v>1036</v>
      </c>
      <c r="D39" s="13">
        <v>70</v>
      </c>
      <c r="E39" s="13">
        <v>63</v>
      </c>
      <c r="F39" s="13">
        <v>7</v>
      </c>
      <c r="G39" s="13">
        <v>966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4725</v>
      </c>
      <c r="D40" s="13">
        <v>1538</v>
      </c>
      <c r="E40" s="13">
        <v>1216</v>
      </c>
      <c r="F40" s="13">
        <v>322</v>
      </c>
      <c r="G40" s="13">
        <v>3187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4133</v>
      </c>
      <c r="D41" s="13">
        <v>3394</v>
      </c>
      <c r="E41" s="13">
        <v>2954</v>
      </c>
      <c r="F41" s="13">
        <v>440</v>
      </c>
      <c r="G41" s="13">
        <v>739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3895</v>
      </c>
      <c r="D42" s="13">
        <v>3511</v>
      </c>
      <c r="E42" s="13">
        <v>3259</v>
      </c>
      <c r="F42" s="13">
        <v>252</v>
      </c>
      <c r="G42" s="13">
        <v>384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3795</v>
      </c>
      <c r="D43" s="13">
        <v>3538</v>
      </c>
      <c r="E43" s="13">
        <v>3371</v>
      </c>
      <c r="F43" s="13">
        <v>167</v>
      </c>
      <c r="G43" s="13">
        <v>257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3716</v>
      </c>
      <c r="D44" s="13">
        <v>3490</v>
      </c>
      <c r="E44" s="13">
        <v>3356</v>
      </c>
      <c r="F44" s="13">
        <v>134</v>
      </c>
      <c r="G44" s="13">
        <v>226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3530</v>
      </c>
      <c r="D45" s="13">
        <v>3281</v>
      </c>
      <c r="E45" s="13">
        <v>3144</v>
      </c>
      <c r="F45" s="13">
        <v>137</v>
      </c>
      <c r="G45" s="13">
        <v>249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2872</v>
      </c>
      <c r="D46" s="13">
        <v>2644</v>
      </c>
      <c r="E46" s="13">
        <v>2509</v>
      </c>
      <c r="F46" s="13">
        <v>135</v>
      </c>
      <c r="G46" s="13">
        <v>228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2315</v>
      </c>
      <c r="D47" s="13">
        <v>2065</v>
      </c>
      <c r="E47" s="13">
        <v>1963</v>
      </c>
      <c r="F47" s="13">
        <v>102</v>
      </c>
      <c r="G47" s="13">
        <v>250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1820</v>
      </c>
      <c r="D48" s="13">
        <v>1507</v>
      </c>
      <c r="E48" s="13">
        <v>1449</v>
      </c>
      <c r="F48" s="13">
        <v>58</v>
      </c>
      <c r="G48" s="13">
        <v>313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1557</v>
      </c>
      <c r="D49" s="13">
        <v>1142</v>
      </c>
      <c r="E49" s="13">
        <v>1081</v>
      </c>
      <c r="F49" s="13">
        <v>61</v>
      </c>
      <c r="G49" s="13">
        <v>415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1214</v>
      </c>
      <c r="D50" s="13">
        <v>514</v>
      </c>
      <c r="E50" s="13">
        <v>487</v>
      </c>
      <c r="F50" s="13">
        <v>27</v>
      </c>
      <c r="G50" s="13">
        <v>700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828</v>
      </c>
      <c r="D51" s="13">
        <v>216</v>
      </c>
      <c r="E51" s="13">
        <v>205</v>
      </c>
      <c r="F51" s="13">
        <v>11</v>
      </c>
      <c r="G51" s="13">
        <v>612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516</v>
      </c>
      <c r="D52" s="13">
        <v>98</v>
      </c>
      <c r="E52" s="13">
        <v>93</v>
      </c>
      <c r="F52" s="13">
        <v>5</v>
      </c>
      <c r="G52" s="13">
        <v>418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415</v>
      </c>
      <c r="D53" s="14">
        <v>81</v>
      </c>
      <c r="E53" s="14">
        <v>76</v>
      </c>
      <c r="F53" s="14">
        <v>5</v>
      </c>
      <c r="G53" s="14">
        <v>334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 codeName="Hoja103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1.710937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140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13729</v>
      </c>
      <c r="D6" s="12">
        <v>8910</v>
      </c>
      <c r="E6" s="12">
        <v>8477</v>
      </c>
      <c r="F6" s="12">
        <v>433</v>
      </c>
      <c r="G6" s="12">
        <v>4819</v>
      </c>
    </row>
    <row r="7" spans="1:12" ht="12" customHeight="1">
      <c r="A7" s="21" t="s">
        <v>12</v>
      </c>
      <c r="B7" s="2" t="s">
        <v>21</v>
      </c>
      <c r="C7" s="13">
        <v>191</v>
      </c>
      <c r="D7" s="13">
        <v>27</v>
      </c>
      <c r="E7" s="13">
        <v>21</v>
      </c>
      <c r="F7" s="13">
        <v>6</v>
      </c>
      <c r="G7" s="13">
        <v>164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1007</v>
      </c>
      <c r="D8" s="13">
        <v>305</v>
      </c>
      <c r="E8" s="13">
        <v>251</v>
      </c>
      <c r="F8" s="13">
        <v>54</v>
      </c>
      <c r="G8" s="13">
        <v>702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831</v>
      </c>
      <c r="D9" s="13">
        <v>657</v>
      </c>
      <c r="E9" s="13">
        <v>589</v>
      </c>
      <c r="F9" s="13">
        <v>68</v>
      </c>
      <c r="G9" s="13">
        <v>174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1005</v>
      </c>
      <c r="D10" s="13">
        <v>886</v>
      </c>
      <c r="E10" s="13">
        <v>831</v>
      </c>
      <c r="F10" s="13">
        <v>55</v>
      </c>
      <c r="G10" s="13">
        <v>119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1082</v>
      </c>
      <c r="D11" s="13">
        <v>988</v>
      </c>
      <c r="E11" s="13">
        <v>941</v>
      </c>
      <c r="F11" s="13">
        <v>47</v>
      </c>
      <c r="G11" s="13">
        <v>94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1085</v>
      </c>
      <c r="D12" s="13">
        <v>998</v>
      </c>
      <c r="E12" s="13">
        <v>946</v>
      </c>
      <c r="F12" s="13">
        <v>52</v>
      </c>
      <c r="G12" s="13">
        <v>87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1108</v>
      </c>
      <c r="D13" s="13">
        <v>1020</v>
      </c>
      <c r="E13" s="13">
        <v>974</v>
      </c>
      <c r="F13" s="13">
        <v>46</v>
      </c>
      <c r="G13" s="13">
        <v>88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1062</v>
      </c>
      <c r="D14" s="13">
        <v>944</v>
      </c>
      <c r="E14" s="13">
        <v>921</v>
      </c>
      <c r="F14" s="13">
        <v>23</v>
      </c>
      <c r="G14" s="13">
        <v>118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1048</v>
      </c>
      <c r="D15" s="13">
        <v>891</v>
      </c>
      <c r="E15" s="13">
        <v>869</v>
      </c>
      <c r="F15" s="13">
        <v>22</v>
      </c>
      <c r="G15" s="13">
        <v>157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1040</v>
      </c>
      <c r="D16" s="13">
        <v>822</v>
      </c>
      <c r="E16" s="13">
        <v>803</v>
      </c>
      <c r="F16" s="13">
        <v>19</v>
      </c>
      <c r="G16" s="13">
        <v>218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1008</v>
      </c>
      <c r="D17" s="13">
        <v>581</v>
      </c>
      <c r="E17" s="13">
        <v>571</v>
      </c>
      <c r="F17" s="13">
        <v>10</v>
      </c>
      <c r="G17" s="13">
        <v>427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904</v>
      </c>
      <c r="D18" s="13">
        <v>367</v>
      </c>
      <c r="E18" s="13">
        <v>352</v>
      </c>
      <c r="F18" s="13">
        <v>15</v>
      </c>
      <c r="G18" s="13">
        <v>537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883</v>
      </c>
      <c r="D19" s="13">
        <v>220</v>
      </c>
      <c r="E19" s="13">
        <v>215</v>
      </c>
      <c r="F19" s="13">
        <v>5</v>
      </c>
      <c r="G19" s="13">
        <v>663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616</v>
      </c>
      <c r="D20" s="13">
        <v>110</v>
      </c>
      <c r="E20" s="13">
        <v>106</v>
      </c>
      <c r="F20" s="13">
        <v>4</v>
      </c>
      <c r="G20" s="13">
        <v>506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859</v>
      </c>
      <c r="D21" s="13">
        <v>94</v>
      </c>
      <c r="E21" s="13">
        <v>87</v>
      </c>
      <c r="F21" s="13">
        <v>7</v>
      </c>
      <c r="G21" s="13">
        <v>765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7061</v>
      </c>
      <c r="D22" s="12">
        <v>3947</v>
      </c>
      <c r="E22" s="12">
        <v>3702</v>
      </c>
      <c r="F22" s="12">
        <v>245</v>
      </c>
      <c r="G22" s="12">
        <v>3114</v>
      </c>
    </row>
    <row r="23" spans="1:12" ht="12" customHeight="1">
      <c r="A23" s="21" t="s">
        <v>12</v>
      </c>
      <c r="B23" s="2" t="s">
        <v>21</v>
      </c>
      <c r="C23" s="13">
        <v>93</v>
      </c>
      <c r="D23" s="13">
        <v>9</v>
      </c>
      <c r="E23" s="13">
        <v>7</v>
      </c>
      <c r="F23" s="13">
        <v>2</v>
      </c>
      <c r="G23" s="13">
        <v>84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496</v>
      </c>
      <c r="D24" s="13">
        <v>124</v>
      </c>
      <c r="E24" s="13">
        <v>99</v>
      </c>
      <c r="F24" s="13">
        <v>25</v>
      </c>
      <c r="G24" s="13">
        <v>372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368</v>
      </c>
      <c r="D25" s="13">
        <v>257</v>
      </c>
      <c r="E25" s="13">
        <v>230</v>
      </c>
      <c r="F25" s="13">
        <v>27</v>
      </c>
      <c r="G25" s="13">
        <v>111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513</v>
      </c>
      <c r="D26" s="13">
        <v>428</v>
      </c>
      <c r="E26" s="13">
        <v>388</v>
      </c>
      <c r="F26" s="13">
        <v>40</v>
      </c>
      <c r="G26" s="13">
        <v>85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525</v>
      </c>
      <c r="D27" s="13">
        <v>453</v>
      </c>
      <c r="E27" s="13">
        <v>419</v>
      </c>
      <c r="F27" s="13">
        <v>34</v>
      </c>
      <c r="G27" s="13">
        <v>72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541</v>
      </c>
      <c r="D28" s="13">
        <v>468</v>
      </c>
      <c r="E28" s="13">
        <v>438</v>
      </c>
      <c r="F28" s="13">
        <v>30</v>
      </c>
      <c r="G28" s="13">
        <v>73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584</v>
      </c>
      <c r="D29" s="13">
        <v>518</v>
      </c>
      <c r="E29" s="13">
        <v>488</v>
      </c>
      <c r="F29" s="13">
        <v>30</v>
      </c>
      <c r="G29" s="13">
        <v>66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547</v>
      </c>
      <c r="D30" s="13">
        <v>447</v>
      </c>
      <c r="E30" s="13">
        <v>434</v>
      </c>
      <c r="F30" s="13">
        <v>13</v>
      </c>
      <c r="G30" s="13">
        <v>100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522</v>
      </c>
      <c r="D31" s="13">
        <v>396</v>
      </c>
      <c r="E31" s="13">
        <v>382</v>
      </c>
      <c r="F31" s="13">
        <v>14</v>
      </c>
      <c r="G31" s="13">
        <v>126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507</v>
      </c>
      <c r="D32" s="13">
        <v>343</v>
      </c>
      <c r="E32" s="13">
        <v>334</v>
      </c>
      <c r="F32" s="13">
        <v>9</v>
      </c>
      <c r="G32" s="13">
        <v>164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546</v>
      </c>
      <c r="D33" s="13">
        <v>233</v>
      </c>
      <c r="E33" s="13">
        <v>228</v>
      </c>
      <c r="F33" s="13">
        <v>5</v>
      </c>
      <c r="G33" s="13">
        <v>313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453</v>
      </c>
      <c r="D34" s="13">
        <v>118</v>
      </c>
      <c r="E34" s="13">
        <v>112</v>
      </c>
      <c r="F34" s="13">
        <v>6</v>
      </c>
      <c r="G34" s="13">
        <v>335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478</v>
      </c>
      <c r="D35" s="13">
        <v>66</v>
      </c>
      <c r="E35" s="13">
        <v>65</v>
      </c>
      <c r="F35" s="13">
        <v>1</v>
      </c>
      <c r="G35" s="13">
        <v>412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350</v>
      </c>
      <c r="D36" s="13">
        <v>37</v>
      </c>
      <c r="E36" s="13">
        <v>35</v>
      </c>
      <c r="F36" s="13">
        <v>2</v>
      </c>
      <c r="G36" s="13">
        <v>313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538</v>
      </c>
      <c r="D37" s="13">
        <v>50</v>
      </c>
      <c r="E37" s="13">
        <v>43</v>
      </c>
      <c r="F37" s="13">
        <v>7</v>
      </c>
      <c r="G37" s="13">
        <v>488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6668</v>
      </c>
      <c r="D38" s="12">
        <v>4963</v>
      </c>
      <c r="E38" s="12">
        <v>4775</v>
      </c>
      <c r="F38" s="12">
        <v>188</v>
      </c>
      <c r="G38" s="12">
        <v>1705</v>
      </c>
    </row>
    <row r="39" spans="1:12" ht="12" customHeight="1">
      <c r="A39" s="21" t="s">
        <v>12</v>
      </c>
      <c r="B39" s="2" t="s">
        <v>21</v>
      </c>
      <c r="C39" s="13">
        <v>98</v>
      </c>
      <c r="D39" s="13">
        <v>18</v>
      </c>
      <c r="E39" s="13">
        <v>14</v>
      </c>
      <c r="F39" s="13">
        <v>4</v>
      </c>
      <c r="G39" s="13">
        <v>80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511</v>
      </c>
      <c r="D40" s="13">
        <v>181</v>
      </c>
      <c r="E40" s="13">
        <v>152</v>
      </c>
      <c r="F40" s="13">
        <v>29</v>
      </c>
      <c r="G40" s="13">
        <v>330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463</v>
      </c>
      <c r="D41" s="13">
        <v>400</v>
      </c>
      <c r="E41" s="13">
        <v>359</v>
      </c>
      <c r="F41" s="13">
        <v>41</v>
      </c>
      <c r="G41" s="13">
        <v>63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492</v>
      </c>
      <c r="D42" s="13">
        <v>458</v>
      </c>
      <c r="E42" s="13">
        <v>443</v>
      </c>
      <c r="F42" s="13">
        <v>15</v>
      </c>
      <c r="G42" s="13">
        <v>34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557</v>
      </c>
      <c r="D43" s="13">
        <v>535</v>
      </c>
      <c r="E43" s="13">
        <v>522</v>
      </c>
      <c r="F43" s="13">
        <v>13</v>
      </c>
      <c r="G43" s="13">
        <v>22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544</v>
      </c>
      <c r="D44" s="13">
        <v>530</v>
      </c>
      <c r="E44" s="13">
        <v>508</v>
      </c>
      <c r="F44" s="13">
        <v>22</v>
      </c>
      <c r="G44" s="13">
        <v>14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524</v>
      </c>
      <c r="D45" s="13">
        <v>502</v>
      </c>
      <c r="E45" s="13">
        <v>486</v>
      </c>
      <c r="F45" s="13">
        <v>16</v>
      </c>
      <c r="G45" s="13">
        <v>22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515</v>
      </c>
      <c r="D46" s="13">
        <v>497</v>
      </c>
      <c r="E46" s="13">
        <v>487</v>
      </c>
      <c r="F46" s="13">
        <v>10</v>
      </c>
      <c r="G46" s="13">
        <v>18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526</v>
      </c>
      <c r="D47" s="13">
        <v>495</v>
      </c>
      <c r="E47" s="13">
        <v>487</v>
      </c>
      <c r="F47" s="13">
        <v>8</v>
      </c>
      <c r="G47" s="13">
        <v>31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533</v>
      </c>
      <c r="D48" s="13">
        <v>479</v>
      </c>
      <c r="E48" s="13">
        <v>469</v>
      </c>
      <c r="F48" s="13">
        <v>10</v>
      </c>
      <c r="G48" s="13">
        <v>54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462</v>
      </c>
      <c r="D49" s="13">
        <v>348</v>
      </c>
      <c r="E49" s="13">
        <v>343</v>
      </c>
      <c r="F49" s="13">
        <v>5</v>
      </c>
      <c r="G49" s="13">
        <v>114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451</v>
      </c>
      <c r="D50" s="13">
        <v>249</v>
      </c>
      <c r="E50" s="13">
        <v>240</v>
      </c>
      <c r="F50" s="13">
        <v>9</v>
      </c>
      <c r="G50" s="13">
        <v>202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405</v>
      </c>
      <c r="D51" s="13">
        <v>154</v>
      </c>
      <c r="E51" s="13">
        <v>150</v>
      </c>
      <c r="F51" s="13">
        <v>4</v>
      </c>
      <c r="G51" s="13">
        <v>251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266</v>
      </c>
      <c r="D52" s="13">
        <v>73</v>
      </c>
      <c r="E52" s="13">
        <v>71</v>
      </c>
      <c r="F52" s="13">
        <v>2</v>
      </c>
      <c r="G52" s="13">
        <v>193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321</v>
      </c>
      <c r="D53" s="14">
        <v>44</v>
      </c>
      <c r="E53" s="14">
        <v>44</v>
      </c>
      <c r="F53" s="14" t="s">
        <v>41</v>
      </c>
      <c r="G53" s="14">
        <v>277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 codeName="Hoja104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8.14062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141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9649</v>
      </c>
      <c r="D6" s="12">
        <v>6233</v>
      </c>
      <c r="E6" s="12">
        <v>5857</v>
      </c>
      <c r="F6" s="12">
        <v>376</v>
      </c>
      <c r="G6" s="12">
        <v>3416</v>
      </c>
    </row>
    <row r="7" spans="1:12" ht="12" customHeight="1">
      <c r="A7" s="21" t="s">
        <v>12</v>
      </c>
      <c r="B7" s="2" t="s">
        <v>21</v>
      </c>
      <c r="C7" s="13">
        <v>164</v>
      </c>
      <c r="D7" s="13">
        <v>12</v>
      </c>
      <c r="E7" s="13">
        <v>7</v>
      </c>
      <c r="F7" s="13">
        <v>5</v>
      </c>
      <c r="G7" s="13">
        <v>152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878</v>
      </c>
      <c r="D8" s="13">
        <v>301</v>
      </c>
      <c r="E8" s="13">
        <v>242</v>
      </c>
      <c r="F8" s="13">
        <v>59</v>
      </c>
      <c r="G8" s="13">
        <v>577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803</v>
      </c>
      <c r="D9" s="13">
        <v>616</v>
      </c>
      <c r="E9" s="13">
        <v>533</v>
      </c>
      <c r="F9" s="13">
        <v>83</v>
      </c>
      <c r="G9" s="13">
        <v>187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841</v>
      </c>
      <c r="D10" s="13">
        <v>730</v>
      </c>
      <c r="E10" s="13">
        <v>664</v>
      </c>
      <c r="F10" s="13">
        <v>66</v>
      </c>
      <c r="G10" s="13">
        <v>111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839</v>
      </c>
      <c r="D11" s="13">
        <v>735</v>
      </c>
      <c r="E11" s="13">
        <v>702</v>
      </c>
      <c r="F11" s="13">
        <v>33</v>
      </c>
      <c r="G11" s="13">
        <v>104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785</v>
      </c>
      <c r="D12" s="13">
        <v>700</v>
      </c>
      <c r="E12" s="13">
        <v>675</v>
      </c>
      <c r="F12" s="13">
        <v>25</v>
      </c>
      <c r="G12" s="13">
        <v>85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824</v>
      </c>
      <c r="D13" s="13">
        <v>741</v>
      </c>
      <c r="E13" s="13">
        <v>714</v>
      </c>
      <c r="F13" s="13">
        <v>27</v>
      </c>
      <c r="G13" s="13">
        <v>83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789</v>
      </c>
      <c r="D14" s="13">
        <v>704</v>
      </c>
      <c r="E14" s="13">
        <v>672</v>
      </c>
      <c r="F14" s="13">
        <v>32</v>
      </c>
      <c r="G14" s="13">
        <v>85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673</v>
      </c>
      <c r="D15" s="13">
        <v>565</v>
      </c>
      <c r="E15" s="13">
        <v>540</v>
      </c>
      <c r="F15" s="13">
        <v>25</v>
      </c>
      <c r="G15" s="13">
        <v>108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597</v>
      </c>
      <c r="D16" s="13">
        <v>446</v>
      </c>
      <c r="E16" s="13">
        <v>434</v>
      </c>
      <c r="F16" s="13">
        <v>12</v>
      </c>
      <c r="G16" s="13">
        <v>151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575</v>
      </c>
      <c r="D17" s="13">
        <v>309</v>
      </c>
      <c r="E17" s="13">
        <v>303</v>
      </c>
      <c r="F17" s="13">
        <v>6</v>
      </c>
      <c r="G17" s="13">
        <v>266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550</v>
      </c>
      <c r="D18" s="13">
        <v>176</v>
      </c>
      <c r="E18" s="13">
        <v>176</v>
      </c>
      <c r="F18" s="13" t="s">
        <v>41</v>
      </c>
      <c r="G18" s="13">
        <v>374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469</v>
      </c>
      <c r="D19" s="13">
        <v>93</v>
      </c>
      <c r="E19" s="13">
        <v>93</v>
      </c>
      <c r="F19" s="13" t="s">
        <v>41</v>
      </c>
      <c r="G19" s="13">
        <v>376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354</v>
      </c>
      <c r="D20" s="13">
        <v>60</v>
      </c>
      <c r="E20" s="13">
        <v>58</v>
      </c>
      <c r="F20" s="13">
        <v>2</v>
      </c>
      <c r="G20" s="13">
        <v>294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508</v>
      </c>
      <c r="D21" s="13">
        <v>45</v>
      </c>
      <c r="E21" s="13">
        <v>44</v>
      </c>
      <c r="F21" s="13">
        <v>1</v>
      </c>
      <c r="G21" s="13">
        <v>463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4956</v>
      </c>
      <c r="D22" s="12">
        <v>2826</v>
      </c>
      <c r="E22" s="12">
        <v>2617</v>
      </c>
      <c r="F22" s="12">
        <v>209</v>
      </c>
      <c r="G22" s="12">
        <v>2130</v>
      </c>
    </row>
    <row r="23" spans="1:12" ht="12" customHeight="1">
      <c r="A23" s="21" t="s">
        <v>12</v>
      </c>
      <c r="B23" s="2" t="s">
        <v>21</v>
      </c>
      <c r="C23" s="13">
        <v>67</v>
      </c>
      <c r="D23" s="13">
        <v>2</v>
      </c>
      <c r="E23" s="13">
        <v>1</v>
      </c>
      <c r="F23" s="13">
        <v>1</v>
      </c>
      <c r="G23" s="13">
        <v>65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449</v>
      </c>
      <c r="D24" s="13">
        <v>128</v>
      </c>
      <c r="E24" s="13">
        <v>99</v>
      </c>
      <c r="F24" s="13">
        <v>29</v>
      </c>
      <c r="G24" s="13">
        <v>321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380</v>
      </c>
      <c r="D25" s="13">
        <v>268</v>
      </c>
      <c r="E25" s="13">
        <v>233</v>
      </c>
      <c r="F25" s="13">
        <v>35</v>
      </c>
      <c r="G25" s="13">
        <v>112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439</v>
      </c>
      <c r="D26" s="13">
        <v>353</v>
      </c>
      <c r="E26" s="13">
        <v>312</v>
      </c>
      <c r="F26" s="13">
        <v>41</v>
      </c>
      <c r="G26" s="13">
        <v>86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445</v>
      </c>
      <c r="D27" s="13">
        <v>359</v>
      </c>
      <c r="E27" s="13">
        <v>335</v>
      </c>
      <c r="F27" s="13">
        <v>24</v>
      </c>
      <c r="G27" s="13">
        <v>86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372</v>
      </c>
      <c r="D28" s="13">
        <v>310</v>
      </c>
      <c r="E28" s="13">
        <v>297</v>
      </c>
      <c r="F28" s="13">
        <v>13</v>
      </c>
      <c r="G28" s="13">
        <v>62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439</v>
      </c>
      <c r="D29" s="13">
        <v>382</v>
      </c>
      <c r="E29" s="13">
        <v>360</v>
      </c>
      <c r="F29" s="13">
        <v>22</v>
      </c>
      <c r="G29" s="13">
        <v>57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425</v>
      </c>
      <c r="D30" s="13">
        <v>357</v>
      </c>
      <c r="E30" s="13">
        <v>334</v>
      </c>
      <c r="F30" s="13">
        <v>23</v>
      </c>
      <c r="G30" s="13">
        <v>68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336</v>
      </c>
      <c r="D31" s="13">
        <v>259</v>
      </c>
      <c r="E31" s="13">
        <v>247</v>
      </c>
      <c r="F31" s="13">
        <v>12</v>
      </c>
      <c r="G31" s="13">
        <v>77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283</v>
      </c>
      <c r="D32" s="13">
        <v>185</v>
      </c>
      <c r="E32" s="13">
        <v>179</v>
      </c>
      <c r="F32" s="13">
        <v>6</v>
      </c>
      <c r="G32" s="13">
        <v>98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312</v>
      </c>
      <c r="D33" s="13">
        <v>115</v>
      </c>
      <c r="E33" s="13">
        <v>114</v>
      </c>
      <c r="F33" s="13">
        <v>1</v>
      </c>
      <c r="G33" s="13">
        <v>197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256</v>
      </c>
      <c r="D34" s="13">
        <v>45</v>
      </c>
      <c r="E34" s="13">
        <v>45</v>
      </c>
      <c r="F34" s="13" t="s">
        <v>41</v>
      </c>
      <c r="G34" s="13">
        <v>211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244</v>
      </c>
      <c r="D35" s="13">
        <v>29</v>
      </c>
      <c r="E35" s="13">
        <v>29</v>
      </c>
      <c r="F35" s="13" t="s">
        <v>41</v>
      </c>
      <c r="G35" s="13">
        <v>215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190</v>
      </c>
      <c r="D36" s="13">
        <v>17</v>
      </c>
      <c r="E36" s="13">
        <v>16</v>
      </c>
      <c r="F36" s="13">
        <v>1</v>
      </c>
      <c r="G36" s="13">
        <v>173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319</v>
      </c>
      <c r="D37" s="13">
        <v>17</v>
      </c>
      <c r="E37" s="13">
        <v>16</v>
      </c>
      <c r="F37" s="13">
        <v>1</v>
      </c>
      <c r="G37" s="13">
        <v>302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4693</v>
      </c>
      <c r="D38" s="12">
        <v>3407</v>
      </c>
      <c r="E38" s="12">
        <v>3240</v>
      </c>
      <c r="F38" s="12">
        <v>167</v>
      </c>
      <c r="G38" s="12">
        <v>1286</v>
      </c>
    </row>
    <row r="39" spans="1:12" ht="12" customHeight="1">
      <c r="A39" s="21" t="s">
        <v>12</v>
      </c>
      <c r="B39" s="2" t="s">
        <v>21</v>
      </c>
      <c r="C39" s="13">
        <v>97</v>
      </c>
      <c r="D39" s="13">
        <v>10</v>
      </c>
      <c r="E39" s="13">
        <v>6</v>
      </c>
      <c r="F39" s="13">
        <v>4</v>
      </c>
      <c r="G39" s="13">
        <v>87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429</v>
      </c>
      <c r="D40" s="13">
        <v>173</v>
      </c>
      <c r="E40" s="13">
        <v>143</v>
      </c>
      <c r="F40" s="13">
        <v>30</v>
      </c>
      <c r="G40" s="13">
        <v>256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423</v>
      </c>
      <c r="D41" s="13">
        <v>348</v>
      </c>
      <c r="E41" s="13">
        <v>300</v>
      </c>
      <c r="F41" s="13">
        <v>48</v>
      </c>
      <c r="G41" s="13">
        <v>75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402</v>
      </c>
      <c r="D42" s="13">
        <v>377</v>
      </c>
      <c r="E42" s="13">
        <v>352</v>
      </c>
      <c r="F42" s="13">
        <v>25</v>
      </c>
      <c r="G42" s="13">
        <v>25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394</v>
      </c>
      <c r="D43" s="13">
        <v>376</v>
      </c>
      <c r="E43" s="13">
        <v>367</v>
      </c>
      <c r="F43" s="13">
        <v>9</v>
      </c>
      <c r="G43" s="13">
        <v>18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413</v>
      </c>
      <c r="D44" s="13">
        <v>390</v>
      </c>
      <c r="E44" s="13">
        <v>378</v>
      </c>
      <c r="F44" s="13">
        <v>12</v>
      </c>
      <c r="G44" s="13">
        <v>23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385</v>
      </c>
      <c r="D45" s="13">
        <v>359</v>
      </c>
      <c r="E45" s="13">
        <v>354</v>
      </c>
      <c r="F45" s="13">
        <v>5</v>
      </c>
      <c r="G45" s="13">
        <v>26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364</v>
      </c>
      <c r="D46" s="13">
        <v>347</v>
      </c>
      <c r="E46" s="13">
        <v>338</v>
      </c>
      <c r="F46" s="13">
        <v>9</v>
      </c>
      <c r="G46" s="13">
        <v>17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337</v>
      </c>
      <c r="D47" s="13">
        <v>306</v>
      </c>
      <c r="E47" s="13">
        <v>293</v>
      </c>
      <c r="F47" s="13">
        <v>13</v>
      </c>
      <c r="G47" s="13">
        <v>31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314</v>
      </c>
      <c r="D48" s="13">
        <v>261</v>
      </c>
      <c r="E48" s="13">
        <v>255</v>
      </c>
      <c r="F48" s="13">
        <v>6</v>
      </c>
      <c r="G48" s="13">
        <v>53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263</v>
      </c>
      <c r="D49" s="13">
        <v>194</v>
      </c>
      <c r="E49" s="13">
        <v>189</v>
      </c>
      <c r="F49" s="13">
        <v>5</v>
      </c>
      <c r="G49" s="13">
        <v>69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294</v>
      </c>
      <c r="D50" s="13">
        <v>131</v>
      </c>
      <c r="E50" s="13">
        <v>131</v>
      </c>
      <c r="F50" s="13" t="s">
        <v>41</v>
      </c>
      <c r="G50" s="13">
        <v>163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225</v>
      </c>
      <c r="D51" s="13">
        <v>64</v>
      </c>
      <c r="E51" s="13">
        <v>64</v>
      </c>
      <c r="F51" s="13" t="s">
        <v>41</v>
      </c>
      <c r="G51" s="13">
        <v>161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164</v>
      </c>
      <c r="D52" s="13">
        <v>43</v>
      </c>
      <c r="E52" s="13">
        <v>42</v>
      </c>
      <c r="F52" s="13">
        <v>1</v>
      </c>
      <c r="G52" s="13">
        <v>121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189</v>
      </c>
      <c r="D53" s="14">
        <v>28</v>
      </c>
      <c r="E53" s="14">
        <v>28</v>
      </c>
      <c r="F53" s="14" t="s">
        <v>41</v>
      </c>
      <c r="G53" s="14">
        <v>161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 codeName="Hoja105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5.4257812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142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503235</v>
      </c>
      <c r="D6" s="12">
        <v>318356</v>
      </c>
      <c r="E6" s="12">
        <v>285180</v>
      </c>
      <c r="F6" s="12">
        <v>33176</v>
      </c>
      <c r="G6" s="12">
        <v>184879</v>
      </c>
    </row>
    <row r="7" spans="1:12" ht="12" customHeight="1">
      <c r="A7" s="21" t="s">
        <v>12</v>
      </c>
      <c r="B7" s="2" t="s">
        <v>21</v>
      </c>
      <c r="C7" s="13">
        <v>10021</v>
      </c>
      <c r="D7" s="13">
        <v>559</v>
      </c>
      <c r="E7" s="13">
        <v>478</v>
      </c>
      <c r="F7" s="13">
        <v>81</v>
      </c>
      <c r="G7" s="13">
        <v>9462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49367</v>
      </c>
      <c r="D8" s="13">
        <v>12904</v>
      </c>
      <c r="E8" s="13">
        <v>8836</v>
      </c>
      <c r="F8" s="13">
        <v>4068</v>
      </c>
      <c r="G8" s="13">
        <v>36463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47076</v>
      </c>
      <c r="D9" s="13">
        <v>34582</v>
      </c>
      <c r="E9" s="13">
        <v>27038</v>
      </c>
      <c r="F9" s="13">
        <v>7544</v>
      </c>
      <c r="G9" s="13">
        <v>12494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47375</v>
      </c>
      <c r="D10" s="13">
        <v>38887</v>
      </c>
      <c r="E10" s="13">
        <v>34109</v>
      </c>
      <c r="F10" s="13">
        <v>4778</v>
      </c>
      <c r="G10" s="13">
        <v>8488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46619</v>
      </c>
      <c r="D11" s="13">
        <v>38959</v>
      </c>
      <c r="E11" s="13">
        <v>35489</v>
      </c>
      <c r="F11" s="13">
        <v>3470</v>
      </c>
      <c r="G11" s="13">
        <v>7660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44384</v>
      </c>
      <c r="D12" s="13">
        <v>37544</v>
      </c>
      <c r="E12" s="13">
        <v>34614</v>
      </c>
      <c r="F12" s="13">
        <v>2930</v>
      </c>
      <c r="G12" s="13">
        <v>6840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45882</v>
      </c>
      <c r="D13" s="13">
        <v>38679</v>
      </c>
      <c r="E13" s="13">
        <v>35906</v>
      </c>
      <c r="F13" s="13">
        <v>2773</v>
      </c>
      <c r="G13" s="13">
        <v>7203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40296</v>
      </c>
      <c r="D14" s="13">
        <v>33745</v>
      </c>
      <c r="E14" s="13">
        <v>31477</v>
      </c>
      <c r="F14" s="13">
        <v>2268</v>
      </c>
      <c r="G14" s="13">
        <v>6551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35627</v>
      </c>
      <c r="D15" s="13">
        <v>28721</v>
      </c>
      <c r="E15" s="13">
        <v>26800</v>
      </c>
      <c r="F15" s="13">
        <v>1921</v>
      </c>
      <c r="G15" s="13">
        <v>6906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30985</v>
      </c>
      <c r="D16" s="13">
        <v>22738</v>
      </c>
      <c r="E16" s="13">
        <v>21288</v>
      </c>
      <c r="F16" s="13">
        <v>1450</v>
      </c>
      <c r="G16" s="13">
        <v>8247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28136</v>
      </c>
      <c r="D17" s="13">
        <v>16032</v>
      </c>
      <c r="E17" s="13">
        <v>15056</v>
      </c>
      <c r="F17" s="13">
        <v>976</v>
      </c>
      <c r="G17" s="13">
        <v>12104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24700</v>
      </c>
      <c r="D18" s="13">
        <v>8167</v>
      </c>
      <c r="E18" s="13">
        <v>7657</v>
      </c>
      <c r="F18" s="13">
        <v>510</v>
      </c>
      <c r="G18" s="13">
        <v>16533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20606</v>
      </c>
      <c r="D19" s="13">
        <v>3843</v>
      </c>
      <c r="E19" s="13">
        <v>3616</v>
      </c>
      <c r="F19" s="13">
        <v>227</v>
      </c>
      <c r="G19" s="13">
        <v>16763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14890</v>
      </c>
      <c r="D20" s="13">
        <v>1747</v>
      </c>
      <c r="E20" s="13">
        <v>1658</v>
      </c>
      <c r="F20" s="13">
        <v>89</v>
      </c>
      <c r="G20" s="13">
        <v>13143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17271</v>
      </c>
      <c r="D21" s="13">
        <v>1249</v>
      </c>
      <c r="E21" s="13">
        <v>1158</v>
      </c>
      <c r="F21" s="13">
        <v>91</v>
      </c>
      <c r="G21" s="13">
        <v>16022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265068</v>
      </c>
      <c r="D22" s="12">
        <v>145921</v>
      </c>
      <c r="E22" s="12">
        <v>126401</v>
      </c>
      <c r="F22" s="12">
        <v>19520</v>
      </c>
      <c r="G22" s="12">
        <v>119147</v>
      </c>
    </row>
    <row r="23" spans="1:12" ht="12" customHeight="1">
      <c r="A23" s="21" t="s">
        <v>12</v>
      </c>
      <c r="B23" s="2" t="s">
        <v>21</v>
      </c>
      <c r="C23" s="13">
        <v>5010</v>
      </c>
      <c r="D23" s="13">
        <v>261</v>
      </c>
      <c r="E23" s="13">
        <v>216</v>
      </c>
      <c r="F23" s="13">
        <v>45</v>
      </c>
      <c r="G23" s="13">
        <v>4749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24528</v>
      </c>
      <c r="D24" s="13">
        <v>5822</v>
      </c>
      <c r="E24" s="13">
        <v>3678</v>
      </c>
      <c r="F24" s="13">
        <v>2144</v>
      </c>
      <c r="G24" s="13">
        <v>18706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23682</v>
      </c>
      <c r="D25" s="13">
        <v>15992</v>
      </c>
      <c r="E25" s="13">
        <v>11699</v>
      </c>
      <c r="F25" s="13">
        <v>4293</v>
      </c>
      <c r="G25" s="13">
        <v>7690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24206</v>
      </c>
      <c r="D26" s="13">
        <v>18057</v>
      </c>
      <c r="E26" s="13">
        <v>15096</v>
      </c>
      <c r="F26" s="13">
        <v>2961</v>
      </c>
      <c r="G26" s="13">
        <v>6149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23952</v>
      </c>
      <c r="D27" s="13">
        <v>18025</v>
      </c>
      <c r="E27" s="13">
        <v>15747</v>
      </c>
      <c r="F27" s="13">
        <v>2278</v>
      </c>
      <c r="G27" s="13">
        <v>5927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22720</v>
      </c>
      <c r="D28" s="13">
        <v>17428</v>
      </c>
      <c r="E28" s="13">
        <v>15535</v>
      </c>
      <c r="F28" s="13">
        <v>1893</v>
      </c>
      <c r="G28" s="13">
        <v>5292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23797</v>
      </c>
      <c r="D29" s="13">
        <v>18231</v>
      </c>
      <c r="E29" s="13">
        <v>16398</v>
      </c>
      <c r="F29" s="13">
        <v>1833</v>
      </c>
      <c r="G29" s="13">
        <v>5566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20811</v>
      </c>
      <c r="D30" s="13">
        <v>15880</v>
      </c>
      <c r="E30" s="13">
        <v>14471</v>
      </c>
      <c r="F30" s="13">
        <v>1409</v>
      </c>
      <c r="G30" s="13">
        <v>4931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18674</v>
      </c>
      <c r="D31" s="13">
        <v>13472</v>
      </c>
      <c r="E31" s="13">
        <v>12324</v>
      </c>
      <c r="F31" s="13">
        <v>1148</v>
      </c>
      <c r="G31" s="13">
        <v>5202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16446</v>
      </c>
      <c r="D32" s="13">
        <v>10417</v>
      </c>
      <c r="E32" s="13">
        <v>9683</v>
      </c>
      <c r="F32" s="13">
        <v>734</v>
      </c>
      <c r="G32" s="13">
        <v>6029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15197</v>
      </c>
      <c r="D33" s="13">
        <v>6307</v>
      </c>
      <c r="E33" s="13">
        <v>5938</v>
      </c>
      <c r="F33" s="13">
        <v>369</v>
      </c>
      <c r="G33" s="13">
        <v>8890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13708</v>
      </c>
      <c r="D34" s="13">
        <v>3187</v>
      </c>
      <c r="E34" s="13">
        <v>2960</v>
      </c>
      <c r="F34" s="13">
        <v>227</v>
      </c>
      <c r="G34" s="13">
        <v>10521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11833</v>
      </c>
      <c r="D35" s="13">
        <v>1518</v>
      </c>
      <c r="E35" s="13">
        <v>1421</v>
      </c>
      <c r="F35" s="13">
        <v>97</v>
      </c>
      <c r="G35" s="13">
        <v>10315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8962</v>
      </c>
      <c r="D36" s="13">
        <v>729</v>
      </c>
      <c r="E36" s="13">
        <v>690</v>
      </c>
      <c r="F36" s="13">
        <v>39</v>
      </c>
      <c r="G36" s="13">
        <v>8233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11542</v>
      </c>
      <c r="D37" s="13">
        <v>595</v>
      </c>
      <c r="E37" s="13">
        <v>545</v>
      </c>
      <c r="F37" s="13">
        <v>50</v>
      </c>
      <c r="G37" s="13">
        <v>10947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238167</v>
      </c>
      <c r="D38" s="12">
        <v>172435</v>
      </c>
      <c r="E38" s="12">
        <v>158779</v>
      </c>
      <c r="F38" s="12">
        <v>13656</v>
      </c>
      <c r="G38" s="12">
        <v>65732</v>
      </c>
    </row>
    <row r="39" spans="1:12" ht="12" customHeight="1">
      <c r="A39" s="21" t="s">
        <v>12</v>
      </c>
      <c r="B39" s="2" t="s">
        <v>21</v>
      </c>
      <c r="C39" s="13">
        <v>5011</v>
      </c>
      <c r="D39" s="13">
        <v>298</v>
      </c>
      <c r="E39" s="13">
        <v>262</v>
      </c>
      <c r="F39" s="13">
        <v>36</v>
      </c>
      <c r="G39" s="13">
        <v>4713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24839</v>
      </c>
      <c r="D40" s="13">
        <v>7082</v>
      </c>
      <c r="E40" s="13">
        <v>5158</v>
      </c>
      <c r="F40" s="13">
        <v>1924</v>
      </c>
      <c r="G40" s="13">
        <v>17757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23394</v>
      </c>
      <c r="D41" s="13">
        <v>18590</v>
      </c>
      <c r="E41" s="13">
        <v>15339</v>
      </c>
      <c r="F41" s="13">
        <v>3251</v>
      </c>
      <c r="G41" s="13">
        <v>4804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23169</v>
      </c>
      <c r="D42" s="13">
        <v>20830</v>
      </c>
      <c r="E42" s="13">
        <v>19013</v>
      </c>
      <c r="F42" s="13">
        <v>1817</v>
      </c>
      <c r="G42" s="13">
        <v>2339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22667</v>
      </c>
      <c r="D43" s="13">
        <v>20934</v>
      </c>
      <c r="E43" s="13">
        <v>19742</v>
      </c>
      <c r="F43" s="13">
        <v>1192</v>
      </c>
      <c r="G43" s="13">
        <v>1733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21664</v>
      </c>
      <c r="D44" s="13">
        <v>20116</v>
      </c>
      <c r="E44" s="13">
        <v>19079</v>
      </c>
      <c r="F44" s="13">
        <v>1037</v>
      </c>
      <c r="G44" s="13">
        <v>1548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22085</v>
      </c>
      <c r="D45" s="13">
        <v>20448</v>
      </c>
      <c r="E45" s="13">
        <v>19508</v>
      </c>
      <c r="F45" s="13">
        <v>940</v>
      </c>
      <c r="G45" s="13">
        <v>1637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19485</v>
      </c>
      <c r="D46" s="13">
        <v>17865</v>
      </c>
      <c r="E46" s="13">
        <v>17006</v>
      </c>
      <c r="F46" s="13">
        <v>859</v>
      </c>
      <c r="G46" s="13">
        <v>1620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16953</v>
      </c>
      <c r="D47" s="13">
        <v>15249</v>
      </c>
      <c r="E47" s="13">
        <v>14476</v>
      </c>
      <c r="F47" s="13">
        <v>773</v>
      </c>
      <c r="G47" s="13">
        <v>1704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14539</v>
      </c>
      <c r="D48" s="13">
        <v>12321</v>
      </c>
      <c r="E48" s="13">
        <v>11605</v>
      </c>
      <c r="F48" s="13">
        <v>716</v>
      </c>
      <c r="G48" s="13">
        <v>2218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12939</v>
      </c>
      <c r="D49" s="13">
        <v>9725</v>
      </c>
      <c r="E49" s="13">
        <v>9118</v>
      </c>
      <c r="F49" s="13">
        <v>607</v>
      </c>
      <c r="G49" s="13">
        <v>3214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10992</v>
      </c>
      <c r="D50" s="13">
        <v>4980</v>
      </c>
      <c r="E50" s="13">
        <v>4697</v>
      </c>
      <c r="F50" s="13">
        <v>283</v>
      </c>
      <c r="G50" s="13">
        <v>6012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8773</v>
      </c>
      <c r="D51" s="13">
        <v>2325</v>
      </c>
      <c r="E51" s="13">
        <v>2195</v>
      </c>
      <c r="F51" s="13">
        <v>130</v>
      </c>
      <c r="G51" s="13">
        <v>6448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5928</v>
      </c>
      <c r="D52" s="13">
        <v>1018</v>
      </c>
      <c r="E52" s="13">
        <v>968</v>
      </c>
      <c r="F52" s="13">
        <v>50</v>
      </c>
      <c r="G52" s="13">
        <v>4910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5729</v>
      </c>
      <c r="D53" s="14">
        <v>654</v>
      </c>
      <c r="E53" s="14">
        <v>613</v>
      </c>
      <c r="F53" s="14">
        <v>41</v>
      </c>
      <c r="G53" s="14">
        <v>5075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 codeName="Hoja106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143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30787</v>
      </c>
      <c r="D6" s="12">
        <v>19404</v>
      </c>
      <c r="E6" s="12">
        <v>17897</v>
      </c>
      <c r="F6" s="12">
        <v>1507</v>
      </c>
      <c r="G6" s="12">
        <v>11383</v>
      </c>
    </row>
    <row r="7" spans="1:12" ht="12" customHeight="1">
      <c r="A7" s="21" t="s">
        <v>12</v>
      </c>
      <c r="B7" s="2" t="s">
        <v>21</v>
      </c>
      <c r="C7" s="13">
        <v>679</v>
      </c>
      <c r="D7" s="13">
        <v>41</v>
      </c>
      <c r="E7" s="13">
        <v>35</v>
      </c>
      <c r="F7" s="13">
        <v>6</v>
      </c>
      <c r="G7" s="13">
        <v>638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3288</v>
      </c>
      <c r="D8" s="13">
        <v>875</v>
      </c>
      <c r="E8" s="13">
        <v>662</v>
      </c>
      <c r="F8" s="13">
        <v>213</v>
      </c>
      <c r="G8" s="13">
        <v>2413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2876</v>
      </c>
      <c r="D9" s="13">
        <v>2045</v>
      </c>
      <c r="E9" s="13">
        <v>1709</v>
      </c>
      <c r="F9" s="13">
        <v>336</v>
      </c>
      <c r="G9" s="13">
        <v>831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2994</v>
      </c>
      <c r="D10" s="13">
        <v>2432</v>
      </c>
      <c r="E10" s="13">
        <v>2201</v>
      </c>
      <c r="F10" s="13">
        <v>231</v>
      </c>
      <c r="G10" s="13">
        <v>562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2868</v>
      </c>
      <c r="D11" s="13">
        <v>2420</v>
      </c>
      <c r="E11" s="13">
        <v>2257</v>
      </c>
      <c r="F11" s="13">
        <v>163</v>
      </c>
      <c r="G11" s="13">
        <v>448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2842</v>
      </c>
      <c r="D12" s="13">
        <v>2442</v>
      </c>
      <c r="E12" s="13">
        <v>2290</v>
      </c>
      <c r="F12" s="13">
        <v>152</v>
      </c>
      <c r="G12" s="13">
        <v>400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2807</v>
      </c>
      <c r="D13" s="13">
        <v>2393</v>
      </c>
      <c r="E13" s="13">
        <v>2292</v>
      </c>
      <c r="F13" s="13">
        <v>101</v>
      </c>
      <c r="G13" s="13">
        <v>414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2469</v>
      </c>
      <c r="D14" s="13">
        <v>2097</v>
      </c>
      <c r="E14" s="13">
        <v>2000</v>
      </c>
      <c r="F14" s="13">
        <v>97</v>
      </c>
      <c r="G14" s="13">
        <v>372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2037</v>
      </c>
      <c r="D15" s="13">
        <v>1632</v>
      </c>
      <c r="E15" s="13">
        <v>1558</v>
      </c>
      <c r="F15" s="13">
        <v>74</v>
      </c>
      <c r="G15" s="13">
        <v>405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1799</v>
      </c>
      <c r="D16" s="13">
        <v>1262</v>
      </c>
      <c r="E16" s="13">
        <v>1209</v>
      </c>
      <c r="F16" s="13">
        <v>53</v>
      </c>
      <c r="G16" s="13">
        <v>537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1578</v>
      </c>
      <c r="D17" s="13">
        <v>823</v>
      </c>
      <c r="E17" s="13">
        <v>788</v>
      </c>
      <c r="F17" s="13">
        <v>35</v>
      </c>
      <c r="G17" s="13">
        <v>755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1438</v>
      </c>
      <c r="D18" s="13">
        <v>475</v>
      </c>
      <c r="E18" s="13">
        <v>456</v>
      </c>
      <c r="F18" s="13">
        <v>19</v>
      </c>
      <c r="G18" s="13">
        <v>963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1156</v>
      </c>
      <c r="D19" s="13">
        <v>241</v>
      </c>
      <c r="E19" s="13">
        <v>231</v>
      </c>
      <c r="F19" s="13">
        <v>10</v>
      </c>
      <c r="G19" s="13">
        <v>915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932</v>
      </c>
      <c r="D20" s="13">
        <v>119</v>
      </c>
      <c r="E20" s="13">
        <v>111</v>
      </c>
      <c r="F20" s="13">
        <v>8</v>
      </c>
      <c r="G20" s="13">
        <v>813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1024</v>
      </c>
      <c r="D21" s="13">
        <v>107</v>
      </c>
      <c r="E21" s="13">
        <v>98</v>
      </c>
      <c r="F21" s="13">
        <v>9</v>
      </c>
      <c r="G21" s="13">
        <v>917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15845</v>
      </c>
      <c r="D22" s="12">
        <v>8496</v>
      </c>
      <c r="E22" s="12">
        <v>7527</v>
      </c>
      <c r="F22" s="12">
        <v>969</v>
      </c>
      <c r="G22" s="12">
        <v>7349</v>
      </c>
    </row>
    <row r="23" spans="1:12" ht="12" customHeight="1">
      <c r="A23" s="21" t="s">
        <v>12</v>
      </c>
      <c r="B23" s="2" t="s">
        <v>21</v>
      </c>
      <c r="C23" s="13">
        <v>326</v>
      </c>
      <c r="D23" s="13">
        <v>21</v>
      </c>
      <c r="E23" s="13">
        <v>18</v>
      </c>
      <c r="F23" s="13">
        <v>3</v>
      </c>
      <c r="G23" s="13">
        <v>305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1630</v>
      </c>
      <c r="D24" s="13">
        <v>359</v>
      </c>
      <c r="E24" s="13">
        <v>242</v>
      </c>
      <c r="F24" s="13">
        <v>117</v>
      </c>
      <c r="G24" s="13">
        <v>1271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1410</v>
      </c>
      <c r="D25" s="13">
        <v>860</v>
      </c>
      <c r="E25" s="13">
        <v>648</v>
      </c>
      <c r="F25" s="13">
        <v>212</v>
      </c>
      <c r="G25" s="13">
        <v>550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1501</v>
      </c>
      <c r="D26" s="13">
        <v>1068</v>
      </c>
      <c r="E26" s="13">
        <v>912</v>
      </c>
      <c r="F26" s="13">
        <v>156</v>
      </c>
      <c r="G26" s="13">
        <v>433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1471</v>
      </c>
      <c r="D27" s="13">
        <v>1097</v>
      </c>
      <c r="E27" s="13">
        <v>984</v>
      </c>
      <c r="F27" s="13">
        <v>113</v>
      </c>
      <c r="G27" s="13">
        <v>374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1455</v>
      </c>
      <c r="D28" s="13">
        <v>1130</v>
      </c>
      <c r="E28" s="13">
        <v>1010</v>
      </c>
      <c r="F28" s="13">
        <v>120</v>
      </c>
      <c r="G28" s="13">
        <v>325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1451</v>
      </c>
      <c r="D29" s="13">
        <v>1115</v>
      </c>
      <c r="E29" s="13">
        <v>1042</v>
      </c>
      <c r="F29" s="13">
        <v>73</v>
      </c>
      <c r="G29" s="13">
        <v>336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1224</v>
      </c>
      <c r="D30" s="13">
        <v>944</v>
      </c>
      <c r="E30" s="13">
        <v>893</v>
      </c>
      <c r="F30" s="13">
        <v>51</v>
      </c>
      <c r="G30" s="13">
        <v>280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1034</v>
      </c>
      <c r="D31" s="13">
        <v>715</v>
      </c>
      <c r="E31" s="13">
        <v>665</v>
      </c>
      <c r="F31" s="13">
        <v>50</v>
      </c>
      <c r="G31" s="13">
        <v>319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912</v>
      </c>
      <c r="D32" s="13">
        <v>532</v>
      </c>
      <c r="E32" s="13">
        <v>499</v>
      </c>
      <c r="F32" s="13">
        <v>33</v>
      </c>
      <c r="G32" s="13">
        <v>380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813</v>
      </c>
      <c r="D33" s="13">
        <v>301</v>
      </c>
      <c r="E33" s="13">
        <v>284</v>
      </c>
      <c r="F33" s="13">
        <v>17</v>
      </c>
      <c r="G33" s="13">
        <v>512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769</v>
      </c>
      <c r="D34" s="13">
        <v>166</v>
      </c>
      <c r="E34" s="13">
        <v>158</v>
      </c>
      <c r="F34" s="13">
        <v>8</v>
      </c>
      <c r="G34" s="13">
        <v>603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620</v>
      </c>
      <c r="D35" s="13">
        <v>94</v>
      </c>
      <c r="E35" s="13">
        <v>87</v>
      </c>
      <c r="F35" s="13">
        <v>7</v>
      </c>
      <c r="G35" s="13">
        <v>526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575</v>
      </c>
      <c r="D36" s="13">
        <v>45</v>
      </c>
      <c r="E36" s="13">
        <v>41</v>
      </c>
      <c r="F36" s="13">
        <v>4</v>
      </c>
      <c r="G36" s="13">
        <v>530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654</v>
      </c>
      <c r="D37" s="13">
        <v>49</v>
      </c>
      <c r="E37" s="13">
        <v>44</v>
      </c>
      <c r="F37" s="13">
        <v>5</v>
      </c>
      <c r="G37" s="13">
        <v>605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14942</v>
      </c>
      <c r="D38" s="12">
        <v>10908</v>
      </c>
      <c r="E38" s="12">
        <v>10370</v>
      </c>
      <c r="F38" s="12">
        <v>538</v>
      </c>
      <c r="G38" s="12">
        <v>4034</v>
      </c>
    </row>
    <row r="39" spans="1:12" ht="12" customHeight="1">
      <c r="A39" s="21" t="s">
        <v>12</v>
      </c>
      <c r="B39" s="2" t="s">
        <v>21</v>
      </c>
      <c r="C39" s="13">
        <v>353</v>
      </c>
      <c r="D39" s="13">
        <v>20</v>
      </c>
      <c r="E39" s="13">
        <v>17</v>
      </c>
      <c r="F39" s="13">
        <v>3</v>
      </c>
      <c r="G39" s="13">
        <v>333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1658</v>
      </c>
      <c r="D40" s="13">
        <v>516</v>
      </c>
      <c r="E40" s="13">
        <v>420</v>
      </c>
      <c r="F40" s="13">
        <v>96</v>
      </c>
      <c r="G40" s="13">
        <v>1142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1466</v>
      </c>
      <c r="D41" s="13">
        <v>1185</v>
      </c>
      <c r="E41" s="13">
        <v>1061</v>
      </c>
      <c r="F41" s="13">
        <v>124</v>
      </c>
      <c r="G41" s="13">
        <v>281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1493</v>
      </c>
      <c r="D42" s="13">
        <v>1364</v>
      </c>
      <c r="E42" s="13">
        <v>1289</v>
      </c>
      <c r="F42" s="13">
        <v>75</v>
      </c>
      <c r="G42" s="13">
        <v>129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1397</v>
      </c>
      <c r="D43" s="13">
        <v>1323</v>
      </c>
      <c r="E43" s="13">
        <v>1273</v>
      </c>
      <c r="F43" s="13">
        <v>50</v>
      </c>
      <c r="G43" s="13">
        <v>74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1387</v>
      </c>
      <c r="D44" s="13">
        <v>1312</v>
      </c>
      <c r="E44" s="13">
        <v>1280</v>
      </c>
      <c r="F44" s="13">
        <v>32</v>
      </c>
      <c r="G44" s="13">
        <v>75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1356</v>
      </c>
      <c r="D45" s="13">
        <v>1278</v>
      </c>
      <c r="E45" s="13">
        <v>1250</v>
      </c>
      <c r="F45" s="13">
        <v>28</v>
      </c>
      <c r="G45" s="13">
        <v>78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1245</v>
      </c>
      <c r="D46" s="13">
        <v>1153</v>
      </c>
      <c r="E46" s="13">
        <v>1107</v>
      </c>
      <c r="F46" s="13">
        <v>46</v>
      </c>
      <c r="G46" s="13">
        <v>92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1003</v>
      </c>
      <c r="D47" s="13">
        <v>917</v>
      </c>
      <c r="E47" s="13">
        <v>893</v>
      </c>
      <c r="F47" s="13">
        <v>24</v>
      </c>
      <c r="G47" s="13">
        <v>86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887</v>
      </c>
      <c r="D48" s="13">
        <v>730</v>
      </c>
      <c r="E48" s="13">
        <v>710</v>
      </c>
      <c r="F48" s="13">
        <v>20</v>
      </c>
      <c r="G48" s="13">
        <v>157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765</v>
      </c>
      <c r="D49" s="13">
        <v>522</v>
      </c>
      <c r="E49" s="13">
        <v>504</v>
      </c>
      <c r="F49" s="13">
        <v>18</v>
      </c>
      <c r="G49" s="13">
        <v>243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669</v>
      </c>
      <c r="D50" s="13">
        <v>309</v>
      </c>
      <c r="E50" s="13">
        <v>298</v>
      </c>
      <c r="F50" s="13">
        <v>11</v>
      </c>
      <c r="G50" s="13">
        <v>360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536</v>
      </c>
      <c r="D51" s="13">
        <v>147</v>
      </c>
      <c r="E51" s="13">
        <v>144</v>
      </c>
      <c r="F51" s="13">
        <v>3</v>
      </c>
      <c r="G51" s="13">
        <v>389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357</v>
      </c>
      <c r="D52" s="13">
        <v>74</v>
      </c>
      <c r="E52" s="13">
        <v>70</v>
      </c>
      <c r="F52" s="13">
        <v>4</v>
      </c>
      <c r="G52" s="13">
        <v>283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370</v>
      </c>
      <c r="D53" s="14">
        <v>58</v>
      </c>
      <c r="E53" s="14">
        <v>54</v>
      </c>
      <c r="F53" s="14">
        <v>4</v>
      </c>
      <c r="G53" s="14">
        <v>312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 codeName="Hoja107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3.710937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144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13264</v>
      </c>
      <c r="D6" s="12">
        <v>8652</v>
      </c>
      <c r="E6" s="12">
        <v>8237</v>
      </c>
      <c r="F6" s="12">
        <v>415</v>
      </c>
      <c r="G6" s="12">
        <v>4612</v>
      </c>
    </row>
    <row r="7" spans="1:12" ht="12" customHeight="1">
      <c r="A7" s="21" t="s">
        <v>12</v>
      </c>
      <c r="B7" s="2" t="s">
        <v>21</v>
      </c>
      <c r="C7" s="13">
        <v>232</v>
      </c>
      <c r="D7" s="13">
        <v>22</v>
      </c>
      <c r="E7" s="13">
        <v>19</v>
      </c>
      <c r="F7" s="13">
        <v>3</v>
      </c>
      <c r="G7" s="13">
        <v>210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1266</v>
      </c>
      <c r="D8" s="13">
        <v>336</v>
      </c>
      <c r="E8" s="13">
        <v>273</v>
      </c>
      <c r="F8" s="13">
        <v>63</v>
      </c>
      <c r="G8" s="13">
        <v>930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1058</v>
      </c>
      <c r="D9" s="13">
        <v>805</v>
      </c>
      <c r="E9" s="13">
        <v>714</v>
      </c>
      <c r="F9" s="13">
        <v>91</v>
      </c>
      <c r="G9" s="13">
        <v>253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1094</v>
      </c>
      <c r="D10" s="13">
        <v>952</v>
      </c>
      <c r="E10" s="13">
        <v>890</v>
      </c>
      <c r="F10" s="13">
        <v>62</v>
      </c>
      <c r="G10" s="13">
        <v>142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1086</v>
      </c>
      <c r="D11" s="13">
        <v>965</v>
      </c>
      <c r="E11" s="13">
        <v>927</v>
      </c>
      <c r="F11" s="13">
        <v>38</v>
      </c>
      <c r="G11" s="13">
        <v>121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1070</v>
      </c>
      <c r="D12" s="13">
        <v>977</v>
      </c>
      <c r="E12" s="13">
        <v>935</v>
      </c>
      <c r="F12" s="13">
        <v>42</v>
      </c>
      <c r="G12" s="13">
        <v>93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1152</v>
      </c>
      <c r="D13" s="13">
        <v>1042</v>
      </c>
      <c r="E13" s="13">
        <v>1013</v>
      </c>
      <c r="F13" s="13">
        <v>29</v>
      </c>
      <c r="G13" s="13">
        <v>110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1095</v>
      </c>
      <c r="D14" s="13">
        <v>986</v>
      </c>
      <c r="E14" s="13">
        <v>960</v>
      </c>
      <c r="F14" s="13">
        <v>26</v>
      </c>
      <c r="G14" s="13">
        <v>109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910</v>
      </c>
      <c r="D15" s="13">
        <v>773</v>
      </c>
      <c r="E15" s="13">
        <v>758</v>
      </c>
      <c r="F15" s="13">
        <v>15</v>
      </c>
      <c r="G15" s="13">
        <v>137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820</v>
      </c>
      <c r="D16" s="13">
        <v>626</v>
      </c>
      <c r="E16" s="13">
        <v>608</v>
      </c>
      <c r="F16" s="13">
        <v>18</v>
      </c>
      <c r="G16" s="13">
        <v>194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788</v>
      </c>
      <c r="D17" s="13">
        <v>465</v>
      </c>
      <c r="E17" s="13">
        <v>451</v>
      </c>
      <c r="F17" s="13">
        <v>14</v>
      </c>
      <c r="G17" s="13">
        <v>323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739</v>
      </c>
      <c r="D18" s="13">
        <v>322</v>
      </c>
      <c r="E18" s="13">
        <v>317</v>
      </c>
      <c r="F18" s="13">
        <v>5</v>
      </c>
      <c r="G18" s="13">
        <v>417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677</v>
      </c>
      <c r="D19" s="13">
        <v>198</v>
      </c>
      <c r="E19" s="13">
        <v>195</v>
      </c>
      <c r="F19" s="13">
        <v>3</v>
      </c>
      <c r="G19" s="13">
        <v>479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566</v>
      </c>
      <c r="D20" s="13">
        <v>108</v>
      </c>
      <c r="E20" s="13">
        <v>105</v>
      </c>
      <c r="F20" s="13">
        <v>3</v>
      </c>
      <c r="G20" s="13">
        <v>458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711</v>
      </c>
      <c r="D21" s="13">
        <v>75</v>
      </c>
      <c r="E21" s="13">
        <v>72</v>
      </c>
      <c r="F21" s="13">
        <v>3</v>
      </c>
      <c r="G21" s="13">
        <v>636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6828</v>
      </c>
      <c r="D22" s="12">
        <v>3891</v>
      </c>
      <c r="E22" s="12">
        <v>3617</v>
      </c>
      <c r="F22" s="12">
        <v>274</v>
      </c>
      <c r="G22" s="12">
        <v>2937</v>
      </c>
    </row>
    <row r="23" spans="1:12" ht="12" customHeight="1">
      <c r="A23" s="21" t="s">
        <v>12</v>
      </c>
      <c r="B23" s="2" t="s">
        <v>21</v>
      </c>
      <c r="C23" s="13">
        <v>105</v>
      </c>
      <c r="D23" s="13">
        <v>7</v>
      </c>
      <c r="E23" s="13">
        <v>6</v>
      </c>
      <c r="F23" s="13">
        <v>1</v>
      </c>
      <c r="G23" s="13">
        <v>98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634</v>
      </c>
      <c r="D24" s="13">
        <v>130</v>
      </c>
      <c r="E24" s="13">
        <v>93</v>
      </c>
      <c r="F24" s="13">
        <v>37</v>
      </c>
      <c r="G24" s="13">
        <v>504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497</v>
      </c>
      <c r="D25" s="13">
        <v>351</v>
      </c>
      <c r="E25" s="13">
        <v>292</v>
      </c>
      <c r="F25" s="13">
        <v>59</v>
      </c>
      <c r="G25" s="13">
        <v>146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539</v>
      </c>
      <c r="D26" s="13">
        <v>436</v>
      </c>
      <c r="E26" s="13">
        <v>392</v>
      </c>
      <c r="F26" s="13">
        <v>44</v>
      </c>
      <c r="G26" s="13">
        <v>103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533</v>
      </c>
      <c r="D27" s="13">
        <v>442</v>
      </c>
      <c r="E27" s="13">
        <v>415</v>
      </c>
      <c r="F27" s="13">
        <v>27</v>
      </c>
      <c r="G27" s="13">
        <v>91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552</v>
      </c>
      <c r="D28" s="13">
        <v>485</v>
      </c>
      <c r="E28" s="13">
        <v>456</v>
      </c>
      <c r="F28" s="13">
        <v>29</v>
      </c>
      <c r="G28" s="13">
        <v>67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607</v>
      </c>
      <c r="D29" s="13">
        <v>521</v>
      </c>
      <c r="E29" s="13">
        <v>499</v>
      </c>
      <c r="F29" s="13">
        <v>22</v>
      </c>
      <c r="G29" s="13">
        <v>86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543</v>
      </c>
      <c r="D30" s="13">
        <v>463</v>
      </c>
      <c r="E30" s="13">
        <v>443</v>
      </c>
      <c r="F30" s="13">
        <v>20</v>
      </c>
      <c r="G30" s="13">
        <v>80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464</v>
      </c>
      <c r="D31" s="13">
        <v>361</v>
      </c>
      <c r="E31" s="13">
        <v>355</v>
      </c>
      <c r="F31" s="13">
        <v>6</v>
      </c>
      <c r="G31" s="13">
        <v>103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426</v>
      </c>
      <c r="D32" s="13">
        <v>296</v>
      </c>
      <c r="E32" s="13">
        <v>283</v>
      </c>
      <c r="F32" s="13">
        <v>13</v>
      </c>
      <c r="G32" s="13">
        <v>130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417</v>
      </c>
      <c r="D33" s="13">
        <v>183</v>
      </c>
      <c r="E33" s="13">
        <v>175</v>
      </c>
      <c r="F33" s="13">
        <v>8</v>
      </c>
      <c r="G33" s="13">
        <v>234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381</v>
      </c>
      <c r="D34" s="13">
        <v>104</v>
      </c>
      <c r="E34" s="13">
        <v>101</v>
      </c>
      <c r="F34" s="13">
        <v>3</v>
      </c>
      <c r="G34" s="13">
        <v>277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363</v>
      </c>
      <c r="D35" s="13">
        <v>55</v>
      </c>
      <c r="E35" s="13">
        <v>53</v>
      </c>
      <c r="F35" s="13">
        <v>2</v>
      </c>
      <c r="G35" s="13">
        <v>308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327</v>
      </c>
      <c r="D36" s="13">
        <v>36</v>
      </c>
      <c r="E36" s="13">
        <v>35</v>
      </c>
      <c r="F36" s="13">
        <v>1</v>
      </c>
      <c r="G36" s="13">
        <v>291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440</v>
      </c>
      <c r="D37" s="13">
        <v>21</v>
      </c>
      <c r="E37" s="13">
        <v>19</v>
      </c>
      <c r="F37" s="13">
        <v>2</v>
      </c>
      <c r="G37" s="13">
        <v>419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6436</v>
      </c>
      <c r="D38" s="12">
        <v>4761</v>
      </c>
      <c r="E38" s="12">
        <v>4620</v>
      </c>
      <c r="F38" s="12">
        <v>141</v>
      </c>
      <c r="G38" s="12">
        <v>1675</v>
      </c>
    </row>
    <row r="39" spans="1:12" ht="12" customHeight="1">
      <c r="A39" s="21" t="s">
        <v>12</v>
      </c>
      <c r="B39" s="2" t="s">
        <v>21</v>
      </c>
      <c r="C39" s="13">
        <v>127</v>
      </c>
      <c r="D39" s="13">
        <v>15</v>
      </c>
      <c r="E39" s="13">
        <v>13</v>
      </c>
      <c r="F39" s="13">
        <v>2</v>
      </c>
      <c r="G39" s="13">
        <v>112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632</v>
      </c>
      <c r="D40" s="13">
        <v>206</v>
      </c>
      <c r="E40" s="13">
        <v>180</v>
      </c>
      <c r="F40" s="13">
        <v>26</v>
      </c>
      <c r="G40" s="13">
        <v>426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561</v>
      </c>
      <c r="D41" s="13">
        <v>454</v>
      </c>
      <c r="E41" s="13">
        <v>422</v>
      </c>
      <c r="F41" s="13">
        <v>32</v>
      </c>
      <c r="G41" s="13">
        <v>107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555</v>
      </c>
      <c r="D42" s="13">
        <v>516</v>
      </c>
      <c r="E42" s="13">
        <v>498</v>
      </c>
      <c r="F42" s="13">
        <v>18</v>
      </c>
      <c r="G42" s="13">
        <v>39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553</v>
      </c>
      <c r="D43" s="13">
        <v>523</v>
      </c>
      <c r="E43" s="13">
        <v>512</v>
      </c>
      <c r="F43" s="13">
        <v>11</v>
      </c>
      <c r="G43" s="13">
        <v>30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518</v>
      </c>
      <c r="D44" s="13">
        <v>492</v>
      </c>
      <c r="E44" s="13">
        <v>479</v>
      </c>
      <c r="F44" s="13">
        <v>13</v>
      </c>
      <c r="G44" s="13">
        <v>26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545</v>
      </c>
      <c r="D45" s="13">
        <v>521</v>
      </c>
      <c r="E45" s="13">
        <v>514</v>
      </c>
      <c r="F45" s="13">
        <v>7</v>
      </c>
      <c r="G45" s="13">
        <v>24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552</v>
      </c>
      <c r="D46" s="13">
        <v>523</v>
      </c>
      <c r="E46" s="13">
        <v>517</v>
      </c>
      <c r="F46" s="13">
        <v>6</v>
      </c>
      <c r="G46" s="13">
        <v>29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446</v>
      </c>
      <c r="D47" s="13">
        <v>412</v>
      </c>
      <c r="E47" s="13">
        <v>403</v>
      </c>
      <c r="F47" s="13">
        <v>9</v>
      </c>
      <c r="G47" s="13">
        <v>34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394</v>
      </c>
      <c r="D48" s="13">
        <v>330</v>
      </c>
      <c r="E48" s="13">
        <v>325</v>
      </c>
      <c r="F48" s="13">
        <v>5</v>
      </c>
      <c r="G48" s="13">
        <v>64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371</v>
      </c>
      <c r="D49" s="13">
        <v>282</v>
      </c>
      <c r="E49" s="13">
        <v>276</v>
      </c>
      <c r="F49" s="13">
        <v>6</v>
      </c>
      <c r="G49" s="13">
        <v>89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358</v>
      </c>
      <c r="D50" s="13">
        <v>218</v>
      </c>
      <c r="E50" s="13">
        <v>216</v>
      </c>
      <c r="F50" s="13">
        <v>2</v>
      </c>
      <c r="G50" s="13">
        <v>140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314</v>
      </c>
      <c r="D51" s="13">
        <v>143</v>
      </c>
      <c r="E51" s="13">
        <v>142</v>
      </c>
      <c r="F51" s="13">
        <v>1</v>
      </c>
      <c r="G51" s="13">
        <v>171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239</v>
      </c>
      <c r="D52" s="13">
        <v>72</v>
      </c>
      <c r="E52" s="13">
        <v>70</v>
      </c>
      <c r="F52" s="13">
        <v>2</v>
      </c>
      <c r="G52" s="13">
        <v>167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271</v>
      </c>
      <c r="D53" s="14">
        <v>54</v>
      </c>
      <c r="E53" s="14">
        <v>53</v>
      </c>
      <c r="F53" s="14">
        <v>1</v>
      </c>
      <c r="G53" s="14">
        <v>217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 codeName="Hoja108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6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145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15379</v>
      </c>
      <c r="D6" s="12">
        <v>10354</v>
      </c>
      <c r="E6" s="12">
        <v>9881</v>
      </c>
      <c r="F6" s="12">
        <v>473</v>
      </c>
      <c r="G6" s="12">
        <v>5025</v>
      </c>
    </row>
    <row r="7" spans="1:12" ht="12" customHeight="1">
      <c r="A7" s="21" t="s">
        <v>12</v>
      </c>
      <c r="B7" s="2" t="s">
        <v>21</v>
      </c>
      <c r="C7" s="13">
        <v>330</v>
      </c>
      <c r="D7" s="13">
        <v>40</v>
      </c>
      <c r="E7" s="13">
        <v>34</v>
      </c>
      <c r="F7" s="13">
        <v>6</v>
      </c>
      <c r="G7" s="13">
        <v>290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1493</v>
      </c>
      <c r="D8" s="13">
        <v>479</v>
      </c>
      <c r="E8" s="13">
        <v>390</v>
      </c>
      <c r="F8" s="13">
        <v>89</v>
      </c>
      <c r="G8" s="13">
        <v>1014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1381</v>
      </c>
      <c r="D9" s="13">
        <v>1047</v>
      </c>
      <c r="E9" s="13">
        <v>945</v>
      </c>
      <c r="F9" s="13">
        <v>102</v>
      </c>
      <c r="G9" s="13">
        <v>334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1424</v>
      </c>
      <c r="D10" s="13">
        <v>1234</v>
      </c>
      <c r="E10" s="13">
        <v>1181</v>
      </c>
      <c r="F10" s="13">
        <v>53</v>
      </c>
      <c r="G10" s="13">
        <v>190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1417</v>
      </c>
      <c r="D11" s="13">
        <v>1260</v>
      </c>
      <c r="E11" s="13">
        <v>1205</v>
      </c>
      <c r="F11" s="13">
        <v>55</v>
      </c>
      <c r="G11" s="13">
        <v>157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1359</v>
      </c>
      <c r="D12" s="13">
        <v>1200</v>
      </c>
      <c r="E12" s="13">
        <v>1158</v>
      </c>
      <c r="F12" s="13">
        <v>42</v>
      </c>
      <c r="G12" s="13">
        <v>159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1278</v>
      </c>
      <c r="D13" s="13">
        <v>1110</v>
      </c>
      <c r="E13" s="13">
        <v>1085</v>
      </c>
      <c r="F13" s="13">
        <v>25</v>
      </c>
      <c r="G13" s="13">
        <v>168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1149</v>
      </c>
      <c r="D14" s="13">
        <v>998</v>
      </c>
      <c r="E14" s="13">
        <v>972</v>
      </c>
      <c r="F14" s="13">
        <v>26</v>
      </c>
      <c r="G14" s="13">
        <v>151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1080</v>
      </c>
      <c r="D15" s="13">
        <v>890</v>
      </c>
      <c r="E15" s="13">
        <v>877</v>
      </c>
      <c r="F15" s="13">
        <v>13</v>
      </c>
      <c r="G15" s="13">
        <v>190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1035</v>
      </c>
      <c r="D16" s="13">
        <v>791</v>
      </c>
      <c r="E16" s="13">
        <v>782</v>
      </c>
      <c r="F16" s="13">
        <v>9</v>
      </c>
      <c r="G16" s="13">
        <v>244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971</v>
      </c>
      <c r="D17" s="13">
        <v>596</v>
      </c>
      <c r="E17" s="13">
        <v>581</v>
      </c>
      <c r="F17" s="13">
        <v>15</v>
      </c>
      <c r="G17" s="13">
        <v>375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811</v>
      </c>
      <c r="D18" s="13">
        <v>377</v>
      </c>
      <c r="E18" s="13">
        <v>362</v>
      </c>
      <c r="F18" s="13">
        <v>15</v>
      </c>
      <c r="G18" s="13">
        <v>434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610</v>
      </c>
      <c r="D19" s="13">
        <v>191</v>
      </c>
      <c r="E19" s="13">
        <v>176</v>
      </c>
      <c r="F19" s="13">
        <v>15</v>
      </c>
      <c r="G19" s="13">
        <v>419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476</v>
      </c>
      <c r="D20" s="13">
        <v>84</v>
      </c>
      <c r="E20" s="13">
        <v>78</v>
      </c>
      <c r="F20" s="13">
        <v>6</v>
      </c>
      <c r="G20" s="13">
        <v>392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565</v>
      </c>
      <c r="D21" s="13">
        <v>57</v>
      </c>
      <c r="E21" s="13">
        <v>55</v>
      </c>
      <c r="F21" s="13">
        <v>2</v>
      </c>
      <c r="G21" s="13">
        <v>508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7771</v>
      </c>
      <c r="D22" s="12">
        <v>4538</v>
      </c>
      <c r="E22" s="12">
        <v>4208</v>
      </c>
      <c r="F22" s="12">
        <v>330</v>
      </c>
      <c r="G22" s="12">
        <v>3233</v>
      </c>
    </row>
    <row r="23" spans="1:12" ht="12" customHeight="1">
      <c r="A23" s="21" t="s">
        <v>12</v>
      </c>
      <c r="B23" s="2" t="s">
        <v>21</v>
      </c>
      <c r="C23" s="13">
        <v>139</v>
      </c>
      <c r="D23" s="13">
        <v>12</v>
      </c>
      <c r="E23" s="13">
        <v>9</v>
      </c>
      <c r="F23" s="13">
        <v>3</v>
      </c>
      <c r="G23" s="13">
        <v>127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706</v>
      </c>
      <c r="D24" s="13">
        <v>179</v>
      </c>
      <c r="E24" s="13">
        <v>122</v>
      </c>
      <c r="F24" s="13">
        <v>57</v>
      </c>
      <c r="G24" s="13">
        <v>527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697</v>
      </c>
      <c r="D25" s="13">
        <v>469</v>
      </c>
      <c r="E25" s="13">
        <v>391</v>
      </c>
      <c r="F25" s="13">
        <v>78</v>
      </c>
      <c r="G25" s="13">
        <v>228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703</v>
      </c>
      <c r="D26" s="13">
        <v>550</v>
      </c>
      <c r="E26" s="13">
        <v>522</v>
      </c>
      <c r="F26" s="13">
        <v>28</v>
      </c>
      <c r="G26" s="13">
        <v>153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719</v>
      </c>
      <c r="D27" s="13">
        <v>589</v>
      </c>
      <c r="E27" s="13">
        <v>542</v>
      </c>
      <c r="F27" s="13">
        <v>47</v>
      </c>
      <c r="G27" s="13">
        <v>130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691</v>
      </c>
      <c r="D28" s="13">
        <v>561</v>
      </c>
      <c r="E28" s="13">
        <v>526</v>
      </c>
      <c r="F28" s="13">
        <v>35</v>
      </c>
      <c r="G28" s="13">
        <v>130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634</v>
      </c>
      <c r="D29" s="13">
        <v>511</v>
      </c>
      <c r="E29" s="13">
        <v>492</v>
      </c>
      <c r="F29" s="13">
        <v>19</v>
      </c>
      <c r="G29" s="13">
        <v>123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587</v>
      </c>
      <c r="D30" s="13">
        <v>466</v>
      </c>
      <c r="E30" s="13">
        <v>447</v>
      </c>
      <c r="F30" s="13">
        <v>19</v>
      </c>
      <c r="G30" s="13">
        <v>121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538</v>
      </c>
      <c r="D31" s="13">
        <v>404</v>
      </c>
      <c r="E31" s="13">
        <v>397</v>
      </c>
      <c r="F31" s="13">
        <v>7</v>
      </c>
      <c r="G31" s="13">
        <v>134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511</v>
      </c>
      <c r="D32" s="13">
        <v>327</v>
      </c>
      <c r="E32" s="13">
        <v>320</v>
      </c>
      <c r="F32" s="13">
        <v>7</v>
      </c>
      <c r="G32" s="13">
        <v>184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504</v>
      </c>
      <c r="D33" s="13">
        <v>223</v>
      </c>
      <c r="E33" s="13">
        <v>214</v>
      </c>
      <c r="F33" s="13">
        <v>9</v>
      </c>
      <c r="G33" s="13">
        <v>281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394</v>
      </c>
      <c r="D34" s="13">
        <v>132</v>
      </c>
      <c r="E34" s="13">
        <v>124</v>
      </c>
      <c r="F34" s="13">
        <v>8</v>
      </c>
      <c r="G34" s="13">
        <v>262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296</v>
      </c>
      <c r="D35" s="13">
        <v>46</v>
      </c>
      <c r="E35" s="13">
        <v>40</v>
      </c>
      <c r="F35" s="13">
        <v>6</v>
      </c>
      <c r="G35" s="13">
        <v>250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282</v>
      </c>
      <c r="D36" s="13">
        <v>40</v>
      </c>
      <c r="E36" s="13">
        <v>35</v>
      </c>
      <c r="F36" s="13">
        <v>5</v>
      </c>
      <c r="G36" s="13">
        <v>242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370</v>
      </c>
      <c r="D37" s="13">
        <v>29</v>
      </c>
      <c r="E37" s="13">
        <v>27</v>
      </c>
      <c r="F37" s="13">
        <v>2</v>
      </c>
      <c r="G37" s="13">
        <v>341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7608</v>
      </c>
      <c r="D38" s="12">
        <v>5816</v>
      </c>
      <c r="E38" s="12">
        <v>5673</v>
      </c>
      <c r="F38" s="12">
        <v>143</v>
      </c>
      <c r="G38" s="12">
        <v>1792</v>
      </c>
    </row>
    <row r="39" spans="1:12" ht="12" customHeight="1">
      <c r="A39" s="21" t="s">
        <v>12</v>
      </c>
      <c r="B39" s="2" t="s">
        <v>21</v>
      </c>
      <c r="C39" s="13">
        <v>191</v>
      </c>
      <c r="D39" s="13">
        <v>28</v>
      </c>
      <c r="E39" s="13">
        <v>25</v>
      </c>
      <c r="F39" s="13">
        <v>3</v>
      </c>
      <c r="G39" s="13">
        <v>163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787</v>
      </c>
      <c r="D40" s="13">
        <v>300</v>
      </c>
      <c r="E40" s="13">
        <v>268</v>
      </c>
      <c r="F40" s="13">
        <v>32</v>
      </c>
      <c r="G40" s="13">
        <v>487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684</v>
      </c>
      <c r="D41" s="13">
        <v>578</v>
      </c>
      <c r="E41" s="13">
        <v>554</v>
      </c>
      <c r="F41" s="13">
        <v>24</v>
      </c>
      <c r="G41" s="13">
        <v>106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721</v>
      </c>
      <c r="D42" s="13">
        <v>684</v>
      </c>
      <c r="E42" s="13">
        <v>659</v>
      </c>
      <c r="F42" s="13">
        <v>25</v>
      </c>
      <c r="G42" s="13">
        <v>37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698</v>
      </c>
      <c r="D43" s="13">
        <v>671</v>
      </c>
      <c r="E43" s="13">
        <v>663</v>
      </c>
      <c r="F43" s="13">
        <v>8</v>
      </c>
      <c r="G43" s="13">
        <v>27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668</v>
      </c>
      <c r="D44" s="13">
        <v>639</v>
      </c>
      <c r="E44" s="13">
        <v>632</v>
      </c>
      <c r="F44" s="13">
        <v>7</v>
      </c>
      <c r="G44" s="13">
        <v>29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644</v>
      </c>
      <c r="D45" s="13">
        <v>599</v>
      </c>
      <c r="E45" s="13">
        <v>593</v>
      </c>
      <c r="F45" s="13">
        <v>6</v>
      </c>
      <c r="G45" s="13">
        <v>45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562</v>
      </c>
      <c r="D46" s="13">
        <v>532</v>
      </c>
      <c r="E46" s="13">
        <v>525</v>
      </c>
      <c r="F46" s="13">
        <v>7</v>
      </c>
      <c r="G46" s="13">
        <v>30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542</v>
      </c>
      <c r="D47" s="13">
        <v>486</v>
      </c>
      <c r="E47" s="13">
        <v>480</v>
      </c>
      <c r="F47" s="13">
        <v>6</v>
      </c>
      <c r="G47" s="13">
        <v>56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524</v>
      </c>
      <c r="D48" s="13">
        <v>464</v>
      </c>
      <c r="E48" s="13">
        <v>462</v>
      </c>
      <c r="F48" s="13">
        <v>2</v>
      </c>
      <c r="G48" s="13">
        <v>60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467</v>
      </c>
      <c r="D49" s="13">
        <v>373</v>
      </c>
      <c r="E49" s="13">
        <v>367</v>
      </c>
      <c r="F49" s="13">
        <v>6</v>
      </c>
      <c r="G49" s="13">
        <v>94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417</v>
      </c>
      <c r="D50" s="13">
        <v>245</v>
      </c>
      <c r="E50" s="13">
        <v>238</v>
      </c>
      <c r="F50" s="13">
        <v>7</v>
      </c>
      <c r="G50" s="13">
        <v>172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314</v>
      </c>
      <c r="D51" s="13">
        <v>145</v>
      </c>
      <c r="E51" s="13">
        <v>136</v>
      </c>
      <c r="F51" s="13">
        <v>9</v>
      </c>
      <c r="G51" s="13">
        <v>169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194</v>
      </c>
      <c r="D52" s="13">
        <v>44</v>
      </c>
      <c r="E52" s="13">
        <v>43</v>
      </c>
      <c r="F52" s="13">
        <v>1</v>
      </c>
      <c r="G52" s="13">
        <v>150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195</v>
      </c>
      <c r="D53" s="14">
        <v>28</v>
      </c>
      <c r="E53" s="14">
        <v>28</v>
      </c>
      <c r="F53" s="14" t="s">
        <v>41</v>
      </c>
      <c r="G53" s="14">
        <v>167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 codeName="Hoja109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2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146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20650</v>
      </c>
      <c r="D6" s="12">
        <v>13118</v>
      </c>
      <c r="E6" s="12">
        <v>12369</v>
      </c>
      <c r="F6" s="12">
        <v>749</v>
      </c>
      <c r="G6" s="12">
        <v>7532</v>
      </c>
    </row>
    <row r="7" spans="1:12" ht="12" customHeight="1">
      <c r="A7" s="21" t="s">
        <v>12</v>
      </c>
      <c r="B7" s="2" t="s">
        <v>21</v>
      </c>
      <c r="C7" s="13">
        <v>392</v>
      </c>
      <c r="D7" s="13">
        <v>27</v>
      </c>
      <c r="E7" s="13">
        <v>19</v>
      </c>
      <c r="F7" s="13">
        <v>8</v>
      </c>
      <c r="G7" s="13">
        <v>365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1952</v>
      </c>
      <c r="D8" s="13">
        <v>513</v>
      </c>
      <c r="E8" s="13">
        <v>407</v>
      </c>
      <c r="F8" s="13">
        <v>106</v>
      </c>
      <c r="G8" s="13">
        <v>1439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1631</v>
      </c>
      <c r="D9" s="13">
        <v>1185</v>
      </c>
      <c r="E9" s="13">
        <v>1025</v>
      </c>
      <c r="F9" s="13">
        <v>160</v>
      </c>
      <c r="G9" s="13">
        <v>446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1671</v>
      </c>
      <c r="D10" s="13">
        <v>1441</v>
      </c>
      <c r="E10" s="13">
        <v>1343</v>
      </c>
      <c r="F10" s="13">
        <v>98</v>
      </c>
      <c r="G10" s="13">
        <v>230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1752</v>
      </c>
      <c r="D11" s="13">
        <v>1526</v>
      </c>
      <c r="E11" s="13">
        <v>1434</v>
      </c>
      <c r="F11" s="13">
        <v>92</v>
      </c>
      <c r="G11" s="13">
        <v>226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1782</v>
      </c>
      <c r="D12" s="13">
        <v>1594</v>
      </c>
      <c r="E12" s="13">
        <v>1521</v>
      </c>
      <c r="F12" s="13">
        <v>73</v>
      </c>
      <c r="G12" s="13">
        <v>188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1806</v>
      </c>
      <c r="D13" s="13">
        <v>1607</v>
      </c>
      <c r="E13" s="13">
        <v>1557</v>
      </c>
      <c r="F13" s="13">
        <v>50</v>
      </c>
      <c r="G13" s="13">
        <v>199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1568</v>
      </c>
      <c r="D14" s="13">
        <v>1367</v>
      </c>
      <c r="E14" s="13">
        <v>1320</v>
      </c>
      <c r="F14" s="13">
        <v>47</v>
      </c>
      <c r="G14" s="13">
        <v>201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1438</v>
      </c>
      <c r="D15" s="13">
        <v>1205</v>
      </c>
      <c r="E15" s="13">
        <v>1169</v>
      </c>
      <c r="F15" s="13">
        <v>36</v>
      </c>
      <c r="G15" s="13">
        <v>233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1377</v>
      </c>
      <c r="D16" s="13">
        <v>989</v>
      </c>
      <c r="E16" s="13">
        <v>953</v>
      </c>
      <c r="F16" s="13">
        <v>36</v>
      </c>
      <c r="G16" s="13">
        <v>388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1216</v>
      </c>
      <c r="D17" s="13">
        <v>739</v>
      </c>
      <c r="E17" s="13">
        <v>723</v>
      </c>
      <c r="F17" s="13">
        <v>16</v>
      </c>
      <c r="G17" s="13">
        <v>477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1126</v>
      </c>
      <c r="D18" s="13">
        <v>443</v>
      </c>
      <c r="E18" s="13">
        <v>430</v>
      </c>
      <c r="F18" s="13">
        <v>13</v>
      </c>
      <c r="G18" s="13">
        <v>683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1112</v>
      </c>
      <c r="D19" s="13">
        <v>268</v>
      </c>
      <c r="E19" s="13">
        <v>262</v>
      </c>
      <c r="F19" s="13">
        <v>6</v>
      </c>
      <c r="G19" s="13">
        <v>844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800</v>
      </c>
      <c r="D20" s="13">
        <v>127</v>
      </c>
      <c r="E20" s="13">
        <v>123</v>
      </c>
      <c r="F20" s="13">
        <v>4</v>
      </c>
      <c r="G20" s="13">
        <v>673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1027</v>
      </c>
      <c r="D21" s="13">
        <v>87</v>
      </c>
      <c r="E21" s="13">
        <v>83</v>
      </c>
      <c r="F21" s="13">
        <v>4</v>
      </c>
      <c r="G21" s="13">
        <v>940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10760</v>
      </c>
      <c r="D22" s="12">
        <v>5870</v>
      </c>
      <c r="E22" s="12">
        <v>5420</v>
      </c>
      <c r="F22" s="12">
        <v>450</v>
      </c>
      <c r="G22" s="12">
        <v>4890</v>
      </c>
    </row>
    <row r="23" spans="1:12" ht="12" customHeight="1">
      <c r="A23" s="21" t="s">
        <v>12</v>
      </c>
      <c r="B23" s="2" t="s">
        <v>21</v>
      </c>
      <c r="C23" s="13">
        <v>193</v>
      </c>
      <c r="D23" s="13">
        <v>7</v>
      </c>
      <c r="E23" s="13">
        <v>5</v>
      </c>
      <c r="F23" s="13">
        <v>2</v>
      </c>
      <c r="G23" s="13">
        <v>186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961</v>
      </c>
      <c r="D24" s="13">
        <v>202</v>
      </c>
      <c r="E24" s="13">
        <v>152</v>
      </c>
      <c r="F24" s="13">
        <v>50</v>
      </c>
      <c r="G24" s="13">
        <v>759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790</v>
      </c>
      <c r="D25" s="13">
        <v>503</v>
      </c>
      <c r="E25" s="13">
        <v>422</v>
      </c>
      <c r="F25" s="13">
        <v>81</v>
      </c>
      <c r="G25" s="13">
        <v>287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852</v>
      </c>
      <c r="D26" s="13">
        <v>671</v>
      </c>
      <c r="E26" s="13">
        <v>600</v>
      </c>
      <c r="F26" s="13">
        <v>71</v>
      </c>
      <c r="G26" s="13">
        <v>181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928</v>
      </c>
      <c r="D27" s="13">
        <v>761</v>
      </c>
      <c r="E27" s="13">
        <v>693</v>
      </c>
      <c r="F27" s="13">
        <v>68</v>
      </c>
      <c r="G27" s="13">
        <v>167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902</v>
      </c>
      <c r="D28" s="13">
        <v>756</v>
      </c>
      <c r="E28" s="13">
        <v>699</v>
      </c>
      <c r="F28" s="13">
        <v>57</v>
      </c>
      <c r="G28" s="13">
        <v>146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951</v>
      </c>
      <c r="D29" s="13">
        <v>794</v>
      </c>
      <c r="E29" s="13">
        <v>760</v>
      </c>
      <c r="F29" s="13">
        <v>34</v>
      </c>
      <c r="G29" s="13">
        <v>157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743</v>
      </c>
      <c r="D30" s="13">
        <v>604</v>
      </c>
      <c r="E30" s="13">
        <v>574</v>
      </c>
      <c r="F30" s="13">
        <v>30</v>
      </c>
      <c r="G30" s="13">
        <v>139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740</v>
      </c>
      <c r="D31" s="13">
        <v>547</v>
      </c>
      <c r="E31" s="13">
        <v>530</v>
      </c>
      <c r="F31" s="13">
        <v>17</v>
      </c>
      <c r="G31" s="13">
        <v>193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709</v>
      </c>
      <c r="D32" s="13">
        <v>419</v>
      </c>
      <c r="E32" s="13">
        <v>397</v>
      </c>
      <c r="F32" s="13">
        <v>22</v>
      </c>
      <c r="G32" s="13">
        <v>290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620</v>
      </c>
      <c r="D33" s="13">
        <v>284</v>
      </c>
      <c r="E33" s="13">
        <v>278</v>
      </c>
      <c r="F33" s="13">
        <v>6</v>
      </c>
      <c r="G33" s="13">
        <v>336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604</v>
      </c>
      <c r="D34" s="13">
        <v>170</v>
      </c>
      <c r="E34" s="13">
        <v>165</v>
      </c>
      <c r="F34" s="13">
        <v>5</v>
      </c>
      <c r="G34" s="13">
        <v>434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612</v>
      </c>
      <c r="D35" s="13">
        <v>79</v>
      </c>
      <c r="E35" s="13">
        <v>77</v>
      </c>
      <c r="F35" s="13">
        <v>2</v>
      </c>
      <c r="G35" s="13">
        <v>533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466</v>
      </c>
      <c r="D36" s="13">
        <v>38</v>
      </c>
      <c r="E36" s="13">
        <v>36</v>
      </c>
      <c r="F36" s="13">
        <v>2</v>
      </c>
      <c r="G36" s="13">
        <v>428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689</v>
      </c>
      <c r="D37" s="13">
        <v>35</v>
      </c>
      <c r="E37" s="13">
        <v>32</v>
      </c>
      <c r="F37" s="13">
        <v>3</v>
      </c>
      <c r="G37" s="13">
        <v>654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9890</v>
      </c>
      <c r="D38" s="12">
        <v>7248</v>
      </c>
      <c r="E38" s="12">
        <v>6949</v>
      </c>
      <c r="F38" s="12">
        <v>299</v>
      </c>
      <c r="G38" s="12">
        <v>2642</v>
      </c>
    </row>
    <row r="39" spans="1:12" ht="12" customHeight="1">
      <c r="A39" s="21" t="s">
        <v>12</v>
      </c>
      <c r="B39" s="2" t="s">
        <v>21</v>
      </c>
      <c r="C39" s="13">
        <v>199</v>
      </c>
      <c r="D39" s="13">
        <v>20</v>
      </c>
      <c r="E39" s="13">
        <v>14</v>
      </c>
      <c r="F39" s="13">
        <v>6</v>
      </c>
      <c r="G39" s="13">
        <v>179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991</v>
      </c>
      <c r="D40" s="13">
        <v>311</v>
      </c>
      <c r="E40" s="13">
        <v>255</v>
      </c>
      <c r="F40" s="13">
        <v>56</v>
      </c>
      <c r="G40" s="13">
        <v>680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841</v>
      </c>
      <c r="D41" s="13">
        <v>682</v>
      </c>
      <c r="E41" s="13">
        <v>603</v>
      </c>
      <c r="F41" s="13">
        <v>79</v>
      </c>
      <c r="G41" s="13">
        <v>159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819</v>
      </c>
      <c r="D42" s="13">
        <v>770</v>
      </c>
      <c r="E42" s="13">
        <v>743</v>
      </c>
      <c r="F42" s="13">
        <v>27</v>
      </c>
      <c r="G42" s="13">
        <v>49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824</v>
      </c>
      <c r="D43" s="13">
        <v>765</v>
      </c>
      <c r="E43" s="13">
        <v>741</v>
      </c>
      <c r="F43" s="13">
        <v>24</v>
      </c>
      <c r="G43" s="13">
        <v>59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880</v>
      </c>
      <c r="D44" s="13">
        <v>838</v>
      </c>
      <c r="E44" s="13">
        <v>822</v>
      </c>
      <c r="F44" s="13">
        <v>16</v>
      </c>
      <c r="G44" s="13">
        <v>42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855</v>
      </c>
      <c r="D45" s="13">
        <v>813</v>
      </c>
      <c r="E45" s="13">
        <v>797</v>
      </c>
      <c r="F45" s="13">
        <v>16</v>
      </c>
      <c r="G45" s="13">
        <v>42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825</v>
      </c>
      <c r="D46" s="13">
        <v>763</v>
      </c>
      <c r="E46" s="13">
        <v>746</v>
      </c>
      <c r="F46" s="13">
        <v>17</v>
      </c>
      <c r="G46" s="13">
        <v>62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698</v>
      </c>
      <c r="D47" s="13">
        <v>658</v>
      </c>
      <c r="E47" s="13">
        <v>639</v>
      </c>
      <c r="F47" s="13">
        <v>19</v>
      </c>
      <c r="G47" s="13">
        <v>40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668</v>
      </c>
      <c r="D48" s="13">
        <v>570</v>
      </c>
      <c r="E48" s="13">
        <v>556</v>
      </c>
      <c r="F48" s="13">
        <v>14</v>
      </c>
      <c r="G48" s="13">
        <v>98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596</v>
      </c>
      <c r="D49" s="13">
        <v>455</v>
      </c>
      <c r="E49" s="13">
        <v>445</v>
      </c>
      <c r="F49" s="13">
        <v>10</v>
      </c>
      <c r="G49" s="13">
        <v>141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522</v>
      </c>
      <c r="D50" s="13">
        <v>273</v>
      </c>
      <c r="E50" s="13">
        <v>265</v>
      </c>
      <c r="F50" s="13">
        <v>8</v>
      </c>
      <c r="G50" s="13">
        <v>249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500</v>
      </c>
      <c r="D51" s="13">
        <v>189</v>
      </c>
      <c r="E51" s="13">
        <v>185</v>
      </c>
      <c r="F51" s="13">
        <v>4</v>
      </c>
      <c r="G51" s="13">
        <v>311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334</v>
      </c>
      <c r="D52" s="13">
        <v>89</v>
      </c>
      <c r="E52" s="13">
        <v>87</v>
      </c>
      <c r="F52" s="13">
        <v>2</v>
      </c>
      <c r="G52" s="13">
        <v>245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338</v>
      </c>
      <c r="D53" s="14">
        <v>52</v>
      </c>
      <c r="E53" s="14">
        <v>51</v>
      </c>
      <c r="F53" s="14">
        <v>1</v>
      </c>
      <c r="G53" s="14">
        <v>286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 codeName="Hoja110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9.710937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147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11022</v>
      </c>
      <c r="D6" s="12">
        <v>7352</v>
      </c>
      <c r="E6" s="12">
        <v>7037</v>
      </c>
      <c r="F6" s="12">
        <v>315</v>
      </c>
      <c r="G6" s="12">
        <v>3670</v>
      </c>
    </row>
    <row r="7" spans="1:12" ht="12" customHeight="1">
      <c r="A7" s="21" t="s">
        <v>12</v>
      </c>
      <c r="B7" s="2" t="s">
        <v>21</v>
      </c>
      <c r="C7" s="13">
        <v>226</v>
      </c>
      <c r="D7" s="13">
        <v>14</v>
      </c>
      <c r="E7" s="13">
        <v>12</v>
      </c>
      <c r="F7" s="13">
        <v>2</v>
      </c>
      <c r="G7" s="13">
        <v>212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1060</v>
      </c>
      <c r="D8" s="13">
        <v>338</v>
      </c>
      <c r="E8" s="13">
        <v>269</v>
      </c>
      <c r="F8" s="13">
        <v>69</v>
      </c>
      <c r="G8" s="13">
        <v>722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1023</v>
      </c>
      <c r="D9" s="13">
        <v>778</v>
      </c>
      <c r="E9" s="13">
        <v>697</v>
      </c>
      <c r="F9" s="13">
        <v>81</v>
      </c>
      <c r="G9" s="13">
        <v>245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985</v>
      </c>
      <c r="D10" s="13">
        <v>836</v>
      </c>
      <c r="E10" s="13">
        <v>793</v>
      </c>
      <c r="F10" s="13">
        <v>43</v>
      </c>
      <c r="G10" s="13">
        <v>149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1029</v>
      </c>
      <c r="D11" s="13">
        <v>911</v>
      </c>
      <c r="E11" s="13">
        <v>888</v>
      </c>
      <c r="F11" s="13">
        <v>23</v>
      </c>
      <c r="G11" s="13">
        <v>118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991</v>
      </c>
      <c r="D12" s="13">
        <v>884</v>
      </c>
      <c r="E12" s="13">
        <v>866</v>
      </c>
      <c r="F12" s="13">
        <v>18</v>
      </c>
      <c r="G12" s="13">
        <v>107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986</v>
      </c>
      <c r="D13" s="13">
        <v>885</v>
      </c>
      <c r="E13" s="13">
        <v>866</v>
      </c>
      <c r="F13" s="13">
        <v>19</v>
      </c>
      <c r="G13" s="13">
        <v>101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868</v>
      </c>
      <c r="D14" s="13">
        <v>761</v>
      </c>
      <c r="E14" s="13">
        <v>743</v>
      </c>
      <c r="F14" s="13">
        <v>18</v>
      </c>
      <c r="G14" s="13">
        <v>107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733</v>
      </c>
      <c r="D15" s="13">
        <v>623</v>
      </c>
      <c r="E15" s="13">
        <v>609</v>
      </c>
      <c r="F15" s="13">
        <v>14</v>
      </c>
      <c r="G15" s="13">
        <v>110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646</v>
      </c>
      <c r="D16" s="13">
        <v>490</v>
      </c>
      <c r="E16" s="13">
        <v>480</v>
      </c>
      <c r="F16" s="13">
        <v>10</v>
      </c>
      <c r="G16" s="13">
        <v>156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606</v>
      </c>
      <c r="D17" s="13">
        <v>374</v>
      </c>
      <c r="E17" s="13">
        <v>364</v>
      </c>
      <c r="F17" s="13">
        <v>10</v>
      </c>
      <c r="G17" s="13">
        <v>232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537</v>
      </c>
      <c r="D18" s="13">
        <v>235</v>
      </c>
      <c r="E18" s="13">
        <v>230</v>
      </c>
      <c r="F18" s="13">
        <v>5</v>
      </c>
      <c r="G18" s="13">
        <v>302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514</v>
      </c>
      <c r="D19" s="13">
        <v>125</v>
      </c>
      <c r="E19" s="13">
        <v>124</v>
      </c>
      <c r="F19" s="13">
        <v>1</v>
      </c>
      <c r="G19" s="13">
        <v>389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346</v>
      </c>
      <c r="D20" s="13">
        <v>62</v>
      </c>
      <c r="E20" s="13">
        <v>61</v>
      </c>
      <c r="F20" s="13">
        <v>1</v>
      </c>
      <c r="G20" s="13">
        <v>284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472</v>
      </c>
      <c r="D21" s="13">
        <v>36</v>
      </c>
      <c r="E21" s="13">
        <v>35</v>
      </c>
      <c r="F21" s="13">
        <v>1</v>
      </c>
      <c r="G21" s="13">
        <v>436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5664</v>
      </c>
      <c r="D22" s="12">
        <v>3253</v>
      </c>
      <c r="E22" s="12">
        <v>3050</v>
      </c>
      <c r="F22" s="12">
        <v>203</v>
      </c>
      <c r="G22" s="12">
        <v>2411</v>
      </c>
    </row>
    <row r="23" spans="1:12" ht="12" customHeight="1">
      <c r="A23" s="21" t="s">
        <v>12</v>
      </c>
      <c r="B23" s="2" t="s">
        <v>21</v>
      </c>
      <c r="C23" s="13">
        <v>112</v>
      </c>
      <c r="D23" s="13">
        <v>5</v>
      </c>
      <c r="E23" s="13">
        <v>3</v>
      </c>
      <c r="F23" s="13">
        <v>2</v>
      </c>
      <c r="G23" s="13">
        <v>107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500</v>
      </c>
      <c r="D24" s="13">
        <v>142</v>
      </c>
      <c r="E24" s="13">
        <v>103</v>
      </c>
      <c r="F24" s="13">
        <v>39</v>
      </c>
      <c r="G24" s="13">
        <v>358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502</v>
      </c>
      <c r="D25" s="13">
        <v>329</v>
      </c>
      <c r="E25" s="13">
        <v>279</v>
      </c>
      <c r="F25" s="13">
        <v>50</v>
      </c>
      <c r="G25" s="13">
        <v>173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501</v>
      </c>
      <c r="D26" s="13">
        <v>383</v>
      </c>
      <c r="E26" s="13">
        <v>351</v>
      </c>
      <c r="F26" s="13">
        <v>32</v>
      </c>
      <c r="G26" s="13">
        <v>118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506</v>
      </c>
      <c r="D27" s="13">
        <v>406</v>
      </c>
      <c r="E27" s="13">
        <v>393</v>
      </c>
      <c r="F27" s="13">
        <v>13</v>
      </c>
      <c r="G27" s="13">
        <v>100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500</v>
      </c>
      <c r="D28" s="13">
        <v>411</v>
      </c>
      <c r="E28" s="13">
        <v>398</v>
      </c>
      <c r="F28" s="13">
        <v>13</v>
      </c>
      <c r="G28" s="13">
        <v>89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506</v>
      </c>
      <c r="D29" s="13">
        <v>419</v>
      </c>
      <c r="E29" s="13">
        <v>402</v>
      </c>
      <c r="F29" s="13">
        <v>17</v>
      </c>
      <c r="G29" s="13">
        <v>87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439</v>
      </c>
      <c r="D30" s="13">
        <v>359</v>
      </c>
      <c r="E30" s="13">
        <v>345</v>
      </c>
      <c r="F30" s="13">
        <v>14</v>
      </c>
      <c r="G30" s="13">
        <v>80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383</v>
      </c>
      <c r="D31" s="13">
        <v>294</v>
      </c>
      <c r="E31" s="13">
        <v>284</v>
      </c>
      <c r="F31" s="13">
        <v>10</v>
      </c>
      <c r="G31" s="13">
        <v>89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342</v>
      </c>
      <c r="D32" s="13">
        <v>216</v>
      </c>
      <c r="E32" s="13">
        <v>211</v>
      </c>
      <c r="F32" s="13">
        <v>5</v>
      </c>
      <c r="G32" s="13">
        <v>126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316</v>
      </c>
      <c r="D33" s="13">
        <v>147</v>
      </c>
      <c r="E33" s="13">
        <v>141</v>
      </c>
      <c r="F33" s="13">
        <v>6</v>
      </c>
      <c r="G33" s="13">
        <v>169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279</v>
      </c>
      <c r="D34" s="13">
        <v>83</v>
      </c>
      <c r="E34" s="13">
        <v>82</v>
      </c>
      <c r="F34" s="13">
        <v>1</v>
      </c>
      <c r="G34" s="13">
        <v>196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276</v>
      </c>
      <c r="D35" s="13">
        <v>32</v>
      </c>
      <c r="E35" s="13">
        <v>32</v>
      </c>
      <c r="F35" s="13" t="s">
        <v>41</v>
      </c>
      <c r="G35" s="13">
        <v>244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183</v>
      </c>
      <c r="D36" s="13">
        <v>17</v>
      </c>
      <c r="E36" s="13">
        <v>16</v>
      </c>
      <c r="F36" s="13">
        <v>1</v>
      </c>
      <c r="G36" s="13">
        <v>166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319</v>
      </c>
      <c r="D37" s="13">
        <v>10</v>
      </c>
      <c r="E37" s="13">
        <v>10</v>
      </c>
      <c r="F37" s="13" t="s">
        <v>41</v>
      </c>
      <c r="G37" s="13">
        <v>309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5358</v>
      </c>
      <c r="D38" s="12">
        <v>4099</v>
      </c>
      <c r="E38" s="12">
        <v>3987</v>
      </c>
      <c r="F38" s="12">
        <v>112</v>
      </c>
      <c r="G38" s="12">
        <v>1259</v>
      </c>
    </row>
    <row r="39" spans="1:12" ht="12" customHeight="1">
      <c r="A39" s="21" t="s">
        <v>12</v>
      </c>
      <c r="B39" s="2" t="s">
        <v>21</v>
      </c>
      <c r="C39" s="13">
        <v>114</v>
      </c>
      <c r="D39" s="13">
        <v>9</v>
      </c>
      <c r="E39" s="13">
        <v>9</v>
      </c>
      <c r="F39" s="13" t="s">
        <v>41</v>
      </c>
      <c r="G39" s="13">
        <v>105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560</v>
      </c>
      <c r="D40" s="13">
        <v>196</v>
      </c>
      <c r="E40" s="13">
        <v>166</v>
      </c>
      <c r="F40" s="13">
        <v>30</v>
      </c>
      <c r="G40" s="13">
        <v>364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521</v>
      </c>
      <c r="D41" s="13">
        <v>449</v>
      </c>
      <c r="E41" s="13">
        <v>418</v>
      </c>
      <c r="F41" s="13">
        <v>31</v>
      </c>
      <c r="G41" s="13">
        <v>72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484</v>
      </c>
      <c r="D42" s="13">
        <v>453</v>
      </c>
      <c r="E42" s="13">
        <v>442</v>
      </c>
      <c r="F42" s="13">
        <v>11</v>
      </c>
      <c r="G42" s="13">
        <v>31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523</v>
      </c>
      <c r="D43" s="13">
        <v>505</v>
      </c>
      <c r="E43" s="13">
        <v>495</v>
      </c>
      <c r="F43" s="13">
        <v>10</v>
      </c>
      <c r="G43" s="13">
        <v>18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491</v>
      </c>
      <c r="D44" s="13">
        <v>473</v>
      </c>
      <c r="E44" s="13">
        <v>468</v>
      </c>
      <c r="F44" s="13">
        <v>5</v>
      </c>
      <c r="G44" s="13">
        <v>18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480</v>
      </c>
      <c r="D45" s="13">
        <v>466</v>
      </c>
      <c r="E45" s="13">
        <v>464</v>
      </c>
      <c r="F45" s="13">
        <v>2</v>
      </c>
      <c r="G45" s="13">
        <v>14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429</v>
      </c>
      <c r="D46" s="13">
        <v>402</v>
      </c>
      <c r="E46" s="13">
        <v>398</v>
      </c>
      <c r="F46" s="13">
        <v>4</v>
      </c>
      <c r="G46" s="13">
        <v>27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350</v>
      </c>
      <c r="D47" s="13">
        <v>329</v>
      </c>
      <c r="E47" s="13">
        <v>325</v>
      </c>
      <c r="F47" s="13">
        <v>4</v>
      </c>
      <c r="G47" s="13">
        <v>21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304</v>
      </c>
      <c r="D48" s="13">
        <v>274</v>
      </c>
      <c r="E48" s="13">
        <v>269</v>
      </c>
      <c r="F48" s="13">
        <v>5</v>
      </c>
      <c r="G48" s="13">
        <v>30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290</v>
      </c>
      <c r="D49" s="13">
        <v>227</v>
      </c>
      <c r="E49" s="13">
        <v>223</v>
      </c>
      <c r="F49" s="13">
        <v>4</v>
      </c>
      <c r="G49" s="13">
        <v>63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258</v>
      </c>
      <c r="D50" s="13">
        <v>152</v>
      </c>
      <c r="E50" s="13">
        <v>148</v>
      </c>
      <c r="F50" s="13">
        <v>4</v>
      </c>
      <c r="G50" s="13">
        <v>106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238</v>
      </c>
      <c r="D51" s="13">
        <v>93</v>
      </c>
      <c r="E51" s="13">
        <v>92</v>
      </c>
      <c r="F51" s="13">
        <v>1</v>
      </c>
      <c r="G51" s="13">
        <v>145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163</v>
      </c>
      <c r="D52" s="13">
        <v>45</v>
      </c>
      <c r="E52" s="13">
        <v>45</v>
      </c>
      <c r="F52" s="13" t="s">
        <v>41</v>
      </c>
      <c r="G52" s="13">
        <v>118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153</v>
      </c>
      <c r="D53" s="14">
        <v>26</v>
      </c>
      <c r="E53" s="14">
        <v>25</v>
      </c>
      <c r="F53" s="14">
        <v>1</v>
      </c>
      <c r="G53" s="14">
        <v>127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 codeName="Hoja111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6.4257812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148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17583</v>
      </c>
      <c r="D6" s="12">
        <v>11669</v>
      </c>
      <c r="E6" s="12">
        <v>11131</v>
      </c>
      <c r="F6" s="12">
        <v>538</v>
      </c>
      <c r="G6" s="12">
        <v>5914</v>
      </c>
    </row>
    <row r="7" spans="1:12" ht="12" customHeight="1">
      <c r="A7" s="21" t="s">
        <v>12</v>
      </c>
      <c r="B7" s="2" t="s">
        <v>21</v>
      </c>
      <c r="C7" s="13">
        <v>305</v>
      </c>
      <c r="D7" s="13">
        <v>12</v>
      </c>
      <c r="E7" s="13">
        <v>12</v>
      </c>
      <c r="F7" s="13" t="s">
        <v>41</v>
      </c>
      <c r="G7" s="13">
        <v>293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1456</v>
      </c>
      <c r="D8" s="13">
        <v>413</v>
      </c>
      <c r="E8" s="13">
        <v>332</v>
      </c>
      <c r="F8" s="13">
        <v>81</v>
      </c>
      <c r="G8" s="13">
        <v>1043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1269</v>
      </c>
      <c r="D9" s="13">
        <v>993</v>
      </c>
      <c r="E9" s="13">
        <v>896</v>
      </c>
      <c r="F9" s="13">
        <v>97</v>
      </c>
      <c r="G9" s="13">
        <v>276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1381</v>
      </c>
      <c r="D10" s="13">
        <v>1238</v>
      </c>
      <c r="E10" s="13">
        <v>1150</v>
      </c>
      <c r="F10" s="13">
        <v>88</v>
      </c>
      <c r="G10" s="13">
        <v>143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1517</v>
      </c>
      <c r="D11" s="13">
        <v>1375</v>
      </c>
      <c r="E11" s="13">
        <v>1320</v>
      </c>
      <c r="F11" s="13">
        <v>55</v>
      </c>
      <c r="G11" s="13">
        <v>142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1466</v>
      </c>
      <c r="D12" s="13">
        <v>1324</v>
      </c>
      <c r="E12" s="13">
        <v>1284</v>
      </c>
      <c r="F12" s="13">
        <v>40</v>
      </c>
      <c r="G12" s="13">
        <v>142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1597</v>
      </c>
      <c r="D13" s="13">
        <v>1451</v>
      </c>
      <c r="E13" s="13">
        <v>1411</v>
      </c>
      <c r="F13" s="13">
        <v>40</v>
      </c>
      <c r="G13" s="13">
        <v>146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1402</v>
      </c>
      <c r="D14" s="13">
        <v>1268</v>
      </c>
      <c r="E14" s="13">
        <v>1224</v>
      </c>
      <c r="F14" s="13">
        <v>44</v>
      </c>
      <c r="G14" s="13">
        <v>134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1266</v>
      </c>
      <c r="D15" s="13">
        <v>1096</v>
      </c>
      <c r="E15" s="13">
        <v>1076</v>
      </c>
      <c r="F15" s="13">
        <v>20</v>
      </c>
      <c r="G15" s="13">
        <v>170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1265</v>
      </c>
      <c r="D16" s="13">
        <v>980</v>
      </c>
      <c r="E16" s="13">
        <v>952</v>
      </c>
      <c r="F16" s="13">
        <v>28</v>
      </c>
      <c r="G16" s="13">
        <v>285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1199</v>
      </c>
      <c r="D17" s="13">
        <v>719</v>
      </c>
      <c r="E17" s="13">
        <v>701</v>
      </c>
      <c r="F17" s="13">
        <v>18</v>
      </c>
      <c r="G17" s="13">
        <v>480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965</v>
      </c>
      <c r="D18" s="13">
        <v>362</v>
      </c>
      <c r="E18" s="13">
        <v>347</v>
      </c>
      <c r="F18" s="13">
        <v>15</v>
      </c>
      <c r="G18" s="13">
        <v>603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932</v>
      </c>
      <c r="D19" s="13">
        <v>244</v>
      </c>
      <c r="E19" s="13">
        <v>240</v>
      </c>
      <c r="F19" s="13">
        <v>4</v>
      </c>
      <c r="G19" s="13">
        <v>688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759</v>
      </c>
      <c r="D20" s="13">
        <v>118</v>
      </c>
      <c r="E20" s="13">
        <v>116</v>
      </c>
      <c r="F20" s="13">
        <v>2</v>
      </c>
      <c r="G20" s="13">
        <v>641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804</v>
      </c>
      <c r="D21" s="13">
        <v>76</v>
      </c>
      <c r="E21" s="13">
        <v>70</v>
      </c>
      <c r="F21" s="13">
        <v>6</v>
      </c>
      <c r="G21" s="13">
        <v>728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9118</v>
      </c>
      <c r="D22" s="12">
        <v>5320</v>
      </c>
      <c r="E22" s="12">
        <v>4963</v>
      </c>
      <c r="F22" s="12">
        <v>357</v>
      </c>
      <c r="G22" s="12">
        <v>3798</v>
      </c>
    </row>
    <row r="23" spans="1:12" ht="12" customHeight="1">
      <c r="A23" s="21" t="s">
        <v>12</v>
      </c>
      <c r="B23" s="2" t="s">
        <v>21</v>
      </c>
      <c r="C23" s="13">
        <v>151</v>
      </c>
      <c r="D23" s="13">
        <v>5</v>
      </c>
      <c r="E23" s="13">
        <v>5</v>
      </c>
      <c r="F23" s="13" t="s">
        <v>41</v>
      </c>
      <c r="G23" s="13">
        <v>146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707</v>
      </c>
      <c r="D24" s="13">
        <v>173</v>
      </c>
      <c r="E24" s="13">
        <v>127</v>
      </c>
      <c r="F24" s="13">
        <v>46</v>
      </c>
      <c r="G24" s="13">
        <v>534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593</v>
      </c>
      <c r="D25" s="13">
        <v>437</v>
      </c>
      <c r="E25" s="13">
        <v>376</v>
      </c>
      <c r="F25" s="13">
        <v>61</v>
      </c>
      <c r="G25" s="13">
        <v>156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681</v>
      </c>
      <c r="D26" s="13">
        <v>583</v>
      </c>
      <c r="E26" s="13">
        <v>522</v>
      </c>
      <c r="F26" s="13">
        <v>61</v>
      </c>
      <c r="G26" s="13">
        <v>98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760</v>
      </c>
      <c r="D27" s="13">
        <v>647</v>
      </c>
      <c r="E27" s="13">
        <v>608</v>
      </c>
      <c r="F27" s="13">
        <v>39</v>
      </c>
      <c r="G27" s="13">
        <v>113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767</v>
      </c>
      <c r="D28" s="13">
        <v>663</v>
      </c>
      <c r="E28" s="13">
        <v>632</v>
      </c>
      <c r="F28" s="13">
        <v>31</v>
      </c>
      <c r="G28" s="13">
        <v>104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781</v>
      </c>
      <c r="D29" s="13">
        <v>674</v>
      </c>
      <c r="E29" s="13">
        <v>643</v>
      </c>
      <c r="F29" s="13">
        <v>31</v>
      </c>
      <c r="G29" s="13">
        <v>107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750</v>
      </c>
      <c r="D30" s="13">
        <v>644</v>
      </c>
      <c r="E30" s="13">
        <v>612</v>
      </c>
      <c r="F30" s="13">
        <v>32</v>
      </c>
      <c r="G30" s="13">
        <v>106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640</v>
      </c>
      <c r="D31" s="13">
        <v>508</v>
      </c>
      <c r="E31" s="13">
        <v>494</v>
      </c>
      <c r="F31" s="13">
        <v>14</v>
      </c>
      <c r="G31" s="13">
        <v>132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662</v>
      </c>
      <c r="D32" s="13">
        <v>448</v>
      </c>
      <c r="E32" s="13">
        <v>433</v>
      </c>
      <c r="F32" s="13">
        <v>15</v>
      </c>
      <c r="G32" s="13">
        <v>214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615</v>
      </c>
      <c r="D33" s="13">
        <v>266</v>
      </c>
      <c r="E33" s="13">
        <v>257</v>
      </c>
      <c r="F33" s="13">
        <v>9</v>
      </c>
      <c r="G33" s="13">
        <v>349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525</v>
      </c>
      <c r="D34" s="13">
        <v>132</v>
      </c>
      <c r="E34" s="13">
        <v>125</v>
      </c>
      <c r="F34" s="13">
        <v>7</v>
      </c>
      <c r="G34" s="13">
        <v>393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512</v>
      </c>
      <c r="D35" s="13">
        <v>70</v>
      </c>
      <c r="E35" s="13">
        <v>67</v>
      </c>
      <c r="F35" s="13">
        <v>3</v>
      </c>
      <c r="G35" s="13">
        <v>442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442</v>
      </c>
      <c r="D36" s="13">
        <v>39</v>
      </c>
      <c r="E36" s="13">
        <v>37</v>
      </c>
      <c r="F36" s="13">
        <v>2</v>
      </c>
      <c r="G36" s="13">
        <v>403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532</v>
      </c>
      <c r="D37" s="13">
        <v>31</v>
      </c>
      <c r="E37" s="13">
        <v>25</v>
      </c>
      <c r="F37" s="13">
        <v>6</v>
      </c>
      <c r="G37" s="13">
        <v>501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8465</v>
      </c>
      <c r="D38" s="12">
        <v>6349</v>
      </c>
      <c r="E38" s="12">
        <v>6168</v>
      </c>
      <c r="F38" s="12">
        <v>181</v>
      </c>
      <c r="G38" s="12">
        <v>2116</v>
      </c>
    </row>
    <row r="39" spans="1:12" ht="12" customHeight="1">
      <c r="A39" s="21" t="s">
        <v>12</v>
      </c>
      <c r="B39" s="2" t="s">
        <v>21</v>
      </c>
      <c r="C39" s="13">
        <v>154</v>
      </c>
      <c r="D39" s="13">
        <v>7</v>
      </c>
      <c r="E39" s="13">
        <v>7</v>
      </c>
      <c r="F39" s="13" t="s">
        <v>41</v>
      </c>
      <c r="G39" s="13">
        <v>147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749</v>
      </c>
      <c r="D40" s="13">
        <v>240</v>
      </c>
      <c r="E40" s="13">
        <v>205</v>
      </c>
      <c r="F40" s="13">
        <v>35</v>
      </c>
      <c r="G40" s="13">
        <v>509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676</v>
      </c>
      <c r="D41" s="13">
        <v>556</v>
      </c>
      <c r="E41" s="13">
        <v>520</v>
      </c>
      <c r="F41" s="13">
        <v>36</v>
      </c>
      <c r="G41" s="13">
        <v>120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700</v>
      </c>
      <c r="D42" s="13">
        <v>655</v>
      </c>
      <c r="E42" s="13">
        <v>628</v>
      </c>
      <c r="F42" s="13">
        <v>27</v>
      </c>
      <c r="G42" s="13">
        <v>45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757</v>
      </c>
      <c r="D43" s="13">
        <v>728</v>
      </c>
      <c r="E43" s="13">
        <v>712</v>
      </c>
      <c r="F43" s="13">
        <v>16</v>
      </c>
      <c r="G43" s="13">
        <v>29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699</v>
      </c>
      <c r="D44" s="13">
        <v>661</v>
      </c>
      <c r="E44" s="13">
        <v>652</v>
      </c>
      <c r="F44" s="13">
        <v>9</v>
      </c>
      <c r="G44" s="13">
        <v>38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816</v>
      </c>
      <c r="D45" s="13">
        <v>777</v>
      </c>
      <c r="E45" s="13">
        <v>768</v>
      </c>
      <c r="F45" s="13">
        <v>9</v>
      </c>
      <c r="G45" s="13">
        <v>39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652</v>
      </c>
      <c r="D46" s="13">
        <v>624</v>
      </c>
      <c r="E46" s="13">
        <v>612</v>
      </c>
      <c r="F46" s="13">
        <v>12</v>
      </c>
      <c r="G46" s="13">
        <v>28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626</v>
      </c>
      <c r="D47" s="13">
        <v>588</v>
      </c>
      <c r="E47" s="13">
        <v>582</v>
      </c>
      <c r="F47" s="13">
        <v>6</v>
      </c>
      <c r="G47" s="13">
        <v>38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603</v>
      </c>
      <c r="D48" s="13">
        <v>532</v>
      </c>
      <c r="E48" s="13">
        <v>519</v>
      </c>
      <c r="F48" s="13">
        <v>13</v>
      </c>
      <c r="G48" s="13">
        <v>71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584</v>
      </c>
      <c r="D49" s="13">
        <v>453</v>
      </c>
      <c r="E49" s="13">
        <v>444</v>
      </c>
      <c r="F49" s="13">
        <v>9</v>
      </c>
      <c r="G49" s="13">
        <v>131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440</v>
      </c>
      <c r="D50" s="13">
        <v>230</v>
      </c>
      <c r="E50" s="13">
        <v>222</v>
      </c>
      <c r="F50" s="13">
        <v>8</v>
      </c>
      <c r="G50" s="13">
        <v>210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420</v>
      </c>
      <c r="D51" s="13">
        <v>174</v>
      </c>
      <c r="E51" s="13">
        <v>173</v>
      </c>
      <c r="F51" s="13">
        <v>1</v>
      </c>
      <c r="G51" s="13">
        <v>246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317</v>
      </c>
      <c r="D52" s="13">
        <v>79</v>
      </c>
      <c r="E52" s="13">
        <v>79</v>
      </c>
      <c r="F52" s="13" t="s">
        <v>41</v>
      </c>
      <c r="G52" s="13">
        <v>238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272</v>
      </c>
      <c r="D53" s="14">
        <v>45</v>
      </c>
      <c r="E53" s="14">
        <v>45</v>
      </c>
      <c r="F53" s="14" t="s">
        <v>41</v>
      </c>
      <c r="G53" s="14">
        <v>227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 codeName="Hoja112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149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28361</v>
      </c>
      <c r="D6" s="12">
        <v>18276</v>
      </c>
      <c r="E6" s="12">
        <v>17465</v>
      </c>
      <c r="F6" s="12">
        <v>811</v>
      </c>
      <c r="G6" s="12">
        <v>10085</v>
      </c>
    </row>
    <row r="7" spans="1:12" ht="12" customHeight="1">
      <c r="A7" s="21" t="s">
        <v>12</v>
      </c>
      <c r="B7" s="2" t="s">
        <v>21</v>
      </c>
      <c r="C7" s="13">
        <v>527</v>
      </c>
      <c r="D7" s="13">
        <v>31</v>
      </c>
      <c r="E7" s="13">
        <v>26</v>
      </c>
      <c r="F7" s="13">
        <v>5</v>
      </c>
      <c r="G7" s="13">
        <v>496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2697</v>
      </c>
      <c r="D8" s="13">
        <v>714</v>
      </c>
      <c r="E8" s="13">
        <v>587</v>
      </c>
      <c r="F8" s="13">
        <v>127</v>
      </c>
      <c r="G8" s="13">
        <v>1983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2275</v>
      </c>
      <c r="D9" s="13">
        <v>1712</v>
      </c>
      <c r="E9" s="13">
        <v>1546</v>
      </c>
      <c r="F9" s="13">
        <v>166</v>
      </c>
      <c r="G9" s="13">
        <v>563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2329</v>
      </c>
      <c r="D10" s="13">
        <v>2011</v>
      </c>
      <c r="E10" s="13">
        <v>1886</v>
      </c>
      <c r="F10" s="13">
        <v>125</v>
      </c>
      <c r="G10" s="13">
        <v>318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2396</v>
      </c>
      <c r="D11" s="13">
        <v>2148</v>
      </c>
      <c r="E11" s="13">
        <v>2072</v>
      </c>
      <c r="F11" s="13">
        <v>76</v>
      </c>
      <c r="G11" s="13">
        <v>248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2339</v>
      </c>
      <c r="D12" s="13">
        <v>2117</v>
      </c>
      <c r="E12" s="13">
        <v>2046</v>
      </c>
      <c r="F12" s="13">
        <v>71</v>
      </c>
      <c r="G12" s="13">
        <v>222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2540</v>
      </c>
      <c r="D13" s="13">
        <v>2280</v>
      </c>
      <c r="E13" s="13">
        <v>2226</v>
      </c>
      <c r="F13" s="13">
        <v>54</v>
      </c>
      <c r="G13" s="13">
        <v>260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2202</v>
      </c>
      <c r="D14" s="13">
        <v>1979</v>
      </c>
      <c r="E14" s="13">
        <v>1914</v>
      </c>
      <c r="F14" s="13">
        <v>65</v>
      </c>
      <c r="G14" s="13">
        <v>223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1910</v>
      </c>
      <c r="D15" s="13">
        <v>1592</v>
      </c>
      <c r="E15" s="13">
        <v>1559</v>
      </c>
      <c r="F15" s="13">
        <v>33</v>
      </c>
      <c r="G15" s="13">
        <v>318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1801</v>
      </c>
      <c r="D16" s="13">
        <v>1373</v>
      </c>
      <c r="E16" s="13">
        <v>1327</v>
      </c>
      <c r="F16" s="13">
        <v>46</v>
      </c>
      <c r="G16" s="13">
        <v>428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1705</v>
      </c>
      <c r="D17" s="13">
        <v>1046</v>
      </c>
      <c r="E17" s="13">
        <v>1023</v>
      </c>
      <c r="F17" s="13">
        <v>23</v>
      </c>
      <c r="G17" s="13">
        <v>659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1540</v>
      </c>
      <c r="D18" s="13">
        <v>629</v>
      </c>
      <c r="E18" s="13">
        <v>616</v>
      </c>
      <c r="F18" s="13">
        <v>13</v>
      </c>
      <c r="G18" s="13">
        <v>911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1438</v>
      </c>
      <c r="D19" s="13">
        <v>347</v>
      </c>
      <c r="E19" s="13">
        <v>343</v>
      </c>
      <c r="F19" s="13">
        <v>4</v>
      </c>
      <c r="G19" s="13">
        <v>1091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1160</v>
      </c>
      <c r="D20" s="13">
        <v>190</v>
      </c>
      <c r="E20" s="13">
        <v>190</v>
      </c>
      <c r="F20" s="13" t="s">
        <v>41</v>
      </c>
      <c r="G20" s="13">
        <v>970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1502</v>
      </c>
      <c r="D21" s="13">
        <v>107</v>
      </c>
      <c r="E21" s="13">
        <v>104</v>
      </c>
      <c r="F21" s="13">
        <v>3</v>
      </c>
      <c r="G21" s="13">
        <v>1395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14665</v>
      </c>
      <c r="D22" s="12">
        <v>8206</v>
      </c>
      <c r="E22" s="12">
        <v>7684</v>
      </c>
      <c r="F22" s="12">
        <v>522</v>
      </c>
      <c r="G22" s="12">
        <v>6459</v>
      </c>
    </row>
    <row r="23" spans="1:12" ht="12" customHeight="1">
      <c r="A23" s="21" t="s">
        <v>12</v>
      </c>
      <c r="B23" s="2" t="s">
        <v>21</v>
      </c>
      <c r="C23" s="13">
        <v>256</v>
      </c>
      <c r="D23" s="13">
        <v>11</v>
      </c>
      <c r="E23" s="13">
        <v>9</v>
      </c>
      <c r="F23" s="13">
        <v>2</v>
      </c>
      <c r="G23" s="13">
        <v>245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1298</v>
      </c>
      <c r="D24" s="13">
        <v>279</v>
      </c>
      <c r="E24" s="13">
        <v>202</v>
      </c>
      <c r="F24" s="13">
        <v>77</v>
      </c>
      <c r="G24" s="13">
        <v>1019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1074</v>
      </c>
      <c r="D25" s="13">
        <v>707</v>
      </c>
      <c r="E25" s="13">
        <v>599</v>
      </c>
      <c r="F25" s="13">
        <v>108</v>
      </c>
      <c r="G25" s="13">
        <v>367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1153</v>
      </c>
      <c r="D26" s="13">
        <v>920</v>
      </c>
      <c r="E26" s="13">
        <v>838</v>
      </c>
      <c r="F26" s="13">
        <v>82</v>
      </c>
      <c r="G26" s="13">
        <v>233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1215</v>
      </c>
      <c r="D27" s="13">
        <v>1021</v>
      </c>
      <c r="E27" s="13">
        <v>969</v>
      </c>
      <c r="F27" s="13">
        <v>52</v>
      </c>
      <c r="G27" s="13">
        <v>194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1210</v>
      </c>
      <c r="D28" s="13">
        <v>1033</v>
      </c>
      <c r="E28" s="13">
        <v>983</v>
      </c>
      <c r="F28" s="13">
        <v>50</v>
      </c>
      <c r="G28" s="13">
        <v>177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1307</v>
      </c>
      <c r="D29" s="13">
        <v>1117</v>
      </c>
      <c r="E29" s="13">
        <v>1078</v>
      </c>
      <c r="F29" s="13">
        <v>39</v>
      </c>
      <c r="G29" s="13">
        <v>190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1139</v>
      </c>
      <c r="D30" s="13">
        <v>969</v>
      </c>
      <c r="E30" s="13">
        <v>921</v>
      </c>
      <c r="F30" s="13">
        <v>48</v>
      </c>
      <c r="G30" s="13">
        <v>170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982</v>
      </c>
      <c r="D31" s="13">
        <v>738</v>
      </c>
      <c r="E31" s="13">
        <v>722</v>
      </c>
      <c r="F31" s="13">
        <v>16</v>
      </c>
      <c r="G31" s="13">
        <v>244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958</v>
      </c>
      <c r="D32" s="13">
        <v>636</v>
      </c>
      <c r="E32" s="13">
        <v>606</v>
      </c>
      <c r="F32" s="13">
        <v>30</v>
      </c>
      <c r="G32" s="13">
        <v>322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875</v>
      </c>
      <c r="D33" s="13">
        <v>382</v>
      </c>
      <c r="E33" s="13">
        <v>375</v>
      </c>
      <c r="F33" s="13">
        <v>7</v>
      </c>
      <c r="G33" s="13">
        <v>493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822</v>
      </c>
      <c r="D34" s="13">
        <v>206</v>
      </c>
      <c r="E34" s="13">
        <v>201</v>
      </c>
      <c r="F34" s="13">
        <v>5</v>
      </c>
      <c r="G34" s="13">
        <v>616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779</v>
      </c>
      <c r="D35" s="13">
        <v>101</v>
      </c>
      <c r="E35" s="13">
        <v>98</v>
      </c>
      <c r="F35" s="13">
        <v>3</v>
      </c>
      <c r="G35" s="13">
        <v>678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667</v>
      </c>
      <c r="D36" s="13">
        <v>55</v>
      </c>
      <c r="E36" s="13">
        <v>55</v>
      </c>
      <c r="F36" s="13" t="s">
        <v>41</v>
      </c>
      <c r="G36" s="13">
        <v>612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930</v>
      </c>
      <c r="D37" s="13">
        <v>31</v>
      </c>
      <c r="E37" s="13">
        <v>28</v>
      </c>
      <c r="F37" s="13">
        <v>3</v>
      </c>
      <c r="G37" s="13">
        <v>899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13696</v>
      </c>
      <c r="D38" s="12">
        <v>10070</v>
      </c>
      <c r="E38" s="12">
        <v>9781</v>
      </c>
      <c r="F38" s="12">
        <v>289</v>
      </c>
      <c r="G38" s="12">
        <v>3626</v>
      </c>
    </row>
    <row r="39" spans="1:12" ht="12" customHeight="1">
      <c r="A39" s="21" t="s">
        <v>12</v>
      </c>
      <c r="B39" s="2" t="s">
        <v>21</v>
      </c>
      <c r="C39" s="13">
        <v>271</v>
      </c>
      <c r="D39" s="13">
        <v>20</v>
      </c>
      <c r="E39" s="13">
        <v>17</v>
      </c>
      <c r="F39" s="13">
        <v>3</v>
      </c>
      <c r="G39" s="13">
        <v>251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1399</v>
      </c>
      <c r="D40" s="13">
        <v>435</v>
      </c>
      <c r="E40" s="13">
        <v>385</v>
      </c>
      <c r="F40" s="13">
        <v>50</v>
      </c>
      <c r="G40" s="13">
        <v>964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1201</v>
      </c>
      <c r="D41" s="13">
        <v>1005</v>
      </c>
      <c r="E41" s="13">
        <v>947</v>
      </c>
      <c r="F41" s="13">
        <v>58</v>
      </c>
      <c r="G41" s="13">
        <v>196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1176</v>
      </c>
      <c r="D42" s="13">
        <v>1091</v>
      </c>
      <c r="E42" s="13">
        <v>1048</v>
      </c>
      <c r="F42" s="13">
        <v>43</v>
      </c>
      <c r="G42" s="13">
        <v>85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1181</v>
      </c>
      <c r="D43" s="13">
        <v>1127</v>
      </c>
      <c r="E43" s="13">
        <v>1103</v>
      </c>
      <c r="F43" s="13">
        <v>24</v>
      </c>
      <c r="G43" s="13">
        <v>54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1129</v>
      </c>
      <c r="D44" s="13">
        <v>1084</v>
      </c>
      <c r="E44" s="13">
        <v>1063</v>
      </c>
      <c r="F44" s="13">
        <v>21</v>
      </c>
      <c r="G44" s="13">
        <v>45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1233</v>
      </c>
      <c r="D45" s="13">
        <v>1163</v>
      </c>
      <c r="E45" s="13">
        <v>1148</v>
      </c>
      <c r="F45" s="13">
        <v>15</v>
      </c>
      <c r="G45" s="13">
        <v>70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1063</v>
      </c>
      <c r="D46" s="13">
        <v>1010</v>
      </c>
      <c r="E46" s="13">
        <v>993</v>
      </c>
      <c r="F46" s="13">
        <v>17</v>
      </c>
      <c r="G46" s="13">
        <v>53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928</v>
      </c>
      <c r="D47" s="13">
        <v>854</v>
      </c>
      <c r="E47" s="13">
        <v>837</v>
      </c>
      <c r="F47" s="13">
        <v>17</v>
      </c>
      <c r="G47" s="13">
        <v>74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843</v>
      </c>
      <c r="D48" s="13">
        <v>737</v>
      </c>
      <c r="E48" s="13">
        <v>721</v>
      </c>
      <c r="F48" s="13">
        <v>16</v>
      </c>
      <c r="G48" s="13">
        <v>106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830</v>
      </c>
      <c r="D49" s="13">
        <v>664</v>
      </c>
      <c r="E49" s="13">
        <v>648</v>
      </c>
      <c r="F49" s="13">
        <v>16</v>
      </c>
      <c r="G49" s="13">
        <v>166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718</v>
      </c>
      <c r="D50" s="13">
        <v>423</v>
      </c>
      <c r="E50" s="13">
        <v>415</v>
      </c>
      <c r="F50" s="13">
        <v>8</v>
      </c>
      <c r="G50" s="13">
        <v>295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659</v>
      </c>
      <c r="D51" s="13">
        <v>246</v>
      </c>
      <c r="E51" s="13">
        <v>245</v>
      </c>
      <c r="F51" s="13">
        <v>1</v>
      </c>
      <c r="G51" s="13">
        <v>413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493</v>
      </c>
      <c r="D52" s="13">
        <v>135</v>
      </c>
      <c r="E52" s="13">
        <v>135</v>
      </c>
      <c r="F52" s="13" t="s">
        <v>41</v>
      </c>
      <c r="G52" s="13">
        <v>358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572</v>
      </c>
      <c r="D53" s="14">
        <v>76</v>
      </c>
      <c r="E53" s="14">
        <v>76</v>
      </c>
      <c r="F53" s="14" t="s">
        <v>41</v>
      </c>
      <c r="G53" s="14">
        <v>496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 codeName="Hoja113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2.2851562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150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31023</v>
      </c>
      <c r="D6" s="12">
        <v>19617</v>
      </c>
      <c r="E6" s="12">
        <v>18199</v>
      </c>
      <c r="F6" s="12">
        <v>1418</v>
      </c>
      <c r="G6" s="12">
        <v>11406</v>
      </c>
    </row>
    <row r="7" spans="1:12" ht="12" customHeight="1">
      <c r="A7" s="21" t="s">
        <v>12</v>
      </c>
      <c r="B7" s="2" t="s">
        <v>21</v>
      </c>
      <c r="C7" s="13">
        <v>617</v>
      </c>
      <c r="D7" s="13">
        <v>44</v>
      </c>
      <c r="E7" s="13">
        <v>29</v>
      </c>
      <c r="F7" s="13">
        <v>15</v>
      </c>
      <c r="G7" s="13">
        <v>573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3127</v>
      </c>
      <c r="D8" s="13">
        <v>945</v>
      </c>
      <c r="E8" s="13">
        <v>731</v>
      </c>
      <c r="F8" s="13">
        <v>214</v>
      </c>
      <c r="G8" s="13">
        <v>2182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2796</v>
      </c>
      <c r="D9" s="13">
        <v>2022</v>
      </c>
      <c r="E9" s="13">
        <v>1700</v>
      </c>
      <c r="F9" s="13">
        <v>322</v>
      </c>
      <c r="G9" s="13">
        <v>774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2823</v>
      </c>
      <c r="D10" s="13">
        <v>2315</v>
      </c>
      <c r="E10" s="13">
        <v>2102</v>
      </c>
      <c r="F10" s="13">
        <v>213</v>
      </c>
      <c r="G10" s="13">
        <v>508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2826</v>
      </c>
      <c r="D11" s="13">
        <v>2347</v>
      </c>
      <c r="E11" s="13">
        <v>2212</v>
      </c>
      <c r="F11" s="13">
        <v>135</v>
      </c>
      <c r="G11" s="13">
        <v>479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2732</v>
      </c>
      <c r="D12" s="13">
        <v>2371</v>
      </c>
      <c r="E12" s="13">
        <v>2278</v>
      </c>
      <c r="F12" s="13">
        <v>93</v>
      </c>
      <c r="G12" s="13">
        <v>361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2596</v>
      </c>
      <c r="D13" s="13">
        <v>2201</v>
      </c>
      <c r="E13" s="13">
        <v>2098</v>
      </c>
      <c r="F13" s="13">
        <v>103</v>
      </c>
      <c r="G13" s="13">
        <v>395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2429</v>
      </c>
      <c r="D14" s="13">
        <v>2004</v>
      </c>
      <c r="E14" s="13">
        <v>1933</v>
      </c>
      <c r="F14" s="13">
        <v>71</v>
      </c>
      <c r="G14" s="13">
        <v>425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2086</v>
      </c>
      <c r="D15" s="13">
        <v>1674</v>
      </c>
      <c r="E15" s="13">
        <v>1594</v>
      </c>
      <c r="F15" s="13">
        <v>80</v>
      </c>
      <c r="G15" s="13">
        <v>412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1935</v>
      </c>
      <c r="D16" s="13">
        <v>1424</v>
      </c>
      <c r="E16" s="13">
        <v>1372</v>
      </c>
      <c r="F16" s="13">
        <v>52</v>
      </c>
      <c r="G16" s="13">
        <v>511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1772</v>
      </c>
      <c r="D17" s="13">
        <v>1008</v>
      </c>
      <c r="E17" s="13">
        <v>974</v>
      </c>
      <c r="F17" s="13">
        <v>34</v>
      </c>
      <c r="G17" s="13">
        <v>764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1652</v>
      </c>
      <c r="D18" s="13">
        <v>629</v>
      </c>
      <c r="E18" s="13">
        <v>588</v>
      </c>
      <c r="F18" s="13">
        <v>41</v>
      </c>
      <c r="G18" s="13">
        <v>1023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1371</v>
      </c>
      <c r="D19" s="13">
        <v>348</v>
      </c>
      <c r="E19" s="13">
        <v>330</v>
      </c>
      <c r="F19" s="13">
        <v>18</v>
      </c>
      <c r="G19" s="13">
        <v>1023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943</v>
      </c>
      <c r="D20" s="13">
        <v>158</v>
      </c>
      <c r="E20" s="13">
        <v>148</v>
      </c>
      <c r="F20" s="13">
        <v>10</v>
      </c>
      <c r="G20" s="13">
        <v>785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1318</v>
      </c>
      <c r="D21" s="13">
        <v>127</v>
      </c>
      <c r="E21" s="13">
        <v>110</v>
      </c>
      <c r="F21" s="13">
        <v>17</v>
      </c>
      <c r="G21" s="13">
        <v>1191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15943</v>
      </c>
      <c r="D22" s="12">
        <v>8578</v>
      </c>
      <c r="E22" s="12">
        <v>7596</v>
      </c>
      <c r="F22" s="12">
        <v>982</v>
      </c>
      <c r="G22" s="12">
        <v>7365</v>
      </c>
    </row>
    <row r="23" spans="1:12" ht="12" customHeight="1">
      <c r="A23" s="21" t="s">
        <v>12</v>
      </c>
      <c r="B23" s="2" t="s">
        <v>21</v>
      </c>
      <c r="C23" s="13">
        <v>306</v>
      </c>
      <c r="D23" s="13">
        <v>15</v>
      </c>
      <c r="E23" s="13">
        <v>9</v>
      </c>
      <c r="F23" s="13">
        <v>6</v>
      </c>
      <c r="G23" s="13">
        <v>291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1542</v>
      </c>
      <c r="D24" s="13">
        <v>417</v>
      </c>
      <c r="E24" s="13">
        <v>281</v>
      </c>
      <c r="F24" s="13">
        <v>136</v>
      </c>
      <c r="G24" s="13">
        <v>1125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1406</v>
      </c>
      <c r="D25" s="13">
        <v>878</v>
      </c>
      <c r="E25" s="13">
        <v>650</v>
      </c>
      <c r="F25" s="13">
        <v>228</v>
      </c>
      <c r="G25" s="13">
        <v>528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1447</v>
      </c>
      <c r="D26" s="13">
        <v>1066</v>
      </c>
      <c r="E26" s="13">
        <v>902</v>
      </c>
      <c r="F26" s="13">
        <v>164</v>
      </c>
      <c r="G26" s="13">
        <v>381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1423</v>
      </c>
      <c r="D27" s="13">
        <v>1057</v>
      </c>
      <c r="E27" s="13">
        <v>951</v>
      </c>
      <c r="F27" s="13">
        <v>106</v>
      </c>
      <c r="G27" s="13">
        <v>366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1330</v>
      </c>
      <c r="D28" s="13">
        <v>1048</v>
      </c>
      <c r="E28" s="13">
        <v>981</v>
      </c>
      <c r="F28" s="13">
        <v>67</v>
      </c>
      <c r="G28" s="13">
        <v>282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1298</v>
      </c>
      <c r="D29" s="13">
        <v>1002</v>
      </c>
      <c r="E29" s="13">
        <v>928</v>
      </c>
      <c r="F29" s="13">
        <v>74</v>
      </c>
      <c r="G29" s="13">
        <v>296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1263</v>
      </c>
      <c r="D30" s="13">
        <v>925</v>
      </c>
      <c r="E30" s="13">
        <v>874</v>
      </c>
      <c r="F30" s="13">
        <v>51</v>
      </c>
      <c r="G30" s="13">
        <v>338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1083</v>
      </c>
      <c r="D31" s="13">
        <v>775</v>
      </c>
      <c r="E31" s="13">
        <v>726</v>
      </c>
      <c r="F31" s="13">
        <v>49</v>
      </c>
      <c r="G31" s="13">
        <v>308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959</v>
      </c>
      <c r="D32" s="13">
        <v>601</v>
      </c>
      <c r="E32" s="13">
        <v>565</v>
      </c>
      <c r="F32" s="13">
        <v>36</v>
      </c>
      <c r="G32" s="13">
        <v>358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898</v>
      </c>
      <c r="D33" s="13">
        <v>360</v>
      </c>
      <c r="E33" s="13">
        <v>344</v>
      </c>
      <c r="F33" s="13">
        <v>16</v>
      </c>
      <c r="G33" s="13">
        <v>538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856</v>
      </c>
      <c r="D34" s="13">
        <v>209</v>
      </c>
      <c r="E34" s="13">
        <v>185</v>
      </c>
      <c r="F34" s="13">
        <v>24</v>
      </c>
      <c r="G34" s="13">
        <v>647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728</v>
      </c>
      <c r="D35" s="13">
        <v>110</v>
      </c>
      <c r="E35" s="13">
        <v>102</v>
      </c>
      <c r="F35" s="13">
        <v>8</v>
      </c>
      <c r="G35" s="13">
        <v>618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539</v>
      </c>
      <c r="D36" s="13">
        <v>61</v>
      </c>
      <c r="E36" s="13">
        <v>54</v>
      </c>
      <c r="F36" s="13">
        <v>7</v>
      </c>
      <c r="G36" s="13">
        <v>478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865</v>
      </c>
      <c r="D37" s="13">
        <v>54</v>
      </c>
      <c r="E37" s="13">
        <v>44</v>
      </c>
      <c r="F37" s="13">
        <v>10</v>
      </c>
      <c r="G37" s="13">
        <v>811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15080</v>
      </c>
      <c r="D38" s="12">
        <v>11039</v>
      </c>
      <c r="E38" s="12">
        <v>10603</v>
      </c>
      <c r="F38" s="12">
        <v>436</v>
      </c>
      <c r="G38" s="12">
        <v>4041</v>
      </c>
    </row>
    <row r="39" spans="1:12" ht="12" customHeight="1">
      <c r="A39" s="21" t="s">
        <v>12</v>
      </c>
      <c r="B39" s="2" t="s">
        <v>21</v>
      </c>
      <c r="C39" s="13">
        <v>311</v>
      </c>
      <c r="D39" s="13">
        <v>29</v>
      </c>
      <c r="E39" s="13">
        <v>20</v>
      </c>
      <c r="F39" s="13">
        <v>9</v>
      </c>
      <c r="G39" s="13">
        <v>282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1585</v>
      </c>
      <c r="D40" s="13">
        <v>528</v>
      </c>
      <c r="E40" s="13">
        <v>450</v>
      </c>
      <c r="F40" s="13">
        <v>78</v>
      </c>
      <c r="G40" s="13">
        <v>1057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1390</v>
      </c>
      <c r="D41" s="13">
        <v>1144</v>
      </c>
      <c r="E41" s="13">
        <v>1050</v>
      </c>
      <c r="F41" s="13">
        <v>94</v>
      </c>
      <c r="G41" s="13">
        <v>246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1376</v>
      </c>
      <c r="D42" s="13">
        <v>1249</v>
      </c>
      <c r="E42" s="13">
        <v>1200</v>
      </c>
      <c r="F42" s="13">
        <v>49</v>
      </c>
      <c r="G42" s="13">
        <v>127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1403</v>
      </c>
      <c r="D43" s="13">
        <v>1290</v>
      </c>
      <c r="E43" s="13">
        <v>1261</v>
      </c>
      <c r="F43" s="13">
        <v>29</v>
      </c>
      <c r="G43" s="13">
        <v>113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1402</v>
      </c>
      <c r="D44" s="13">
        <v>1323</v>
      </c>
      <c r="E44" s="13">
        <v>1297</v>
      </c>
      <c r="F44" s="13">
        <v>26</v>
      </c>
      <c r="G44" s="13">
        <v>79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1298</v>
      </c>
      <c r="D45" s="13">
        <v>1199</v>
      </c>
      <c r="E45" s="13">
        <v>1170</v>
      </c>
      <c r="F45" s="13">
        <v>29</v>
      </c>
      <c r="G45" s="13">
        <v>99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1166</v>
      </c>
      <c r="D46" s="13">
        <v>1079</v>
      </c>
      <c r="E46" s="13">
        <v>1059</v>
      </c>
      <c r="F46" s="13">
        <v>20</v>
      </c>
      <c r="G46" s="13">
        <v>87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1003</v>
      </c>
      <c r="D47" s="13">
        <v>899</v>
      </c>
      <c r="E47" s="13">
        <v>868</v>
      </c>
      <c r="F47" s="13">
        <v>31</v>
      </c>
      <c r="G47" s="13">
        <v>104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976</v>
      </c>
      <c r="D48" s="13">
        <v>823</v>
      </c>
      <c r="E48" s="13">
        <v>807</v>
      </c>
      <c r="F48" s="13">
        <v>16</v>
      </c>
      <c r="G48" s="13">
        <v>153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874</v>
      </c>
      <c r="D49" s="13">
        <v>648</v>
      </c>
      <c r="E49" s="13">
        <v>630</v>
      </c>
      <c r="F49" s="13">
        <v>18</v>
      </c>
      <c r="G49" s="13">
        <v>226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796</v>
      </c>
      <c r="D50" s="13">
        <v>420</v>
      </c>
      <c r="E50" s="13">
        <v>403</v>
      </c>
      <c r="F50" s="13">
        <v>17</v>
      </c>
      <c r="G50" s="13">
        <v>376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643</v>
      </c>
      <c r="D51" s="13">
        <v>238</v>
      </c>
      <c r="E51" s="13">
        <v>228</v>
      </c>
      <c r="F51" s="13">
        <v>10</v>
      </c>
      <c r="G51" s="13">
        <v>405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404</v>
      </c>
      <c r="D52" s="13">
        <v>97</v>
      </c>
      <c r="E52" s="13">
        <v>94</v>
      </c>
      <c r="F52" s="13">
        <v>3</v>
      </c>
      <c r="G52" s="13">
        <v>307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453</v>
      </c>
      <c r="D53" s="14">
        <v>73</v>
      </c>
      <c r="E53" s="14">
        <v>66</v>
      </c>
      <c r="F53" s="14">
        <v>7</v>
      </c>
      <c r="G53" s="14">
        <v>380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 codeName="Hoja114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6.710937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151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7591</v>
      </c>
      <c r="D6" s="12">
        <v>5028</v>
      </c>
      <c r="E6" s="12">
        <v>4833</v>
      </c>
      <c r="F6" s="12">
        <v>195</v>
      </c>
      <c r="G6" s="12">
        <v>2563</v>
      </c>
    </row>
    <row r="7" spans="1:12" ht="12" customHeight="1">
      <c r="A7" s="21" t="s">
        <v>12</v>
      </c>
      <c r="B7" s="2" t="s">
        <v>21</v>
      </c>
      <c r="C7" s="13">
        <v>153</v>
      </c>
      <c r="D7" s="13">
        <v>13</v>
      </c>
      <c r="E7" s="13">
        <v>10</v>
      </c>
      <c r="F7" s="13">
        <v>3</v>
      </c>
      <c r="G7" s="13">
        <v>140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656</v>
      </c>
      <c r="D8" s="13">
        <v>188</v>
      </c>
      <c r="E8" s="13">
        <v>158</v>
      </c>
      <c r="F8" s="13">
        <v>30</v>
      </c>
      <c r="G8" s="13">
        <v>468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569</v>
      </c>
      <c r="D9" s="13">
        <v>418</v>
      </c>
      <c r="E9" s="13">
        <v>375</v>
      </c>
      <c r="F9" s="13">
        <v>43</v>
      </c>
      <c r="G9" s="13">
        <v>151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568</v>
      </c>
      <c r="D10" s="13">
        <v>477</v>
      </c>
      <c r="E10" s="13">
        <v>463</v>
      </c>
      <c r="F10" s="13">
        <v>14</v>
      </c>
      <c r="G10" s="13">
        <v>91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645</v>
      </c>
      <c r="D11" s="13">
        <v>575</v>
      </c>
      <c r="E11" s="13">
        <v>549</v>
      </c>
      <c r="F11" s="13">
        <v>26</v>
      </c>
      <c r="G11" s="13">
        <v>70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659</v>
      </c>
      <c r="D12" s="13">
        <v>610</v>
      </c>
      <c r="E12" s="13">
        <v>587</v>
      </c>
      <c r="F12" s="13">
        <v>23</v>
      </c>
      <c r="G12" s="13">
        <v>49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678</v>
      </c>
      <c r="D13" s="13">
        <v>614</v>
      </c>
      <c r="E13" s="13">
        <v>592</v>
      </c>
      <c r="F13" s="13">
        <v>22</v>
      </c>
      <c r="G13" s="13">
        <v>64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653</v>
      </c>
      <c r="D14" s="13">
        <v>576</v>
      </c>
      <c r="E14" s="13">
        <v>562</v>
      </c>
      <c r="F14" s="13">
        <v>14</v>
      </c>
      <c r="G14" s="13">
        <v>77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512</v>
      </c>
      <c r="D15" s="13">
        <v>427</v>
      </c>
      <c r="E15" s="13">
        <v>420</v>
      </c>
      <c r="F15" s="13">
        <v>7</v>
      </c>
      <c r="G15" s="13">
        <v>85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539</v>
      </c>
      <c r="D16" s="13">
        <v>427</v>
      </c>
      <c r="E16" s="13">
        <v>421</v>
      </c>
      <c r="F16" s="13">
        <v>6</v>
      </c>
      <c r="G16" s="13">
        <v>112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492</v>
      </c>
      <c r="D17" s="13">
        <v>310</v>
      </c>
      <c r="E17" s="13">
        <v>306</v>
      </c>
      <c r="F17" s="13">
        <v>4</v>
      </c>
      <c r="G17" s="13">
        <v>182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421</v>
      </c>
      <c r="D18" s="13">
        <v>179</v>
      </c>
      <c r="E18" s="13">
        <v>177</v>
      </c>
      <c r="F18" s="13">
        <v>2</v>
      </c>
      <c r="G18" s="13">
        <v>242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398</v>
      </c>
      <c r="D19" s="13">
        <v>120</v>
      </c>
      <c r="E19" s="13">
        <v>120</v>
      </c>
      <c r="F19" s="13" t="s">
        <v>41</v>
      </c>
      <c r="G19" s="13">
        <v>278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295</v>
      </c>
      <c r="D20" s="13">
        <v>61</v>
      </c>
      <c r="E20" s="13">
        <v>60</v>
      </c>
      <c r="F20" s="13">
        <v>1</v>
      </c>
      <c r="G20" s="13">
        <v>234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353</v>
      </c>
      <c r="D21" s="13">
        <v>33</v>
      </c>
      <c r="E21" s="13">
        <v>33</v>
      </c>
      <c r="F21" s="13" t="s">
        <v>41</v>
      </c>
      <c r="G21" s="13">
        <v>320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3908</v>
      </c>
      <c r="D22" s="12">
        <v>2250</v>
      </c>
      <c r="E22" s="12">
        <v>2119</v>
      </c>
      <c r="F22" s="12">
        <v>131</v>
      </c>
      <c r="G22" s="12">
        <v>1658</v>
      </c>
    </row>
    <row r="23" spans="1:12" ht="12" customHeight="1">
      <c r="A23" s="21" t="s">
        <v>12</v>
      </c>
      <c r="B23" s="2" t="s">
        <v>21</v>
      </c>
      <c r="C23" s="13">
        <v>85</v>
      </c>
      <c r="D23" s="13">
        <v>6</v>
      </c>
      <c r="E23" s="13">
        <v>6</v>
      </c>
      <c r="F23" s="13" t="s">
        <v>41</v>
      </c>
      <c r="G23" s="13">
        <v>79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329</v>
      </c>
      <c r="D24" s="13">
        <v>100</v>
      </c>
      <c r="E24" s="13">
        <v>79</v>
      </c>
      <c r="F24" s="13">
        <v>21</v>
      </c>
      <c r="G24" s="13">
        <v>229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284</v>
      </c>
      <c r="D25" s="13">
        <v>185</v>
      </c>
      <c r="E25" s="13">
        <v>159</v>
      </c>
      <c r="F25" s="13">
        <v>26</v>
      </c>
      <c r="G25" s="13">
        <v>99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273</v>
      </c>
      <c r="D26" s="13">
        <v>206</v>
      </c>
      <c r="E26" s="13">
        <v>197</v>
      </c>
      <c r="F26" s="13">
        <v>9</v>
      </c>
      <c r="G26" s="13">
        <v>67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325</v>
      </c>
      <c r="D27" s="13">
        <v>269</v>
      </c>
      <c r="E27" s="13">
        <v>247</v>
      </c>
      <c r="F27" s="13">
        <v>22</v>
      </c>
      <c r="G27" s="13">
        <v>56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336</v>
      </c>
      <c r="D28" s="13">
        <v>296</v>
      </c>
      <c r="E28" s="13">
        <v>279</v>
      </c>
      <c r="F28" s="13">
        <v>17</v>
      </c>
      <c r="G28" s="13">
        <v>40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337</v>
      </c>
      <c r="D29" s="13">
        <v>286</v>
      </c>
      <c r="E29" s="13">
        <v>274</v>
      </c>
      <c r="F29" s="13">
        <v>12</v>
      </c>
      <c r="G29" s="13">
        <v>51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336</v>
      </c>
      <c r="D30" s="13">
        <v>279</v>
      </c>
      <c r="E30" s="13">
        <v>269</v>
      </c>
      <c r="F30" s="13">
        <v>10</v>
      </c>
      <c r="G30" s="13">
        <v>57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273</v>
      </c>
      <c r="D31" s="13">
        <v>203</v>
      </c>
      <c r="E31" s="13">
        <v>197</v>
      </c>
      <c r="F31" s="13">
        <v>6</v>
      </c>
      <c r="G31" s="13">
        <v>70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270</v>
      </c>
      <c r="D32" s="13">
        <v>190</v>
      </c>
      <c r="E32" s="13">
        <v>186</v>
      </c>
      <c r="F32" s="13">
        <v>4</v>
      </c>
      <c r="G32" s="13">
        <v>80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249</v>
      </c>
      <c r="D33" s="13">
        <v>111</v>
      </c>
      <c r="E33" s="13">
        <v>108</v>
      </c>
      <c r="F33" s="13">
        <v>3</v>
      </c>
      <c r="G33" s="13">
        <v>138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219</v>
      </c>
      <c r="D34" s="13">
        <v>55</v>
      </c>
      <c r="E34" s="13">
        <v>55</v>
      </c>
      <c r="F34" s="13" t="s">
        <v>41</v>
      </c>
      <c r="G34" s="13">
        <v>164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212</v>
      </c>
      <c r="D35" s="13">
        <v>32</v>
      </c>
      <c r="E35" s="13">
        <v>32</v>
      </c>
      <c r="F35" s="13" t="s">
        <v>41</v>
      </c>
      <c r="G35" s="13">
        <v>180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157</v>
      </c>
      <c r="D36" s="13">
        <v>18</v>
      </c>
      <c r="E36" s="13">
        <v>17</v>
      </c>
      <c r="F36" s="13">
        <v>1</v>
      </c>
      <c r="G36" s="13">
        <v>139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223</v>
      </c>
      <c r="D37" s="13">
        <v>14</v>
      </c>
      <c r="E37" s="13">
        <v>14</v>
      </c>
      <c r="F37" s="13" t="s">
        <v>41</v>
      </c>
      <c r="G37" s="13">
        <v>209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3683</v>
      </c>
      <c r="D38" s="12">
        <v>2778</v>
      </c>
      <c r="E38" s="12">
        <v>2714</v>
      </c>
      <c r="F38" s="12">
        <v>64</v>
      </c>
      <c r="G38" s="12">
        <v>905</v>
      </c>
    </row>
    <row r="39" spans="1:12" ht="12" customHeight="1">
      <c r="A39" s="21" t="s">
        <v>12</v>
      </c>
      <c r="B39" s="2" t="s">
        <v>21</v>
      </c>
      <c r="C39" s="13">
        <v>68</v>
      </c>
      <c r="D39" s="13">
        <v>7</v>
      </c>
      <c r="E39" s="13">
        <v>4</v>
      </c>
      <c r="F39" s="13">
        <v>3</v>
      </c>
      <c r="G39" s="13">
        <v>61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327</v>
      </c>
      <c r="D40" s="13">
        <v>88</v>
      </c>
      <c r="E40" s="13">
        <v>79</v>
      </c>
      <c r="F40" s="13">
        <v>9</v>
      </c>
      <c r="G40" s="13">
        <v>239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285</v>
      </c>
      <c r="D41" s="13">
        <v>233</v>
      </c>
      <c r="E41" s="13">
        <v>216</v>
      </c>
      <c r="F41" s="13">
        <v>17</v>
      </c>
      <c r="G41" s="13">
        <v>52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295</v>
      </c>
      <c r="D42" s="13">
        <v>271</v>
      </c>
      <c r="E42" s="13">
        <v>266</v>
      </c>
      <c r="F42" s="13">
        <v>5</v>
      </c>
      <c r="G42" s="13">
        <v>24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320</v>
      </c>
      <c r="D43" s="13">
        <v>306</v>
      </c>
      <c r="E43" s="13">
        <v>302</v>
      </c>
      <c r="F43" s="13">
        <v>4</v>
      </c>
      <c r="G43" s="13">
        <v>14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323</v>
      </c>
      <c r="D44" s="13">
        <v>314</v>
      </c>
      <c r="E44" s="13">
        <v>308</v>
      </c>
      <c r="F44" s="13">
        <v>6</v>
      </c>
      <c r="G44" s="13">
        <v>9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341</v>
      </c>
      <c r="D45" s="13">
        <v>328</v>
      </c>
      <c r="E45" s="13">
        <v>318</v>
      </c>
      <c r="F45" s="13">
        <v>10</v>
      </c>
      <c r="G45" s="13">
        <v>13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317</v>
      </c>
      <c r="D46" s="13">
        <v>297</v>
      </c>
      <c r="E46" s="13">
        <v>293</v>
      </c>
      <c r="F46" s="13">
        <v>4</v>
      </c>
      <c r="G46" s="13">
        <v>20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239</v>
      </c>
      <c r="D47" s="13">
        <v>224</v>
      </c>
      <c r="E47" s="13">
        <v>223</v>
      </c>
      <c r="F47" s="13">
        <v>1</v>
      </c>
      <c r="G47" s="13">
        <v>15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269</v>
      </c>
      <c r="D48" s="13">
        <v>237</v>
      </c>
      <c r="E48" s="13">
        <v>235</v>
      </c>
      <c r="F48" s="13">
        <v>2</v>
      </c>
      <c r="G48" s="13">
        <v>32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243</v>
      </c>
      <c r="D49" s="13">
        <v>199</v>
      </c>
      <c r="E49" s="13">
        <v>198</v>
      </c>
      <c r="F49" s="13">
        <v>1</v>
      </c>
      <c r="G49" s="13">
        <v>44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202</v>
      </c>
      <c r="D50" s="13">
        <v>124</v>
      </c>
      <c r="E50" s="13">
        <v>122</v>
      </c>
      <c r="F50" s="13">
        <v>2</v>
      </c>
      <c r="G50" s="13">
        <v>78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186</v>
      </c>
      <c r="D51" s="13">
        <v>88</v>
      </c>
      <c r="E51" s="13">
        <v>88</v>
      </c>
      <c r="F51" s="13" t="s">
        <v>41</v>
      </c>
      <c r="G51" s="13">
        <v>98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138</v>
      </c>
      <c r="D52" s="13">
        <v>43</v>
      </c>
      <c r="E52" s="13">
        <v>43</v>
      </c>
      <c r="F52" s="13" t="s">
        <v>41</v>
      </c>
      <c r="G52" s="13">
        <v>95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130</v>
      </c>
      <c r="D53" s="14">
        <v>19</v>
      </c>
      <c r="E53" s="14">
        <v>19</v>
      </c>
      <c r="F53" s="14" t="s">
        <v>41</v>
      </c>
      <c r="G53" s="14">
        <v>111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 codeName="Hoja115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4.4257812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152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20785</v>
      </c>
      <c r="D6" s="12">
        <v>13934</v>
      </c>
      <c r="E6" s="12">
        <v>13254</v>
      </c>
      <c r="F6" s="12">
        <v>680</v>
      </c>
      <c r="G6" s="12">
        <v>6851</v>
      </c>
    </row>
    <row r="7" spans="1:12" ht="12" customHeight="1">
      <c r="A7" s="21" t="s">
        <v>12</v>
      </c>
      <c r="B7" s="2" t="s">
        <v>21</v>
      </c>
      <c r="C7" s="13">
        <v>444</v>
      </c>
      <c r="D7" s="13">
        <v>38</v>
      </c>
      <c r="E7" s="13">
        <v>33</v>
      </c>
      <c r="F7" s="13">
        <v>5</v>
      </c>
      <c r="G7" s="13">
        <v>406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2106</v>
      </c>
      <c r="D8" s="13">
        <v>729</v>
      </c>
      <c r="E8" s="13">
        <v>593</v>
      </c>
      <c r="F8" s="13">
        <v>136</v>
      </c>
      <c r="G8" s="13">
        <v>1377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1977</v>
      </c>
      <c r="D9" s="13">
        <v>1472</v>
      </c>
      <c r="E9" s="13">
        <v>1335</v>
      </c>
      <c r="F9" s="13">
        <v>137</v>
      </c>
      <c r="G9" s="13">
        <v>505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1999</v>
      </c>
      <c r="D10" s="13">
        <v>1683</v>
      </c>
      <c r="E10" s="13">
        <v>1586</v>
      </c>
      <c r="F10" s="13">
        <v>97</v>
      </c>
      <c r="G10" s="13">
        <v>316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2012</v>
      </c>
      <c r="D11" s="13">
        <v>1772</v>
      </c>
      <c r="E11" s="13">
        <v>1711</v>
      </c>
      <c r="F11" s="13">
        <v>61</v>
      </c>
      <c r="G11" s="13">
        <v>240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1953</v>
      </c>
      <c r="D12" s="13">
        <v>1740</v>
      </c>
      <c r="E12" s="13">
        <v>1665</v>
      </c>
      <c r="F12" s="13">
        <v>75</v>
      </c>
      <c r="G12" s="13">
        <v>213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1813</v>
      </c>
      <c r="D13" s="13">
        <v>1612</v>
      </c>
      <c r="E13" s="13">
        <v>1563</v>
      </c>
      <c r="F13" s="13">
        <v>49</v>
      </c>
      <c r="G13" s="13">
        <v>201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1509</v>
      </c>
      <c r="D14" s="13">
        <v>1354</v>
      </c>
      <c r="E14" s="13">
        <v>1317</v>
      </c>
      <c r="F14" s="13">
        <v>37</v>
      </c>
      <c r="G14" s="13">
        <v>155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1379</v>
      </c>
      <c r="D15" s="13">
        <v>1125</v>
      </c>
      <c r="E15" s="13">
        <v>1089</v>
      </c>
      <c r="F15" s="13">
        <v>36</v>
      </c>
      <c r="G15" s="13">
        <v>254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1326</v>
      </c>
      <c r="D16" s="13">
        <v>982</v>
      </c>
      <c r="E16" s="13">
        <v>957</v>
      </c>
      <c r="F16" s="13">
        <v>25</v>
      </c>
      <c r="G16" s="13">
        <v>344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1161</v>
      </c>
      <c r="D17" s="13">
        <v>706</v>
      </c>
      <c r="E17" s="13">
        <v>694</v>
      </c>
      <c r="F17" s="13">
        <v>12</v>
      </c>
      <c r="G17" s="13">
        <v>455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986</v>
      </c>
      <c r="D18" s="13">
        <v>386</v>
      </c>
      <c r="E18" s="13">
        <v>381</v>
      </c>
      <c r="F18" s="13">
        <v>5</v>
      </c>
      <c r="G18" s="13">
        <v>600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768</v>
      </c>
      <c r="D19" s="13">
        <v>180</v>
      </c>
      <c r="E19" s="13">
        <v>178</v>
      </c>
      <c r="F19" s="13">
        <v>2</v>
      </c>
      <c r="G19" s="13">
        <v>588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585</v>
      </c>
      <c r="D20" s="13">
        <v>89</v>
      </c>
      <c r="E20" s="13">
        <v>87</v>
      </c>
      <c r="F20" s="13">
        <v>2</v>
      </c>
      <c r="G20" s="13">
        <v>496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767</v>
      </c>
      <c r="D21" s="13">
        <v>66</v>
      </c>
      <c r="E21" s="13">
        <v>65</v>
      </c>
      <c r="F21" s="13">
        <v>1</v>
      </c>
      <c r="G21" s="13">
        <v>701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10556</v>
      </c>
      <c r="D22" s="12">
        <v>6066</v>
      </c>
      <c r="E22" s="12">
        <v>5629</v>
      </c>
      <c r="F22" s="12">
        <v>437</v>
      </c>
      <c r="G22" s="12">
        <v>4490</v>
      </c>
    </row>
    <row r="23" spans="1:12" ht="12" customHeight="1">
      <c r="A23" s="21" t="s">
        <v>12</v>
      </c>
      <c r="B23" s="2" t="s">
        <v>21</v>
      </c>
      <c r="C23" s="13">
        <v>212</v>
      </c>
      <c r="D23" s="13">
        <v>12</v>
      </c>
      <c r="E23" s="13">
        <v>10</v>
      </c>
      <c r="F23" s="13">
        <v>2</v>
      </c>
      <c r="G23" s="13">
        <v>200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1040</v>
      </c>
      <c r="D24" s="13">
        <v>288</v>
      </c>
      <c r="E24" s="13">
        <v>207</v>
      </c>
      <c r="F24" s="13">
        <v>81</v>
      </c>
      <c r="G24" s="13">
        <v>752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941</v>
      </c>
      <c r="D25" s="13">
        <v>598</v>
      </c>
      <c r="E25" s="13">
        <v>519</v>
      </c>
      <c r="F25" s="13">
        <v>79</v>
      </c>
      <c r="G25" s="13">
        <v>343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1024</v>
      </c>
      <c r="D26" s="13">
        <v>770</v>
      </c>
      <c r="E26" s="13">
        <v>713</v>
      </c>
      <c r="F26" s="13">
        <v>57</v>
      </c>
      <c r="G26" s="13">
        <v>254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1009</v>
      </c>
      <c r="D27" s="13">
        <v>815</v>
      </c>
      <c r="E27" s="13">
        <v>769</v>
      </c>
      <c r="F27" s="13">
        <v>46</v>
      </c>
      <c r="G27" s="13">
        <v>194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958</v>
      </c>
      <c r="D28" s="13">
        <v>789</v>
      </c>
      <c r="E28" s="13">
        <v>731</v>
      </c>
      <c r="F28" s="13">
        <v>58</v>
      </c>
      <c r="G28" s="13">
        <v>169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937</v>
      </c>
      <c r="D29" s="13">
        <v>766</v>
      </c>
      <c r="E29" s="13">
        <v>728</v>
      </c>
      <c r="F29" s="13">
        <v>38</v>
      </c>
      <c r="G29" s="13">
        <v>171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745</v>
      </c>
      <c r="D30" s="13">
        <v>627</v>
      </c>
      <c r="E30" s="13">
        <v>599</v>
      </c>
      <c r="F30" s="13">
        <v>28</v>
      </c>
      <c r="G30" s="13">
        <v>118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679</v>
      </c>
      <c r="D31" s="13">
        <v>477</v>
      </c>
      <c r="E31" s="13">
        <v>457</v>
      </c>
      <c r="F31" s="13">
        <v>20</v>
      </c>
      <c r="G31" s="13">
        <v>202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690</v>
      </c>
      <c r="D32" s="13">
        <v>421</v>
      </c>
      <c r="E32" s="13">
        <v>405</v>
      </c>
      <c r="F32" s="13">
        <v>16</v>
      </c>
      <c r="G32" s="13">
        <v>269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569</v>
      </c>
      <c r="D33" s="13">
        <v>254</v>
      </c>
      <c r="E33" s="13">
        <v>247</v>
      </c>
      <c r="F33" s="13">
        <v>7</v>
      </c>
      <c r="G33" s="13">
        <v>315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493</v>
      </c>
      <c r="D34" s="13">
        <v>139</v>
      </c>
      <c r="E34" s="13">
        <v>137</v>
      </c>
      <c r="F34" s="13">
        <v>2</v>
      </c>
      <c r="G34" s="13">
        <v>354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429</v>
      </c>
      <c r="D35" s="13">
        <v>61</v>
      </c>
      <c r="E35" s="13">
        <v>59</v>
      </c>
      <c r="F35" s="13">
        <v>2</v>
      </c>
      <c r="G35" s="13">
        <v>368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332</v>
      </c>
      <c r="D36" s="13">
        <v>21</v>
      </c>
      <c r="E36" s="13">
        <v>20</v>
      </c>
      <c r="F36" s="13">
        <v>1</v>
      </c>
      <c r="G36" s="13">
        <v>311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498</v>
      </c>
      <c r="D37" s="13">
        <v>28</v>
      </c>
      <c r="E37" s="13">
        <v>28</v>
      </c>
      <c r="F37" s="13" t="s">
        <v>41</v>
      </c>
      <c r="G37" s="13">
        <v>470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10229</v>
      </c>
      <c r="D38" s="12">
        <v>7868</v>
      </c>
      <c r="E38" s="12">
        <v>7625</v>
      </c>
      <c r="F38" s="12">
        <v>243</v>
      </c>
      <c r="G38" s="12">
        <v>2361</v>
      </c>
    </row>
    <row r="39" spans="1:12" ht="12" customHeight="1">
      <c r="A39" s="21" t="s">
        <v>12</v>
      </c>
      <c r="B39" s="2" t="s">
        <v>21</v>
      </c>
      <c r="C39" s="13">
        <v>232</v>
      </c>
      <c r="D39" s="13">
        <v>26</v>
      </c>
      <c r="E39" s="13">
        <v>23</v>
      </c>
      <c r="F39" s="13">
        <v>3</v>
      </c>
      <c r="G39" s="13">
        <v>206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1066</v>
      </c>
      <c r="D40" s="13">
        <v>441</v>
      </c>
      <c r="E40" s="13">
        <v>386</v>
      </c>
      <c r="F40" s="13">
        <v>55</v>
      </c>
      <c r="G40" s="13">
        <v>625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1036</v>
      </c>
      <c r="D41" s="13">
        <v>874</v>
      </c>
      <c r="E41" s="13">
        <v>816</v>
      </c>
      <c r="F41" s="13">
        <v>58</v>
      </c>
      <c r="G41" s="13">
        <v>162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975</v>
      </c>
      <c r="D42" s="13">
        <v>913</v>
      </c>
      <c r="E42" s="13">
        <v>873</v>
      </c>
      <c r="F42" s="13">
        <v>40</v>
      </c>
      <c r="G42" s="13">
        <v>62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1003</v>
      </c>
      <c r="D43" s="13">
        <v>957</v>
      </c>
      <c r="E43" s="13">
        <v>942</v>
      </c>
      <c r="F43" s="13">
        <v>15</v>
      </c>
      <c r="G43" s="13">
        <v>46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995</v>
      </c>
      <c r="D44" s="13">
        <v>951</v>
      </c>
      <c r="E44" s="13">
        <v>934</v>
      </c>
      <c r="F44" s="13">
        <v>17</v>
      </c>
      <c r="G44" s="13">
        <v>44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876</v>
      </c>
      <c r="D45" s="13">
        <v>846</v>
      </c>
      <c r="E45" s="13">
        <v>835</v>
      </c>
      <c r="F45" s="13">
        <v>11</v>
      </c>
      <c r="G45" s="13">
        <v>30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764</v>
      </c>
      <c r="D46" s="13">
        <v>727</v>
      </c>
      <c r="E46" s="13">
        <v>718</v>
      </c>
      <c r="F46" s="13">
        <v>9</v>
      </c>
      <c r="G46" s="13">
        <v>37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700</v>
      </c>
      <c r="D47" s="13">
        <v>648</v>
      </c>
      <c r="E47" s="13">
        <v>632</v>
      </c>
      <c r="F47" s="13">
        <v>16</v>
      </c>
      <c r="G47" s="13">
        <v>52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636</v>
      </c>
      <c r="D48" s="13">
        <v>561</v>
      </c>
      <c r="E48" s="13">
        <v>552</v>
      </c>
      <c r="F48" s="13">
        <v>9</v>
      </c>
      <c r="G48" s="13">
        <v>75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592</v>
      </c>
      <c r="D49" s="13">
        <v>452</v>
      </c>
      <c r="E49" s="13">
        <v>447</v>
      </c>
      <c r="F49" s="13">
        <v>5</v>
      </c>
      <c r="G49" s="13">
        <v>140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493</v>
      </c>
      <c r="D50" s="13">
        <v>247</v>
      </c>
      <c r="E50" s="13">
        <v>244</v>
      </c>
      <c r="F50" s="13">
        <v>3</v>
      </c>
      <c r="G50" s="13">
        <v>246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339</v>
      </c>
      <c r="D51" s="13">
        <v>119</v>
      </c>
      <c r="E51" s="13">
        <v>119</v>
      </c>
      <c r="F51" s="13" t="s">
        <v>41</v>
      </c>
      <c r="G51" s="13">
        <v>220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253</v>
      </c>
      <c r="D52" s="13">
        <v>68</v>
      </c>
      <c r="E52" s="13">
        <v>67</v>
      </c>
      <c r="F52" s="13">
        <v>1</v>
      </c>
      <c r="G52" s="13">
        <v>185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269</v>
      </c>
      <c r="D53" s="14">
        <v>38</v>
      </c>
      <c r="E53" s="14">
        <v>37</v>
      </c>
      <c r="F53" s="14">
        <v>1</v>
      </c>
      <c r="G53" s="14">
        <v>231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 codeName="Hoja116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29.42578125" customWidth="1"/>
    <col min="2" max="2" width="27.8554687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153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21286</v>
      </c>
      <c r="D6" s="12">
        <v>14465</v>
      </c>
      <c r="E6" s="12">
        <v>13867</v>
      </c>
      <c r="F6" s="12">
        <v>598</v>
      </c>
      <c r="G6" s="12">
        <v>6821</v>
      </c>
    </row>
    <row r="7" spans="1:12" ht="12" customHeight="1">
      <c r="A7" s="21" t="s">
        <v>12</v>
      </c>
      <c r="B7" s="2" t="s">
        <v>21</v>
      </c>
      <c r="C7" s="13">
        <v>425</v>
      </c>
      <c r="D7" s="13">
        <v>20</v>
      </c>
      <c r="E7" s="13">
        <v>17</v>
      </c>
      <c r="F7" s="13">
        <v>3</v>
      </c>
      <c r="G7" s="13">
        <v>405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2108</v>
      </c>
      <c r="D8" s="13">
        <v>677</v>
      </c>
      <c r="E8" s="13">
        <v>557</v>
      </c>
      <c r="F8" s="13">
        <v>120</v>
      </c>
      <c r="G8" s="13">
        <v>1431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1865</v>
      </c>
      <c r="D9" s="13">
        <v>1443</v>
      </c>
      <c r="E9" s="13">
        <v>1314</v>
      </c>
      <c r="F9" s="13">
        <v>129</v>
      </c>
      <c r="G9" s="13">
        <v>422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1839</v>
      </c>
      <c r="D10" s="13">
        <v>1602</v>
      </c>
      <c r="E10" s="13">
        <v>1523</v>
      </c>
      <c r="F10" s="13">
        <v>79</v>
      </c>
      <c r="G10" s="13">
        <v>237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1884</v>
      </c>
      <c r="D11" s="13">
        <v>1722</v>
      </c>
      <c r="E11" s="13">
        <v>1641</v>
      </c>
      <c r="F11" s="13">
        <v>81</v>
      </c>
      <c r="G11" s="13">
        <v>162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1958</v>
      </c>
      <c r="D12" s="13">
        <v>1764</v>
      </c>
      <c r="E12" s="13">
        <v>1723</v>
      </c>
      <c r="F12" s="13">
        <v>41</v>
      </c>
      <c r="G12" s="13">
        <v>194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1939</v>
      </c>
      <c r="D13" s="13">
        <v>1708</v>
      </c>
      <c r="E13" s="13">
        <v>1669</v>
      </c>
      <c r="F13" s="13">
        <v>39</v>
      </c>
      <c r="G13" s="13">
        <v>231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1685</v>
      </c>
      <c r="D14" s="13">
        <v>1510</v>
      </c>
      <c r="E14" s="13">
        <v>1481</v>
      </c>
      <c r="F14" s="13">
        <v>29</v>
      </c>
      <c r="G14" s="13">
        <v>175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1464</v>
      </c>
      <c r="D15" s="13">
        <v>1268</v>
      </c>
      <c r="E15" s="13">
        <v>1243</v>
      </c>
      <c r="F15" s="13">
        <v>25</v>
      </c>
      <c r="G15" s="13">
        <v>196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1384</v>
      </c>
      <c r="D16" s="13">
        <v>1083</v>
      </c>
      <c r="E16" s="13">
        <v>1067</v>
      </c>
      <c r="F16" s="13">
        <v>16</v>
      </c>
      <c r="G16" s="13">
        <v>301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1243</v>
      </c>
      <c r="D17" s="13">
        <v>768</v>
      </c>
      <c r="E17" s="13">
        <v>747</v>
      </c>
      <c r="F17" s="13">
        <v>21</v>
      </c>
      <c r="G17" s="13">
        <v>475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1130</v>
      </c>
      <c r="D18" s="13">
        <v>468</v>
      </c>
      <c r="E18" s="13">
        <v>463</v>
      </c>
      <c r="F18" s="13">
        <v>5</v>
      </c>
      <c r="G18" s="13">
        <v>662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921</v>
      </c>
      <c r="D19" s="13">
        <v>247</v>
      </c>
      <c r="E19" s="13">
        <v>241</v>
      </c>
      <c r="F19" s="13">
        <v>6</v>
      </c>
      <c r="G19" s="13">
        <v>674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619</v>
      </c>
      <c r="D20" s="13">
        <v>115</v>
      </c>
      <c r="E20" s="13">
        <v>114</v>
      </c>
      <c r="F20" s="13">
        <v>1</v>
      </c>
      <c r="G20" s="13">
        <v>504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822</v>
      </c>
      <c r="D21" s="13">
        <v>70</v>
      </c>
      <c r="E21" s="13">
        <v>67</v>
      </c>
      <c r="F21" s="13">
        <v>3</v>
      </c>
      <c r="G21" s="13">
        <v>752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11050</v>
      </c>
      <c r="D22" s="12">
        <v>6667</v>
      </c>
      <c r="E22" s="12">
        <v>6290</v>
      </c>
      <c r="F22" s="12">
        <v>377</v>
      </c>
      <c r="G22" s="12">
        <v>4383</v>
      </c>
    </row>
    <row r="23" spans="1:12" ht="12" customHeight="1">
      <c r="A23" s="21" t="s">
        <v>12</v>
      </c>
      <c r="B23" s="2" t="s">
        <v>21</v>
      </c>
      <c r="C23" s="13">
        <v>228</v>
      </c>
      <c r="D23" s="13">
        <v>11</v>
      </c>
      <c r="E23" s="13">
        <v>8</v>
      </c>
      <c r="F23" s="13">
        <v>3</v>
      </c>
      <c r="G23" s="13">
        <v>217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1057</v>
      </c>
      <c r="D24" s="13">
        <v>327</v>
      </c>
      <c r="E24" s="13">
        <v>244</v>
      </c>
      <c r="F24" s="13">
        <v>83</v>
      </c>
      <c r="G24" s="13">
        <v>730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909</v>
      </c>
      <c r="D25" s="13">
        <v>645</v>
      </c>
      <c r="E25" s="13">
        <v>571</v>
      </c>
      <c r="F25" s="13">
        <v>74</v>
      </c>
      <c r="G25" s="13">
        <v>264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911</v>
      </c>
      <c r="D26" s="13">
        <v>740</v>
      </c>
      <c r="E26" s="13">
        <v>690</v>
      </c>
      <c r="F26" s="13">
        <v>50</v>
      </c>
      <c r="G26" s="13">
        <v>171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991</v>
      </c>
      <c r="D27" s="13">
        <v>868</v>
      </c>
      <c r="E27" s="13">
        <v>815</v>
      </c>
      <c r="F27" s="13">
        <v>53</v>
      </c>
      <c r="G27" s="13">
        <v>123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1016</v>
      </c>
      <c r="D28" s="13">
        <v>865</v>
      </c>
      <c r="E28" s="13">
        <v>837</v>
      </c>
      <c r="F28" s="13">
        <v>28</v>
      </c>
      <c r="G28" s="13">
        <v>151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958</v>
      </c>
      <c r="D29" s="13">
        <v>784</v>
      </c>
      <c r="E29" s="13">
        <v>759</v>
      </c>
      <c r="F29" s="13">
        <v>25</v>
      </c>
      <c r="G29" s="13">
        <v>174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859</v>
      </c>
      <c r="D30" s="13">
        <v>731</v>
      </c>
      <c r="E30" s="13">
        <v>710</v>
      </c>
      <c r="F30" s="13">
        <v>21</v>
      </c>
      <c r="G30" s="13">
        <v>128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742</v>
      </c>
      <c r="D31" s="13">
        <v>583</v>
      </c>
      <c r="E31" s="13">
        <v>567</v>
      </c>
      <c r="F31" s="13">
        <v>16</v>
      </c>
      <c r="G31" s="13">
        <v>159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730</v>
      </c>
      <c r="D32" s="13">
        <v>505</v>
      </c>
      <c r="E32" s="13">
        <v>495</v>
      </c>
      <c r="F32" s="13">
        <v>10</v>
      </c>
      <c r="G32" s="13">
        <v>225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648</v>
      </c>
      <c r="D33" s="13">
        <v>304</v>
      </c>
      <c r="E33" s="13">
        <v>293</v>
      </c>
      <c r="F33" s="13">
        <v>11</v>
      </c>
      <c r="G33" s="13">
        <v>344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597</v>
      </c>
      <c r="D34" s="13">
        <v>151</v>
      </c>
      <c r="E34" s="13">
        <v>151</v>
      </c>
      <c r="F34" s="13" t="s">
        <v>41</v>
      </c>
      <c r="G34" s="13">
        <v>446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518</v>
      </c>
      <c r="D35" s="13">
        <v>88</v>
      </c>
      <c r="E35" s="13">
        <v>86</v>
      </c>
      <c r="F35" s="13">
        <v>2</v>
      </c>
      <c r="G35" s="13">
        <v>430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357</v>
      </c>
      <c r="D36" s="13">
        <v>39</v>
      </c>
      <c r="E36" s="13">
        <v>39</v>
      </c>
      <c r="F36" s="13" t="s">
        <v>41</v>
      </c>
      <c r="G36" s="13">
        <v>318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529</v>
      </c>
      <c r="D37" s="13">
        <v>26</v>
      </c>
      <c r="E37" s="13">
        <v>25</v>
      </c>
      <c r="F37" s="13">
        <v>1</v>
      </c>
      <c r="G37" s="13">
        <v>503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10236</v>
      </c>
      <c r="D38" s="12">
        <v>7798</v>
      </c>
      <c r="E38" s="12">
        <v>7577</v>
      </c>
      <c r="F38" s="12">
        <v>221</v>
      </c>
      <c r="G38" s="12">
        <v>2438</v>
      </c>
    </row>
    <row r="39" spans="1:12" ht="12" customHeight="1">
      <c r="A39" s="21" t="s">
        <v>12</v>
      </c>
      <c r="B39" s="2" t="s">
        <v>21</v>
      </c>
      <c r="C39" s="13">
        <v>197</v>
      </c>
      <c r="D39" s="13">
        <v>9</v>
      </c>
      <c r="E39" s="13">
        <v>9</v>
      </c>
      <c r="F39" s="13" t="s">
        <v>41</v>
      </c>
      <c r="G39" s="13">
        <v>188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1051</v>
      </c>
      <c r="D40" s="13">
        <v>350</v>
      </c>
      <c r="E40" s="13">
        <v>313</v>
      </c>
      <c r="F40" s="13">
        <v>37</v>
      </c>
      <c r="G40" s="13">
        <v>701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956</v>
      </c>
      <c r="D41" s="13">
        <v>798</v>
      </c>
      <c r="E41" s="13">
        <v>743</v>
      </c>
      <c r="F41" s="13">
        <v>55</v>
      </c>
      <c r="G41" s="13">
        <v>158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928</v>
      </c>
      <c r="D42" s="13">
        <v>862</v>
      </c>
      <c r="E42" s="13">
        <v>833</v>
      </c>
      <c r="F42" s="13">
        <v>29</v>
      </c>
      <c r="G42" s="13">
        <v>66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893</v>
      </c>
      <c r="D43" s="13">
        <v>854</v>
      </c>
      <c r="E43" s="13">
        <v>826</v>
      </c>
      <c r="F43" s="13">
        <v>28</v>
      </c>
      <c r="G43" s="13">
        <v>39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942</v>
      </c>
      <c r="D44" s="13">
        <v>899</v>
      </c>
      <c r="E44" s="13">
        <v>886</v>
      </c>
      <c r="F44" s="13">
        <v>13</v>
      </c>
      <c r="G44" s="13">
        <v>43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981</v>
      </c>
      <c r="D45" s="13">
        <v>924</v>
      </c>
      <c r="E45" s="13">
        <v>910</v>
      </c>
      <c r="F45" s="13">
        <v>14</v>
      </c>
      <c r="G45" s="13">
        <v>57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826</v>
      </c>
      <c r="D46" s="13">
        <v>779</v>
      </c>
      <c r="E46" s="13">
        <v>771</v>
      </c>
      <c r="F46" s="13">
        <v>8</v>
      </c>
      <c r="G46" s="13">
        <v>47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722</v>
      </c>
      <c r="D47" s="13">
        <v>685</v>
      </c>
      <c r="E47" s="13">
        <v>676</v>
      </c>
      <c r="F47" s="13">
        <v>9</v>
      </c>
      <c r="G47" s="13">
        <v>37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654</v>
      </c>
      <c r="D48" s="13">
        <v>578</v>
      </c>
      <c r="E48" s="13">
        <v>572</v>
      </c>
      <c r="F48" s="13">
        <v>6</v>
      </c>
      <c r="G48" s="13">
        <v>76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595</v>
      </c>
      <c r="D49" s="13">
        <v>464</v>
      </c>
      <c r="E49" s="13">
        <v>454</v>
      </c>
      <c r="F49" s="13">
        <v>10</v>
      </c>
      <c r="G49" s="13">
        <v>131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533</v>
      </c>
      <c r="D50" s="13">
        <v>317</v>
      </c>
      <c r="E50" s="13">
        <v>312</v>
      </c>
      <c r="F50" s="13">
        <v>5</v>
      </c>
      <c r="G50" s="13">
        <v>216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403</v>
      </c>
      <c r="D51" s="13">
        <v>159</v>
      </c>
      <c r="E51" s="13">
        <v>155</v>
      </c>
      <c r="F51" s="13">
        <v>4</v>
      </c>
      <c r="G51" s="13">
        <v>244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262</v>
      </c>
      <c r="D52" s="13">
        <v>76</v>
      </c>
      <c r="E52" s="13">
        <v>75</v>
      </c>
      <c r="F52" s="13">
        <v>1</v>
      </c>
      <c r="G52" s="13">
        <v>186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293</v>
      </c>
      <c r="D53" s="14">
        <v>44</v>
      </c>
      <c r="E53" s="14">
        <v>42</v>
      </c>
      <c r="F53" s="14">
        <v>2</v>
      </c>
      <c r="G53" s="14">
        <v>249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 codeName="Hoja117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30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154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7303</v>
      </c>
      <c r="D6" s="12">
        <v>4652</v>
      </c>
      <c r="E6" s="12">
        <v>4398</v>
      </c>
      <c r="F6" s="12">
        <v>254</v>
      </c>
      <c r="G6" s="12">
        <v>2651</v>
      </c>
    </row>
    <row r="7" spans="1:12" ht="12" customHeight="1">
      <c r="A7" s="21" t="s">
        <v>12</v>
      </c>
      <c r="B7" s="2" t="s">
        <v>21</v>
      </c>
      <c r="C7" s="13">
        <v>135</v>
      </c>
      <c r="D7" s="13">
        <v>8</v>
      </c>
      <c r="E7" s="13">
        <v>7</v>
      </c>
      <c r="F7" s="13">
        <v>1</v>
      </c>
      <c r="G7" s="13">
        <v>127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591</v>
      </c>
      <c r="D8" s="13">
        <v>155</v>
      </c>
      <c r="E8" s="13">
        <v>126</v>
      </c>
      <c r="F8" s="13">
        <v>29</v>
      </c>
      <c r="G8" s="13">
        <v>436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562</v>
      </c>
      <c r="D9" s="13">
        <v>398</v>
      </c>
      <c r="E9" s="13">
        <v>337</v>
      </c>
      <c r="F9" s="13">
        <v>61</v>
      </c>
      <c r="G9" s="13">
        <v>164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601</v>
      </c>
      <c r="D10" s="13">
        <v>483</v>
      </c>
      <c r="E10" s="13">
        <v>456</v>
      </c>
      <c r="F10" s="13">
        <v>27</v>
      </c>
      <c r="G10" s="13">
        <v>118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614</v>
      </c>
      <c r="D11" s="13">
        <v>531</v>
      </c>
      <c r="E11" s="13">
        <v>498</v>
      </c>
      <c r="F11" s="13">
        <v>33</v>
      </c>
      <c r="G11" s="13">
        <v>83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586</v>
      </c>
      <c r="D12" s="13">
        <v>503</v>
      </c>
      <c r="E12" s="13">
        <v>485</v>
      </c>
      <c r="F12" s="13">
        <v>18</v>
      </c>
      <c r="G12" s="13">
        <v>83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598</v>
      </c>
      <c r="D13" s="13">
        <v>523</v>
      </c>
      <c r="E13" s="13">
        <v>499</v>
      </c>
      <c r="F13" s="13">
        <v>24</v>
      </c>
      <c r="G13" s="13">
        <v>75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628</v>
      </c>
      <c r="D14" s="13">
        <v>540</v>
      </c>
      <c r="E14" s="13">
        <v>525</v>
      </c>
      <c r="F14" s="13">
        <v>15</v>
      </c>
      <c r="G14" s="13">
        <v>88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527</v>
      </c>
      <c r="D15" s="13">
        <v>449</v>
      </c>
      <c r="E15" s="13">
        <v>440</v>
      </c>
      <c r="F15" s="13">
        <v>9</v>
      </c>
      <c r="G15" s="13">
        <v>78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495</v>
      </c>
      <c r="D16" s="13">
        <v>397</v>
      </c>
      <c r="E16" s="13">
        <v>380</v>
      </c>
      <c r="F16" s="13">
        <v>17</v>
      </c>
      <c r="G16" s="13">
        <v>98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460</v>
      </c>
      <c r="D17" s="13">
        <v>262</v>
      </c>
      <c r="E17" s="13">
        <v>255</v>
      </c>
      <c r="F17" s="13">
        <v>7</v>
      </c>
      <c r="G17" s="13">
        <v>198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431</v>
      </c>
      <c r="D18" s="13">
        <v>183</v>
      </c>
      <c r="E18" s="13">
        <v>179</v>
      </c>
      <c r="F18" s="13">
        <v>4</v>
      </c>
      <c r="G18" s="13">
        <v>248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398</v>
      </c>
      <c r="D19" s="13">
        <v>124</v>
      </c>
      <c r="E19" s="13">
        <v>119</v>
      </c>
      <c r="F19" s="13">
        <v>5</v>
      </c>
      <c r="G19" s="13">
        <v>274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293</v>
      </c>
      <c r="D20" s="13">
        <v>57</v>
      </c>
      <c r="E20" s="13">
        <v>56</v>
      </c>
      <c r="F20" s="13">
        <v>1</v>
      </c>
      <c r="G20" s="13">
        <v>236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384</v>
      </c>
      <c r="D21" s="13">
        <v>39</v>
      </c>
      <c r="E21" s="13">
        <v>36</v>
      </c>
      <c r="F21" s="13">
        <v>3</v>
      </c>
      <c r="G21" s="13">
        <v>345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3745</v>
      </c>
      <c r="D22" s="12">
        <v>2002</v>
      </c>
      <c r="E22" s="12">
        <v>1843</v>
      </c>
      <c r="F22" s="12">
        <v>159</v>
      </c>
      <c r="G22" s="12">
        <v>1743</v>
      </c>
    </row>
    <row r="23" spans="1:12" ht="12" customHeight="1">
      <c r="A23" s="21" t="s">
        <v>12</v>
      </c>
      <c r="B23" s="2" t="s">
        <v>21</v>
      </c>
      <c r="C23" s="13">
        <v>64</v>
      </c>
      <c r="D23" s="13">
        <v>2</v>
      </c>
      <c r="E23" s="13">
        <v>1</v>
      </c>
      <c r="F23" s="13">
        <v>1</v>
      </c>
      <c r="G23" s="13">
        <v>62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289</v>
      </c>
      <c r="D24" s="13">
        <v>59</v>
      </c>
      <c r="E24" s="13">
        <v>40</v>
      </c>
      <c r="F24" s="13">
        <v>19</v>
      </c>
      <c r="G24" s="13">
        <v>230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287</v>
      </c>
      <c r="D25" s="13">
        <v>179</v>
      </c>
      <c r="E25" s="13">
        <v>144</v>
      </c>
      <c r="F25" s="13">
        <v>35</v>
      </c>
      <c r="G25" s="13">
        <v>108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273</v>
      </c>
      <c r="D26" s="13">
        <v>190</v>
      </c>
      <c r="E26" s="13">
        <v>178</v>
      </c>
      <c r="F26" s="13">
        <v>12</v>
      </c>
      <c r="G26" s="13">
        <v>83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304</v>
      </c>
      <c r="D27" s="13">
        <v>236</v>
      </c>
      <c r="E27" s="13">
        <v>212</v>
      </c>
      <c r="F27" s="13">
        <v>24</v>
      </c>
      <c r="G27" s="13">
        <v>68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311</v>
      </c>
      <c r="D28" s="13">
        <v>238</v>
      </c>
      <c r="E28" s="13">
        <v>223</v>
      </c>
      <c r="F28" s="13">
        <v>15</v>
      </c>
      <c r="G28" s="13">
        <v>73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323</v>
      </c>
      <c r="D29" s="13">
        <v>262</v>
      </c>
      <c r="E29" s="13">
        <v>240</v>
      </c>
      <c r="F29" s="13">
        <v>22</v>
      </c>
      <c r="G29" s="13">
        <v>61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334</v>
      </c>
      <c r="D30" s="13">
        <v>265</v>
      </c>
      <c r="E30" s="13">
        <v>253</v>
      </c>
      <c r="F30" s="13">
        <v>12</v>
      </c>
      <c r="G30" s="13">
        <v>69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263</v>
      </c>
      <c r="D31" s="13">
        <v>203</v>
      </c>
      <c r="E31" s="13">
        <v>197</v>
      </c>
      <c r="F31" s="13">
        <v>6</v>
      </c>
      <c r="G31" s="13">
        <v>60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238</v>
      </c>
      <c r="D32" s="13">
        <v>157</v>
      </c>
      <c r="E32" s="13">
        <v>152</v>
      </c>
      <c r="F32" s="13">
        <v>5</v>
      </c>
      <c r="G32" s="13">
        <v>81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241</v>
      </c>
      <c r="D33" s="13">
        <v>90</v>
      </c>
      <c r="E33" s="13">
        <v>88</v>
      </c>
      <c r="F33" s="13">
        <v>2</v>
      </c>
      <c r="G33" s="13">
        <v>151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225</v>
      </c>
      <c r="D34" s="13">
        <v>55</v>
      </c>
      <c r="E34" s="13">
        <v>54</v>
      </c>
      <c r="F34" s="13">
        <v>1</v>
      </c>
      <c r="G34" s="13">
        <v>170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197</v>
      </c>
      <c r="D35" s="13">
        <v>39</v>
      </c>
      <c r="E35" s="13">
        <v>36</v>
      </c>
      <c r="F35" s="13">
        <v>3</v>
      </c>
      <c r="G35" s="13">
        <v>158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168</v>
      </c>
      <c r="D36" s="13">
        <v>16</v>
      </c>
      <c r="E36" s="13">
        <v>15</v>
      </c>
      <c r="F36" s="13">
        <v>1</v>
      </c>
      <c r="G36" s="13">
        <v>152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228</v>
      </c>
      <c r="D37" s="13">
        <v>11</v>
      </c>
      <c r="E37" s="13">
        <v>10</v>
      </c>
      <c r="F37" s="13">
        <v>1</v>
      </c>
      <c r="G37" s="13">
        <v>217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3558</v>
      </c>
      <c r="D38" s="12">
        <v>2650</v>
      </c>
      <c r="E38" s="12">
        <v>2555</v>
      </c>
      <c r="F38" s="12">
        <v>95</v>
      </c>
      <c r="G38" s="12">
        <v>908</v>
      </c>
    </row>
    <row r="39" spans="1:12" ht="12" customHeight="1">
      <c r="A39" s="21" t="s">
        <v>12</v>
      </c>
      <c r="B39" s="2" t="s">
        <v>21</v>
      </c>
      <c r="C39" s="13">
        <v>71</v>
      </c>
      <c r="D39" s="13">
        <v>6</v>
      </c>
      <c r="E39" s="13">
        <v>6</v>
      </c>
      <c r="F39" s="13" t="s">
        <v>41</v>
      </c>
      <c r="G39" s="13">
        <v>65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302</v>
      </c>
      <c r="D40" s="13">
        <v>96</v>
      </c>
      <c r="E40" s="13">
        <v>86</v>
      </c>
      <c r="F40" s="13">
        <v>10</v>
      </c>
      <c r="G40" s="13">
        <v>206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275</v>
      </c>
      <c r="D41" s="13">
        <v>219</v>
      </c>
      <c r="E41" s="13">
        <v>193</v>
      </c>
      <c r="F41" s="13">
        <v>26</v>
      </c>
      <c r="G41" s="13">
        <v>56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328</v>
      </c>
      <c r="D42" s="13">
        <v>293</v>
      </c>
      <c r="E42" s="13">
        <v>278</v>
      </c>
      <c r="F42" s="13">
        <v>15</v>
      </c>
      <c r="G42" s="13">
        <v>35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310</v>
      </c>
      <c r="D43" s="13">
        <v>295</v>
      </c>
      <c r="E43" s="13">
        <v>286</v>
      </c>
      <c r="F43" s="13">
        <v>9</v>
      </c>
      <c r="G43" s="13">
        <v>15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275</v>
      </c>
      <c r="D44" s="13">
        <v>265</v>
      </c>
      <c r="E44" s="13">
        <v>262</v>
      </c>
      <c r="F44" s="13">
        <v>3</v>
      </c>
      <c r="G44" s="13">
        <v>10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275</v>
      </c>
      <c r="D45" s="13">
        <v>261</v>
      </c>
      <c r="E45" s="13">
        <v>259</v>
      </c>
      <c r="F45" s="13">
        <v>2</v>
      </c>
      <c r="G45" s="13">
        <v>14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294</v>
      </c>
      <c r="D46" s="13">
        <v>275</v>
      </c>
      <c r="E46" s="13">
        <v>272</v>
      </c>
      <c r="F46" s="13">
        <v>3</v>
      </c>
      <c r="G46" s="13">
        <v>19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264</v>
      </c>
      <c r="D47" s="13">
        <v>246</v>
      </c>
      <c r="E47" s="13">
        <v>243</v>
      </c>
      <c r="F47" s="13">
        <v>3</v>
      </c>
      <c r="G47" s="13">
        <v>18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257</v>
      </c>
      <c r="D48" s="13">
        <v>240</v>
      </c>
      <c r="E48" s="13">
        <v>228</v>
      </c>
      <c r="F48" s="13">
        <v>12</v>
      </c>
      <c r="G48" s="13">
        <v>17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219</v>
      </c>
      <c r="D49" s="13">
        <v>172</v>
      </c>
      <c r="E49" s="13">
        <v>167</v>
      </c>
      <c r="F49" s="13">
        <v>5</v>
      </c>
      <c r="G49" s="13">
        <v>47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206</v>
      </c>
      <c r="D50" s="13">
        <v>128</v>
      </c>
      <c r="E50" s="13">
        <v>125</v>
      </c>
      <c r="F50" s="13">
        <v>3</v>
      </c>
      <c r="G50" s="13">
        <v>78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201</v>
      </c>
      <c r="D51" s="13">
        <v>85</v>
      </c>
      <c r="E51" s="13">
        <v>83</v>
      </c>
      <c r="F51" s="13">
        <v>2</v>
      </c>
      <c r="G51" s="13">
        <v>116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125</v>
      </c>
      <c r="D52" s="13">
        <v>41</v>
      </c>
      <c r="E52" s="13">
        <v>41</v>
      </c>
      <c r="F52" s="13" t="s">
        <v>41</v>
      </c>
      <c r="G52" s="13">
        <v>84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156</v>
      </c>
      <c r="D53" s="14">
        <v>28</v>
      </c>
      <c r="E53" s="14">
        <v>26</v>
      </c>
      <c r="F53" s="14">
        <v>2</v>
      </c>
      <c r="G53" s="14">
        <v>128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 codeName="Hoja118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30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155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139219</v>
      </c>
      <c r="D6" s="12">
        <v>92486</v>
      </c>
      <c r="E6" s="12">
        <v>83751</v>
      </c>
      <c r="F6" s="12">
        <v>8735</v>
      </c>
      <c r="G6" s="12">
        <v>46733</v>
      </c>
    </row>
    <row r="7" spans="1:12" ht="12" customHeight="1">
      <c r="A7" s="21" t="s">
        <v>12</v>
      </c>
      <c r="B7" s="2" t="s">
        <v>21</v>
      </c>
      <c r="C7" s="13">
        <v>2586</v>
      </c>
      <c r="D7" s="13">
        <v>170</v>
      </c>
      <c r="E7" s="13">
        <v>123</v>
      </c>
      <c r="F7" s="13">
        <v>47</v>
      </c>
      <c r="G7" s="13">
        <v>2416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12878</v>
      </c>
      <c r="D8" s="13">
        <v>3841</v>
      </c>
      <c r="E8" s="13">
        <v>2579</v>
      </c>
      <c r="F8" s="13">
        <v>1262</v>
      </c>
      <c r="G8" s="13">
        <v>9037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12582</v>
      </c>
      <c r="D9" s="13">
        <v>9788</v>
      </c>
      <c r="E9" s="13">
        <v>7968</v>
      </c>
      <c r="F9" s="13">
        <v>1820</v>
      </c>
      <c r="G9" s="13">
        <v>2794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13197</v>
      </c>
      <c r="D10" s="13">
        <v>11285</v>
      </c>
      <c r="E10" s="13">
        <v>10127</v>
      </c>
      <c r="F10" s="13">
        <v>1158</v>
      </c>
      <c r="G10" s="13">
        <v>1912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13138</v>
      </c>
      <c r="D11" s="13">
        <v>11372</v>
      </c>
      <c r="E11" s="13">
        <v>10456</v>
      </c>
      <c r="F11" s="13">
        <v>916</v>
      </c>
      <c r="G11" s="13">
        <v>1766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12191</v>
      </c>
      <c r="D12" s="13">
        <v>10636</v>
      </c>
      <c r="E12" s="13">
        <v>9866</v>
      </c>
      <c r="F12" s="13">
        <v>770</v>
      </c>
      <c r="G12" s="13">
        <v>1555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12368</v>
      </c>
      <c r="D13" s="13">
        <v>10693</v>
      </c>
      <c r="E13" s="13">
        <v>10043</v>
      </c>
      <c r="F13" s="13">
        <v>650</v>
      </c>
      <c r="G13" s="13">
        <v>1675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11005</v>
      </c>
      <c r="D14" s="13">
        <v>9495</v>
      </c>
      <c r="E14" s="13">
        <v>8955</v>
      </c>
      <c r="F14" s="13">
        <v>540</v>
      </c>
      <c r="G14" s="13">
        <v>1510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9972</v>
      </c>
      <c r="D15" s="13">
        <v>8253</v>
      </c>
      <c r="E15" s="13">
        <v>7769</v>
      </c>
      <c r="F15" s="13">
        <v>484</v>
      </c>
      <c r="G15" s="13">
        <v>1719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8928</v>
      </c>
      <c r="D16" s="13">
        <v>6874</v>
      </c>
      <c r="E16" s="13">
        <v>6441</v>
      </c>
      <c r="F16" s="13">
        <v>433</v>
      </c>
      <c r="G16" s="13">
        <v>2054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8161</v>
      </c>
      <c r="D17" s="13">
        <v>4992</v>
      </c>
      <c r="E17" s="13">
        <v>4687</v>
      </c>
      <c r="F17" s="13">
        <v>305</v>
      </c>
      <c r="G17" s="13">
        <v>3169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6948</v>
      </c>
      <c r="D18" s="13">
        <v>2658</v>
      </c>
      <c r="E18" s="13">
        <v>2464</v>
      </c>
      <c r="F18" s="13">
        <v>194</v>
      </c>
      <c r="G18" s="13">
        <v>4290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5744</v>
      </c>
      <c r="D19" s="13">
        <v>1296</v>
      </c>
      <c r="E19" s="13">
        <v>1224</v>
      </c>
      <c r="F19" s="13">
        <v>72</v>
      </c>
      <c r="G19" s="13">
        <v>4448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4234</v>
      </c>
      <c r="D20" s="13">
        <v>608</v>
      </c>
      <c r="E20" s="13">
        <v>578</v>
      </c>
      <c r="F20" s="13">
        <v>30</v>
      </c>
      <c r="G20" s="13">
        <v>3626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5287</v>
      </c>
      <c r="D21" s="13">
        <v>525</v>
      </c>
      <c r="E21" s="13">
        <v>471</v>
      </c>
      <c r="F21" s="13">
        <v>54</v>
      </c>
      <c r="G21" s="13">
        <v>4762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73618</v>
      </c>
      <c r="D22" s="12">
        <v>43748</v>
      </c>
      <c r="E22" s="12">
        <v>38604</v>
      </c>
      <c r="F22" s="12">
        <v>5144</v>
      </c>
      <c r="G22" s="12">
        <v>29870</v>
      </c>
    </row>
    <row r="23" spans="1:12" ht="12" customHeight="1">
      <c r="A23" s="21" t="s">
        <v>12</v>
      </c>
      <c r="B23" s="2" t="s">
        <v>21</v>
      </c>
      <c r="C23" s="13">
        <v>1295</v>
      </c>
      <c r="D23" s="13">
        <v>73</v>
      </c>
      <c r="E23" s="13">
        <v>55</v>
      </c>
      <c r="F23" s="13">
        <v>18</v>
      </c>
      <c r="G23" s="13">
        <v>1222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6479</v>
      </c>
      <c r="D24" s="13">
        <v>1873</v>
      </c>
      <c r="E24" s="13">
        <v>1171</v>
      </c>
      <c r="F24" s="13">
        <v>702</v>
      </c>
      <c r="G24" s="13">
        <v>4606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6239</v>
      </c>
      <c r="D25" s="13">
        <v>4616</v>
      </c>
      <c r="E25" s="13">
        <v>3580</v>
      </c>
      <c r="F25" s="13">
        <v>1036</v>
      </c>
      <c r="G25" s="13">
        <v>1623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6647</v>
      </c>
      <c r="D26" s="13">
        <v>5358</v>
      </c>
      <c r="E26" s="13">
        <v>4655</v>
      </c>
      <c r="F26" s="13">
        <v>703</v>
      </c>
      <c r="G26" s="13">
        <v>1289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6749</v>
      </c>
      <c r="D27" s="13">
        <v>5448</v>
      </c>
      <c r="E27" s="13">
        <v>4871</v>
      </c>
      <c r="F27" s="13">
        <v>577</v>
      </c>
      <c r="G27" s="13">
        <v>1301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6094</v>
      </c>
      <c r="D28" s="13">
        <v>4948</v>
      </c>
      <c r="E28" s="13">
        <v>4454</v>
      </c>
      <c r="F28" s="13">
        <v>494</v>
      </c>
      <c r="G28" s="13">
        <v>1146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6484</v>
      </c>
      <c r="D29" s="13">
        <v>5252</v>
      </c>
      <c r="E29" s="13">
        <v>4816</v>
      </c>
      <c r="F29" s="13">
        <v>436</v>
      </c>
      <c r="G29" s="13">
        <v>1232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5806</v>
      </c>
      <c r="D30" s="13">
        <v>4675</v>
      </c>
      <c r="E30" s="13">
        <v>4347</v>
      </c>
      <c r="F30" s="13">
        <v>328</v>
      </c>
      <c r="G30" s="13">
        <v>1131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5294</v>
      </c>
      <c r="D31" s="13">
        <v>4005</v>
      </c>
      <c r="E31" s="13">
        <v>3716</v>
      </c>
      <c r="F31" s="13">
        <v>289</v>
      </c>
      <c r="G31" s="13">
        <v>1289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4761</v>
      </c>
      <c r="D32" s="13">
        <v>3240</v>
      </c>
      <c r="E32" s="13">
        <v>3019</v>
      </c>
      <c r="F32" s="13">
        <v>221</v>
      </c>
      <c r="G32" s="13">
        <v>1521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4436</v>
      </c>
      <c r="D33" s="13">
        <v>2095</v>
      </c>
      <c r="E33" s="13">
        <v>1943</v>
      </c>
      <c r="F33" s="13">
        <v>152</v>
      </c>
      <c r="G33" s="13">
        <v>2341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3895</v>
      </c>
      <c r="D34" s="13">
        <v>1107</v>
      </c>
      <c r="E34" s="13">
        <v>1000</v>
      </c>
      <c r="F34" s="13">
        <v>107</v>
      </c>
      <c r="G34" s="13">
        <v>2788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3362</v>
      </c>
      <c r="D35" s="13">
        <v>557</v>
      </c>
      <c r="E35" s="13">
        <v>521</v>
      </c>
      <c r="F35" s="13">
        <v>36</v>
      </c>
      <c r="G35" s="13">
        <v>2805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2575</v>
      </c>
      <c r="D36" s="13">
        <v>251</v>
      </c>
      <c r="E36" s="13">
        <v>231</v>
      </c>
      <c r="F36" s="13">
        <v>20</v>
      </c>
      <c r="G36" s="13">
        <v>2324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3502</v>
      </c>
      <c r="D37" s="13">
        <v>250</v>
      </c>
      <c r="E37" s="13">
        <v>225</v>
      </c>
      <c r="F37" s="13">
        <v>25</v>
      </c>
      <c r="G37" s="13">
        <v>3252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65601</v>
      </c>
      <c r="D38" s="12">
        <v>48738</v>
      </c>
      <c r="E38" s="12">
        <v>45147</v>
      </c>
      <c r="F38" s="12">
        <v>3591</v>
      </c>
      <c r="G38" s="12">
        <v>16863</v>
      </c>
    </row>
    <row r="39" spans="1:12" ht="12" customHeight="1">
      <c r="A39" s="21" t="s">
        <v>12</v>
      </c>
      <c r="B39" s="2" t="s">
        <v>21</v>
      </c>
      <c r="C39" s="13">
        <v>1291</v>
      </c>
      <c r="D39" s="13">
        <v>97</v>
      </c>
      <c r="E39" s="13">
        <v>68</v>
      </c>
      <c r="F39" s="13">
        <v>29</v>
      </c>
      <c r="G39" s="13">
        <v>1194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6399</v>
      </c>
      <c r="D40" s="13">
        <v>1968</v>
      </c>
      <c r="E40" s="13">
        <v>1408</v>
      </c>
      <c r="F40" s="13">
        <v>560</v>
      </c>
      <c r="G40" s="13">
        <v>4431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6343</v>
      </c>
      <c r="D41" s="13">
        <v>5172</v>
      </c>
      <c r="E41" s="13">
        <v>4388</v>
      </c>
      <c r="F41" s="13">
        <v>784</v>
      </c>
      <c r="G41" s="13">
        <v>1171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6550</v>
      </c>
      <c r="D42" s="13">
        <v>5927</v>
      </c>
      <c r="E42" s="13">
        <v>5472</v>
      </c>
      <c r="F42" s="13">
        <v>455</v>
      </c>
      <c r="G42" s="13">
        <v>623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6389</v>
      </c>
      <c r="D43" s="13">
        <v>5924</v>
      </c>
      <c r="E43" s="13">
        <v>5585</v>
      </c>
      <c r="F43" s="13">
        <v>339</v>
      </c>
      <c r="G43" s="13">
        <v>465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6097</v>
      </c>
      <c r="D44" s="13">
        <v>5688</v>
      </c>
      <c r="E44" s="13">
        <v>5412</v>
      </c>
      <c r="F44" s="13">
        <v>276</v>
      </c>
      <c r="G44" s="13">
        <v>409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5884</v>
      </c>
      <c r="D45" s="13">
        <v>5441</v>
      </c>
      <c r="E45" s="13">
        <v>5227</v>
      </c>
      <c r="F45" s="13">
        <v>214</v>
      </c>
      <c r="G45" s="13">
        <v>443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5199</v>
      </c>
      <c r="D46" s="13">
        <v>4820</v>
      </c>
      <c r="E46" s="13">
        <v>4608</v>
      </c>
      <c r="F46" s="13">
        <v>212</v>
      </c>
      <c r="G46" s="13">
        <v>379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4678</v>
      </c>
      <c r="D47" s="13">
        <v>4248</v>
      </c>
      <c r="E47" s="13">
        <v>4053</v>
      </c>
      <c r="F47" s="13">
        <v>195</v>
      </c>
      <c r="G47" s="13">
        <v>430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4167</v>
      </c>
      <c r="D48" s="13">
        <v>3634</v>
      </c>
      <c r="E48" s="13">
        <v>3422</v>
      </c>
      <c r="F48" s="13">
        <v>212</v>
      </c>
      <c r="G48" s="13">
        <v>533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3725</v>
      </c>
      <c r="D49" s="13">
        <v>2897</v>
      </c>
      <c r="E49" s="13">
        <v>2744</v>
      </c>
      <c r="F49" s="13">
        <v>153</v>
      </c>
      <c r="G49" s="13">
        <v>828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3053</v>
      </c>
      <c r="D50" s="13">
        <v>1551</v>
      </c>
      <c r="E50" s="13">
        <v>1464</v>
      </c>
      <c r="F50" s="13">
        <v>87</v>
      </c>
      <c r="G50" s="13">
        <v>1502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2382</v>
      </c>
      <c r="D51" s="13">
        <v>739</v>
      </c>
      <c r="E51" s="13">
        <v>703</v>
      </c>
      <c r="F51" s="13">
        <v>36</v>
      </c>
      <c r="G51" s="13">
        <v>1643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1659</v>
      </c>
      <c r="D52" s="13">
        <v>357</v>
      </c>
      <c r="E52" s="13">
        <v>347</v>
      </c>
      <c r="F52" s="13">
        <v>10</v>
      </c>
      <c r="G52" s="13">
        <v>1302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1785</v>
      </c>
      <c r="D53" s="14">
        <v>275</v>
      </c>
      <c r="E53" s="14">
        <v>246</v>
      </c>
      <c r="F53" s="14">
        <v>29</v>
      </c>
      <c r="G53" s="14">
        <v>1510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 codeName="Hoja119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6.4257812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156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248635</v>
      </c>
      <c r="D6" s="12">
        <v>160130</v>
      </c>
      <c r="E6" s="12">
        <v>146970</v>
      </c>
      <c r="F6" s="12">
        <v>13160</v>
      </c>
      <c r="G6" s="12">
        <v>88505</v>
      </c>
    </row>
    <row r="7" spans="1:12" ht="12" customHeight="1">
      <c r="A7" s="21" t="s">
        <v>12</v>
      </c>
      <c r="B7" s="2" t="s">
        <v>21</v>
      </c>
      <c r="C7" s="13">
        <v>4045</v>
      </c>
      <c r="D7" s="13">
        <v>183</v>
      </c>
      <c r="E7" s="13">
        <v>153</v>
      </c>
      <c r="F7" s="13">
        <v>30</v>
      </c>
      <c r="G7" s="13">
        <v>3862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21139</v>
      </c>
      <c r="D8" s="13">
        <v>5106</v>
      </c>
      <c r="E8" s="13">
        <v>3468</v>
      </c>
      <c r="F8" s="13">
        <v>1638</v>
      </c>
      <c r="G8" s="13">
        <v>16033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19947</v>
      </c>
      <c r="D9" s="13">
        <v>14827</v>
      </c>
      <c r="E9" s="13">
        <v>11869</v>
      </c>
      <c r="F9" s="13">
        <v>2958</v>
      </c>
      <c r="G9" s="13">
        <v>5120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18393</v>
      </c>
      <c r="D10" s="13">
        <v>15995</v>
      </c>
      <c r="E10" s="13">
        <v>14373</v>
      </c>
      <c r="F10" s="13">
        <v>1622</v>
      </c>
      <c r="G10" s="13">
        <v>2398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18381</v>
      </c>
      <c r="D11" s="13">
        <v>16298</v>
      </c>
      <c r="E11" s="13">
        <v>15165</v>
      </c>
      <c r="F11" s="13">
        <v>1133</v>
      </c>
      <c r="G11" s="13">
        <v>2083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19230</v>
      </c>
      <c r="D12" s="13">
        <v>17124</v>
      </c>
      <c r="E12" s="13">
        <v>16111</v>
      </c>
      <c r="F12" s="13">
        <v>1013</v>
      </c>
      <c r="G12" s="13">
        <v>2106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20938</v>
      </c>
      <c r="D13" s="13">
        <v>18526</v>
      </c>
      <c r="E13" s="13">
        <v>17524</v>
      </c>
      <c r="F13" s="13">
        <v>1002</v>
      </c>
      <c r="G13" s="13">
        <v>2412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20903</v>
      </c>
      <c r="D14" s="13">
        <v>18232</v>
      </c>
      <c r="E14" s="13">
        <v>17239</v>
      </c>
      <c r="F14" s="13">
        <v>993</v>
      </c>
      <c r="G14" s="13">
        <v>2671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18626</v>
      </c>
      <c r="D15" s="13">
        <v>15943</v>
      </c>
      <c r="E15" s="13">
        <v>15130</v>
      </c>
      <c r="F15" s="13">
        <v>813</v>
      </c>
      <c r="G15" s="13">
        <v>2683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17260</v>
      </c>
      <c r="D16" s="13">
        <v>13722</v>
      </c>
      <c r="E16" s="13">
        <v>13008</v>
      </c>
      <c r="F16" s="13">
        <v>714</v>
      </c>
      <c r="G16" s="13">
        <v>3538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17004</v>
      </c>
      <c r="D17" s="13">
        <v>10966</v>
      </c>
      <c r="E17" s="13">
        <v>10375</v>
      </c>
      <c r="F17" s="13">
        <v>591</v>
      </c>
      <c r="G17" s="13">
        <v>6038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14789</v>
      </c>
      <c r="D18" s="13">
        <v>6399</v>
      </c>
      <c r="E18" s="13">
        <v>6082</v>
      </c>
      <c r="F18" s="13">
        <v>317</v>
      </c>
      <c r="G18" s="13">
        <v>8390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13101</v>
      </c>
      <c r="D19" s="13">
        <v>3592</v>
      </c>
      <c r="E19" s="13">
        <v>3421</v>
      </c>
      <c r="F19" s="13">
        <v>171</v>
      </c>
      <c r="G19" s="13">
        <v>9509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10694</v>
      </c>
      <c r="D20" s="13">
        <v>1942</v>
      </c>
      <c r="E20" s="13">
        <v>1864</v>
      </c>
      <c r="F20" s="13">
        <v>78</v>
      </c>
      <c r="G20" s="13">
        <v>8752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14185</v>
      </c>
      <c r="D21" s="13">
        <v>1275</v>
      </c>
      <c r="E21" s="13">
        <v>1188</v>
      </c>
      <c r="F21" s="13">
        <v>87</v>
      </c>
      <c r="G21" s="13">
        <v>12910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133530</v>
      </c>
      <c r="D22" s="12">
        <v>77295</v>
      </c>
      <c r="E22" s="12">
        <v>69867</v>
      </c>
      <c r="F22" s="12">
        <v>7428</v>
      </c>
      <c r="G22" s="12">
        <v>56235</v>
      </c>
    </row>
    <row r="23" spans="1:12" ht="12" customHeight="1">
      <c r="A23" s="21" t="s">
        <v>12</v>
      </c>
      <c r="B23" s="2" t="s">
        <v>21</v>
      </c>
      <c r="C23" s="13">
        <v>2007</v>
      </c>
      <c r="D23" s="13">
        <v>92</v>
      </c>
      <c r="E23" s="13">
        <v>74</v>
      </c>
      <c r="F23" s="13">
        <v>18</v>
      </c>
      <c r="G23" s="13">
        <v>1915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10433</v>
      </c>
      <c r="D24" s="13">
        <v>2568</v>
      </c>
      <c r="E24" s="13">
        <v>1694</v>
      </c>
      <c r="F24" s="13">
        <v>874</v>
      </c>
      <c r="G24" s="13">
        <v>7865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9882</v>
      </c>
      <c r="D25" s="13">
        <v>7184</v>
      </c>
      <c r="E25" s="13">
        <v>5653</v>
      </c>
      <c r="F25" s="13">
        <v>1531</v>
      </c>
      <c r="G25" s="13">
        <v>2698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9254</v>
      </c>
      <c r="D26" s="13">
        <v>7790</v>
      </c>
      <c r="E26" s="13">
        <v>6894</v>
      </c>
      <c r="F26" s="13">
        <v>896</v>
      </c>
      <c r="G26" s="13">
        <v>1464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9643</v>
      </c>
      <c r="D27" s="13">
        <v>8195</v>
      </c>
      <c r="E27" s="13">
        <v>7537</v>
      </c>
      <c r="F27" s="13">
        <v>658</v>
      </c>
      <c r="G27" s="13">
        <v>1448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10030</v>
      </c>
      <c r="D28" s="13">
        <v>8490</v>
      </c>
      <c r="E28" s="13">
        <v>7841</v>
      </c>
      <c r="F28" s="13">
        <v>649</v>
      </c>
      <c r="G28" s="13">
        <v>1540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10920</v>
      </c>
      <c r="D29" s="13">
        <v>9118</v>
      </c>
      <c r="E29" s="13">
        <v>8482</v>
      </c>
      <c r="F29" s="13">
        <v>636</v>
      </c>
      <c r="G29" s="13">
        <v>1802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11205</v>
      </c>
      <c r="D30" s="13">
        <v>9226</v>
      </c>
      <c r="E30" s="13">
        <v>8547</v>
      </c>
      <c r="F30" s="13">
        <v>679</v>
      </c>
      <c r="G30" s="13">
        <v>1979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10152</v>
      </c>
      <c r="D31" s="13">
        <v>8098</v>
      </c>
      <c r="E31" s="13">
        <v>7580</v>
      </c>
      <c r="F31" s="13">
        <v>518</v>
      </c>
      <c r="G31" s="13">
        <v>2054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9331</v>
      </c>
      <c r="D32" s="13">
        <v>6679</v>
      </c>
      <c r="E32" s="13">
        <v>6281</v>
      </c>
      <c r="F32" s="13">
        <v>398</v>
      </c>
      <c r="G32" s="13">
        <v>2652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9320</v>
      </c>
      <c r="D33" s="13">
        <v>4720</v>
      </c>
      <c r="E33" s="13">
        <v>4459</v>
      </c>
      <c r="F33" s="13">
        <v>261</v>
      </c>
      <c r="G33" s="13">
        <v>4600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8113</v>
      </c>
      <c r="D34" s="13">
        <v>2498</v>
      </c>
      <c r="E34" s="13">
        <v>2363</v>
      </c>
      <c r="F34" s="13">
        <v>135</v>
      </c>
      <c r="G34" s="13">
        <v>5615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7498</v>
      </c>
      <c r="D35" s="13">
        <v>1355</v>
      </c>
      <c r="E35" s="13">
        <v>1273</v>
      </c>
      <c r="F35" s="13">
        <v>82</v>
      </c>
      <c r="G35" s="13">
        <v>6143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6356</v>
      </c>
      <c r="D36" s="13">
        <v>714</v>
      </c>
      <c r="E36" s="13">
        <v>673</v>
      </c>
      <c r="F36" s="13">
        <v>41</v>
      </c>
      <c r="G36" s="13">
        <v>5642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9386</v>
      </c>
      <c r="D37" s="13">
        <v>568</v>
      </c>
      <c r="E37" s="13">
        <v>516</v>
      </c>
      <c r="F37" s="13">
        <v>52</v>
      </c>
      <c r="G37" s="13">
        <v>8818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115105</v>
      </c>
      <c r="D38" s="12">
        <v>82835</v>
      </c>
      <c r="E38" s="12">
        <v>77103</v>
      </c>
      <c r="F38" s="12">
        <v>5732</v>
      </c>
      <c r="G38" s="12">
        <v>32270</v>
      </c>
    </row>
    <row r="39" spans="1:12" ht="12" customHeight="1">
      <c r="A39" s="21" t="s">
        <v>12</v>
      </c>
      <c r="B39" s="2" t="s">
        <v>21</v>
      </c>
      <c r="C39" s="13">
        <v>2038</v>
      </c>
      <c r="D39" s="13">
        <v>91</v>
      </c>
      <c r="E39" s="13">
        <v>79</v>
      </c>
      <c r="F39" s="13">
        <v>12</v>
      </c>
      <c r="G39" s="13">
        <v>1947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10706</v>
      </c>
      <c r="D40" s="13">
        <v>2538</v>
      </c>
      <c r="E40" s="13">
        <v>1774</v>
      </c>
      <c r="F40" s="13">
        <v>764</v>
      </c>
      <c r="G40" s="13">
        <v>8168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10065</v>
      </c>
      <c r="D41" s="13">
        <v>7643</v>
      </c>
      <c r="E41" s="13">
        <v>6216</v>
      </c>
      <c r="F41" s="13">
        <v>1427</v>
      </c>
      <c r="G41" s="13">
        <v>2422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9139</v>
      </c>
      <c r="D42" s="13">
        <v>8205</v>
      </c>
      <c r="E42" s="13">
        <v>7479</v>
      </c>
      <c r="F42" s="13">
        <v>726</v>
      </c>
      <c r="G42" s="13">
        <v>934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8738</v>
      </c>
      <c r="D43" s="13">
        <v>8103</v>
      </c>
      <c r="E43" s="13">
        <v>7628</v>
      </c>
      <c r="F43" s="13">
        <v>475</v>
      </c>
      <c r="G43" s="13">
        <v>635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9200</v>
      </c>
      <c r="D44" s="13">
        <v>8634</v>
      </c>
      <c r="E44" s="13">
        <v>8270</v>
      </c>
      <c r="F44" s="13">
        <v>364</v>
      </c>
      <c r="G44" s="13">
        <v>566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10018</v>
      </c>
      <c r="D45" s="13">
        <v>9408</v>
      </c>
      <c r="E45" s="13">
        <v>9042</v>
      </c>
      <c r="F45" s="13">
        <v>366</v>
      </c>
      <c r="G45" s="13">
        <v>610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9698</v>
      </c>
      <c r="D46" s="13">
        <v>9006</v>
      </c>
      <c r="E46" s="13">
        <v>8692</v>
      </c>
      <c r="F46" s="13">
        <v>314</v>
      </c>
      <c r="G46" s="13">
        <v>692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8474</v>
      </c>
      <c r="D47" s="13">
        <v>7845</v>
      </c>
      <c r="E47" s="13">
        <v>7550</v>
      </c>
      <c r="F47" s="13">
        <v>295</v>
      </c>
      <c r="G47" s="13">
        <v>629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7929</v>
      </c>
      <c r="D48" s="13">
        <v>7043</v>
      </c>
      <c r="E48" s="13">
        <v>6727</v>
      </c>
      <c r="F48" s="13">
        <v>316</v>
      </c>
      <c r="G48" s="13">
        <v>886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7684</v>
      </c>
      <c r="D49" s="13">
        <v>6246</v>
      </c>
      <c r="E49" s="13">
        <v>5916</v>
      </c>
      <c r="F49" s="13">
        <v>330</v>
      </c>
      <c r="G49" s="13">
        <v>1438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6676</v>
      </c>
      <c r="D50" s="13">
        <v>3901</v>
      </c>
      <c r="E50" s="13">
        <v>3719</v>
      </c>
      <c r="F50" s="13">
        <v>182</v>
      </c>
      <c r="G50" s="13">
        <v>2775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5603</v>
      </c>
      <c r="D51" s="13">
        <v>2237</v>
      </c>
      <c r="E51" s="13">
        <v>2148</v>
      </c>
      <c r="F51" s="13">
        <v>89</v>
      </c>
      <c r="G51" s="13">
        <v>3366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4338</v>
      </c>
      <c r="D52" s="13">
        <v>1228</v>
      </c>
      <c r="E52" s="13">
        <v>1191</v>
      </c>
      <c r="F52" s="13">
        <v>37</v>
      </c>
      <c r="G52" s="13">
        <v>3110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4799</v>
      </c>
      <c r="D53" s="14">
        <v>707</v>
      </c>
      <c r="E53" s="14">
        <v>672</v>
      </c>
      <c r="F53" s="14">
        <v>35</v>
      </c>
      <c r="G53" s="14">
        <v>4092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 codeName="Hoja120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7.14062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157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260661</v>
      </c>
      <c r="D6" s="12">
        <v>170937</v>
      </c>
      <c r="E6" s="12">
        <v>154168</v>
      </c>
      <c r="F6" s="12">
        <v>16769</v>
      </c>
      <c r="G6" s="12">
        <v>89724</v>
      </c>
    </row>
    <row r="7" spans="1:12" ht="12" customHeight="1">
      <c r="A7" s="21" t="s">
        <v>12</v>
      </c>
      <c r="B7" s="2" t="s">
        <v>21</v>
      </c>
      <c r="C7" s="13">
        <v>5074</v>
      </c>
      <c r="D7" s="13">
        <v>289</v>
      </c>
      <c r="E7" s="13">
        <v>241</v>
      </c>
      <c r="F7" s="13">
        <v>48</v>
      </c>
      <c r="G7" s="13">
        <v>4785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25378</v>
      </c>
      <c r="D8" s="13">
        <v>7018</v>
      </c>
      <c r="E8" s="13">
        <v>4916</v>
      </c>
      <c r="F8" s="13">
        <v>2102</v>
      </c>
      <c r="G8" s="13">
        <v>18360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25904</v>
      </c>
      <c r="D9" s="13">
        <v>19628</v>
      </c>
      <c r="E9" s="13">
        <v>15897</v>
      </c>
      <c r="F9" s="13">
        <v>3731</v>
      </c>
      <c r="G9" s="13">
        <v>6276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27223</v>
      </c>
      <c r="D10" s="13">
        <v>22689</v>
      </c>
      <c r="E10" s="13">
        <v>20115</v>
      </c>
      <c r="F10" s="13">
        <v>2574</v>
      </c>
      <c r="G10" s="13">
        <v>4534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26335</v>
      </c>
      <c r="D11" s="13">
        <v>22382</v>
      </c>
      <c r="E11" s="13">
        <v>20547</v>
      </c>
      <c r="F11" s="13">
        <v>1835</v>
      </c>
      <c r="G11" s="13">
        <v>3953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24132</v>
      </c>
      <c r="D12" s="13">
        <v>20552</v>
      </c>
      <c r="E12" s="13">
        <v>19110</v>
      </c>
      <c r="F12" s="13">
        <v>1442</v>
      </c>
      <c r="G12" s="13">
        <v>3580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23253</v>
      </c>
      <c r="D13" s="13">
        <v>19829</v>
      </c>
      <c r="E13" s="13">
        <v>18558</v>
      </c>
      <c r="F13" s="13">
        <v>1271</v>
      </c>
      <c r="G13" s="13">
        <v>3424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20229</v>
      </c>
      <c r="D14" s="13">
        <v>17147</v>
      </c>
      <c r="E14" s="13">
        <v>16055</v>
      </c>
      <c r="F14" s="13">
        <v>1092</v>
      </c>
      <c r="G14" s="13">
        <v>3082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17750</v>
      </c>
      <c r="D15" s="13">
        <v>14343</v>
      </c>
      <c r="E15" s="13">
        <v>13406</v>
      </c>
      <c r="F15" s="13">
        <v>937</v>
      </c>
      <c r="G15" s="13">
        <v>3407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15384</v>
      </c>
      <c r="D16" s="13">
        <v>11273</v>
      </c>
      <c r="E16" s="13">
        <v>10576</v>
      </c>
      <c r="F16" s="13">
        <v>697</v>
      </c>
      <c r="G16" s="13">
        <v>4111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14049</v>
      </c>
      <c r="D17" s="13">
        <v>7957</v>
      </c>
      <c r="E17" s="13">
        <v>7474</v>
      </c>
      <c r="F17" s="13">
        <v>483</v>
      </c>
      <c r="G17" s="13">
        <v>6092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11970</v>
      </c>
      <c r="D18" s="13">
        <v>4094</v>
      </c>
      <c r="E18" s="13">
        <v>3846</v>
      </c>
      <c r="F18" s="13">
        <v>248</v>
      </c>
      <c r="G18" s="13">
        <v>7876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9746</v>
      </c>
      <c r="D19" s="13">
        <v>2089</v>
      </c>
      <c r="E19" s="13">
        <v>1936</v>
      </c>
      <c r="F19" s="13">
        <v>153</v>
      </c>
      <c r="G19" s="13">
        <v>7657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6820</v>
      </c>
      <c r="D20" s="13">
        <v>971</v>
      </c>
      <c r="E20" s="13">
        <v>885</v>
      </c>
      <c r="F20" s="13">
        <v>86</v>
      </c>
      <c r="G20" s="13">
        <v>5849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7414</v>
      </c>
      <c r="D21" s="13">
        <v>676</v>
      </c>
      <c r="E21" s="13">
        <v>606</v>
      </c>
      <c r="F21" s="13">
        <v>70</v>
      </c>
      <c r="G21" s="13">
        <v>6738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136546</v>
      </c>
      <c r="D22" s="12">
        <v>78748</v>
      </c>
      <c r="E22" s="12">
        <v>68809</v>
      </c>
      <c r="F22" s="12">
        <v>9939</v>
      </c>
      <c r="G22" s="12">
        <v>57798</v>
      </c>
    </row>
    <row r="23" spans="1:12" ht="12" customHeight="1">
      <c r="A23" s="21" t="s">
        <v>12</v>
      </c>
      <c r="B23" s="2" t="s">
        <v>21</v>
      </c>
      <c r="C23" s="13">
        <v>2503</v>
      </c>
      <c r="D23" s="13">
        <v>134</v>
      </c>
      <c r="E23" s="13">
        <v>111</v>
      </c>
      <c r="F23" s="13">
        <v>23</v>
      </c>
      <c r="G23" s="13">
        <v>2369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12652</v>
      </c>
      <c r="D24" s="13">
        <v>3239</v>
      </c>
      <c r="E24" s="13">
        <v>2118</v>
      </c>
      <c r="F24" s="13">
        <v>1121</v>
      </c>
      <c r="G24" s="13">
        <v>9413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12854</v>
      </c>
      <c r="D25" s="13">
        <v>9025</v>
      </c>
      <c r="E25" s="13">
        <v>6887</v>
      </c>
      <c r="F25" s="13">
        <v>2138</v>
      </c>
      <c r="G25" s="13">
        <v>3829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14030</v>
      </c>
      <c r="D26" s="13">
        <v>10663</v>
      </c>
      <c r="E26" s="13">
        <v>9042</v>
      </c>
      <c r="F26" s="13">
        <v>1621</v>
      </c>
      <c r="G26" s="13">
        <v>3367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13379</v>
      </c>
      <c r="D27" s="13">
        <v>10292</v>
      </c>
      <c r="E27" s="13">
        <v>9127</v>
      </c>
      <c r="F27" s="13">
        <v>1165</v>
      </c>
      <c r="G27" s="13">
        <v>3087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12259</v>
      </c>
      <c r="D28" s="13">
        <v>9494</v>
      </c>
      <c r="E28" s="13">
        <v>8527</v>
      </c>
      <c r="F28" s="13">
        <v>967</v>
      </c>
      <c r="G28" s="13">
        <v>2765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11994</v>
      </c>
      <c r="D29" s="13">
        <v>9305</v>
      </c>
      <c r="E29" s="13">
        <v>8483</v>
      </c>
      <c r="F29" s="13">
        <v>822</v>
      </c>
      <c r="G29" s="13">
        <v>2689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10382</v>
      </c>
      <c r="D30" s="13">
        <v>8016</v>
      </c>
      <c r="E30" s="13">
        <v>7374</v>
      </c>
      <c r="F30" s="13">
        <v>642</v>
      </c>
      <c r="G30" s="13">
        <v>2366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9345</v>
      </c>
      <c r="D31" s="13">
        <v>6742</v>
      </c>
      <c r="E31" s="13">
        <v>6175</v>
      </c>
      <c r="F31" s="13">
        <v>567</v>
      </c>
      <c r="G31" s="13">
        <v>2603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8287</v>
      </c>
      <c r="D32" s="13">
        <v>5297</v>
      </c>
      <c r="E32" s="13">
        <v>4926</v>
      </c>
      <c r="F32" s="13">
        <v>371</v>
      </c>
      <c r="G32" s="13">
        <v>2990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7613</v>
      </c>
      <c r="D33" s="13">
        <v>3250</v>
      </c>
      <c r="E33" s="13">
        <v>3028</v>
      </c>
      <c r="F33" s="13">
        <v>222</v>
      </c>
      <c r="G33" s="13">
        <v>4363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6690</v>
      </c>
      <c r="D34" s="13">
        <v>1678</v>
      </c>
      <c r="E34" s="13">
        <v>1574</v>
      </c>
      <c r="F34" s="13">
        <v>104</v>
      </c>
      <c r="G34" s="13">
        <v>5012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5560</v>
      </c>
      <c r="D35" s="13">
        <v>845</v>
      </c>
      <c r="E35" s="13">
        <v>761</v>
      </c>
      <c r="F35" s="13">
        <v>84</v>
      </c>
      <c r="G35" s="13">
        <v>4715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4108</v>
      </c>
      <c r="D36" s="13">
        <v>425</v>
      </c>
      <c r="E36" s="13">
        <v>380</v>
      </c>
      <c r="F36" s="13">
        <v>45</v>
      </c>
      <c r="G36" s="13">
        <v>3683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4890</v>
      </c>
      <c r="D37" s="13">
        <v>343</v>
      </c>
      <c r="E37" s="13">
        <v>296</v>
      </c>
      <c r="F37" s="13">
        <v>47</v>
      </c>
      <c r="G37" s="13">
        <v>4547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124115</v>
      </c>
      <c r="D38" s="12">
        <v>92189</v>
      </c>
      <c r="E38" s="12">
        <v>85359</v>
      </c>
      <c r="F38" s="12">
        <v>6830</v>
      </c>
      <c r="G38" s="12">
        <v>31926</v>
      </c>
    </row>
    <row r="39" spans="1:12" ht="12" customHeight="1">
      <c r="A39" s="21" t="s">
        <v>12</v>
      </c>
      <c r="B39" s="2" t="s">
        <v>21</v>
      </c>
      <c r="C39" s="13">
        <v>2571</v>
      </c>
      <c r="D39" s="13">
        <v>155</v>
      </c>
      <c r="E39" s="13">
        <v>130</v>
      </c>
      <c r="F39" s="13">
        <v>25</v>
      </c>
      <c r="G39" s="13">
        <v>2416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12726</v>
      </c>
      <c r="D40" s="13">
        <v>3779</v>
      </c>
      <c r="E40" s="13">
        <v>2798</v>
      </c>
      <c r="F40" s="13">
        <v>981</v>
      </c>
      <c r="G40" s="13">
        <v>8947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13050</v>
      </c>
      <c r="D41" s="13">
        <v>10603</v>
      </c>
      <c r="E41" s="13">
        <v>9010</v>
      </c>
      <c r="F41" s="13">
        <v>1593</v>
      </c>
      <c r="G41" s="13">
        <v>2447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13193</v>
      </c>
      <c r="D42" s="13">
        <v>12026</v>
      </c>
      <c r="E42" s="13">
        <v>11073</v>
      </c>
      <c r="F42" s="13">
        <v>953</v>
      </c>
      <c r="G42" s="13">
        <v>1167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12956</v>
      </c>
      <c r="D43" s="13">
        <v>12090</v>
      </c>
      <c r="E43" s="13">
        <v>11420</v>
      </c>
      <c r="F43" s="13">
        <v>670</v>
      </c>
      <c r="G43" s="13">
        <v>866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11873</v>
      </c>
      <c r="D44" s="13">
        <v>11058</v>
      </c>
      <c r="E44" s="13">
        <v>10583</v>
      </c>
      <c r="F44" s="13">
        <v>475</v>
      </c>
      <c r="G44" s="13">
        <v>815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11259</v>
      </c>
      <c r="D45" s="13">
        <v>10524</v>
      </c>
      <c r="E45" s="13">
        <v>10075</v>
      </c>
      <c r="F45" s="13">
        <v>449</v>
      </c>
      <c r="G45" s="13">
        <v>735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9847</v>
      </c>
      <c r="D46" s="13">
        <v>9131</v>
      </c>
      <c r="E46" s="13">
        <v>8681</v>
      </c>
      <c r="F46" s="13">
        <v>450</v>
      </c>
      <c r="G46" s="13">
        <v>716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8405</v>
      </c>
      <c r="D47" s="13">
        <v>7601</v>
      </c>
      <c r="E47" s="13">
        <v>7231</v>
      </c>
      <c r="F47" s="13">
        <v>370</v>
      </c>
      <c r="G47" s="13">
        <v>804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7097</v>
      </c>
      <c r="D48" s="13">
        <v>5976</v>
      </c>
      <c r="E48" s="13">
        <v>5650</v>
      </c>
      <c r="F48" s="13">
        <v>326</v>
      </c>
      <c r="G48" s="13">
        <v>1121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6436</v>
      </c>
      <c r="D49" s="13">
        <v>4707</v>
      </c>
      <c r="E49" s="13">
        <v>4446</v>
      </c>
      <c r="F49" s="13">
        <v>261</v>
      </c>
      <c r="G49" s="13">
        <v>1729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5280</v>
      </c>
      <c r="D50" s="13">
        <v>2416</v>
      </c>
      <c r="E50" s="13">
        <v>2272</v>
      </c>
      <c r="F50" s="13">
        <v>144</v>
      </c>
      <c r="G50" s="13">
        <v>2864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4186</v>
      </c>
      <c r="D51" s="13">
        <v>1244</v>
      </c>
      <c r="E51" s="13">
        <v>1175</v>
      </c>
      <c r="F51" s="13">
        <v>69</v>
      </c>
      <c r="G51" s="13">
        <v>2942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2712</v>
      </c>
      <c r="D52" s="13">
        <v>546</v>
      </c>
      <c r="E52" s="13">
        <v>505</v>
      </c>
      <c r="F52" s="13">
        <v>41</v>
      </c>
      <c r="G52" s="13">
        <v>2166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2524</v>
      </c>
      <c r="D53" s="14">
        <v>333</v>
      </c>
      <c r="E53" s="14">
        <v>310</v>
      </c>
      <c r="F53" s="14">
        <v>23</v>
      </c>
      <c r="G53" s="14">
        <v>2191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 codeName="Hoja121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8.2851562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158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133467</v>
      </c>
      <c r="D6" s="12">
        <v>79592</v>
      </c>
      <c r="E6" s="12">
        <v>71499</v>
      </c>
      <c r="F6" s="12">
        <v>8093</v>
      </c>
      <c r="G6" s="12">
        <v>53875</v>
      </c>
    </row>
    <row r="7" spans="1:12" ht="12" customHeight="1">
      <c r="A7" s="21" t="s">
        <v>12</v>
      </c>
      <c r="B7" s="2" t="s">
        <v>21</v>
      </c>
      <c r="C7" s="13">
        <v>2616</v>
      </c>
      <c r="D7" s="13">
        <v>141</v>
      </c>
      <c r="E7" s="13">
        <v>102</v>
      </c>
      <c r="F7" s="13">
        <v>39</v>
      </c>
      <c r="G7" s="13">
        <v>2475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12493</v>
      </c>
      <c r="D8" s="13">
        <v>2804</v>
      </c>
      <c r="E8" s="13">
        <v>1997</v>
      </c>
      <c r="F8" s="13">
        <v>807</v>
      </c>
      <c r="G8" s="13">
        <v>9689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11657</v>
      </c>
      <c r="D9" s="13">
        <v>7993</v>
      </c>
      <c r="E9" s="13">
        <v>6199</v>
      </c>
      <c r="F9" s="13">
        <v>1794</v>
      </c>
      <c r="G9" s="13">
        <v>3664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11614</v>
      </c>
      <c r="D10" s="13">
        <v>9265</v>
      </c>
      <c r="E10" s="13">
        <v>7995</v>
      </c>
      <c r="F10" s="13">
        <v>1270</v>
      </c>
      <c r="G10" s="13">
        <v>2349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11850</v>
      </c>
      <c r="D11" s="13">
        <v>9870</v>
      </c>
      <c r="E11" s="13">
        <v>8970</v>
      </c>
      <c r="F11" s="13">
        <v>900</v>
      </c>
      <c r="G11" s="13">
        <v>1980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11591</v>
      </c>
      <c r="D12" s="13">
        <v>9682</v>
      </c>
      <c r="E12" s="13">
        <v>8958</v>
      </c>
      <c r="F12" s="13">
        <v>724</v>
      </c>
      <c r="G12" s="13">
        <v>1909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12368</v>
      </c>
      <c r="D13" s="13">
        <v>10280</v>
      </c>
      <c r="E13" s="13">
        <v>9522</v>
      </c>
      <c r="F13" s="13">
        <v>758</v>
      </c>
      <c r="G13" s="13">
        <v>2088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10732</v>
      </c>
      <c r="D14" s="13">
        <v>8902</v>
      </c>
      <c r="E14" s="13">
        <v>8327</v>
      </c>
      <c r="F14" s="13">
        <v>575</v>
      </c>
      <c r="G14" s="13">
        <v>1830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9222</v>
      </c>
      <c r="D15" s="13">
        <v>7218</v>
      </c>
      <c r="E15" s="13">
        <v>6822</v>
      </c>
      <c r="F15" s="13">
        <v>396</v>
      </c>
      <c r="G15" s="13">
        <v>2004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8836</v>
      </c>
      <c r="D16" s="13">
        <v>5927</v>
      </c>
      <c r="E16" s="13">
        <v>5588</v>
      </c>
      <c r="F16" s="13">
        <v>339</v>
      </c>
      <c r="G16" s="13">
        <v>2909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7859</v>
      </c>
      <c r="D17" s="13">
        <v>3722</v>
      </c>
      <c r="E17" s="13">
        <v>3504</v>
      </c>
      <c r="F17" s="13">
        <v>218</v>
      </c>
      <c r="G17" s="13">
        <v>4137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6961</v>
      </c>
      <c r="D18" s="13">
        <v>1848</v>
      </c>
      <c r="E18" s="13">
        <v>1744</v>
      </c>
      <c r="F18" s="13">
        <v>104</v>
      </c>
      <c r="G18" s="13">
        <v>5113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5973</v>
      </c>
      <c r="D19" s="13">
        <v>1028</v>
      </c>
      <c r="E19" s="13">
        <v>942</v>
      </c>
      <c r="F19" s="13">
        <v>86</v>
      </c>
      <c r="G19" s="13">
        <v>4945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4379</v>
      </c>
      <c r="D20" s="13">
        <v>491</v>
      </c>
      <c r="E20" s="13">
        <v>450</v>
      </c>
      <c r="F20" s="13">
        <v>41</v>
      </c>
      <c r="G20" s="13">
        <v>3888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5316</v>
      </c>
      <c r="D21" s="13">
        <v>421</v>
      </c>
      <c r="E21" s="13">
        <v>379</v>
      </c>
      <c r="F21" s="13">
        <v>42</v>
      </c>
      <c r="G21" s="13">
        <v>4895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69893</v>
      </c>
      <c r="D22" s="12">
        <v>35543</v>
      </c>
      <c r="E22" s="12">
        <v>30681</v>
      </c>
      <c r="F22" s="12">
        <v>4862</v>
      </c>
      <c r="G22" s="12">
        <v>34350</v>
      </c>
    </row>
    <row r="23" spans="1:12" ht="12" customHeight="1">
      <c r="A23" s="21" t="s">
        <v>12</v>
      </c>
      <c r="B23" s="2" t="s">
        <v>21</v>
      </c>
      <c r="C23" s="13">
        <v>1266</v>
      </c>
      <c r="D23" s="13">
        <v>67</v>
      </c>
      <c r="E23" s="13">
        <v>47</v>
      </c>
      <c r="F23" s="13">
        <v>20</v>
      </c>
      <c r="G23" s="13">
        <v>1199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6103</v>
      </c>
      <c r="D24" s="13">
        <v>1207</v>
      </c>
      <c r="E24" s="13">
        <v>794</v>
      </c>
      <c r="F24" s="13">
        <v>413</v>
      </c>
      <c r="G24" s="13">
        <v>4896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5827</v>
      </c>
      <c r="D25" s="13">
        <v>3511</v>
      </c>
      <c r="E25" s="13">
        <v>2487</v>
      </c>
      <c r="F25" s="13">
        <v>1024</v>
      </c>
      <c r="G25" s="13">
        <v>2316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5997</v>
      </c>
      <c r="D26" s="13">
        <v>4226</v>
      </c>
      <c r="E26" s="13">
        <v>3426</v>
      </c>
      <c r="F26" s="13">
        <v>800</v>
      </c>
      <c r="G26" s="13">
        <v>1771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5927</v>
      </c>
      <c r="D27" s="13">
        <v>4369</v>
      </c>
      <c r="E27" s="13">
        <v>3799</v>
      </c>
      <c r="F27" s="13">
        <v>570</v>
      </c>
      <c r="G27" s="13">
        <v>1558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6000</v>
      </c>
      <c r="D28" s="13">
        <v>4455</v>
      </c>
      <c r="E28" s="13">
        <v>3965</v>
      </c>
      <c r="F28" s="13">
        <v>490</v>
      </c>
      <c r="G28" s="13">
        <v>1545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6357</v>
      </c>
      <c r="D29" s="13">
        <v>4701</v>
      </c>
      <c r="E29" s="13">
        <v>4208</v>
      </c>
      <c r="F29" s="13">
        <v>493</v>
      </c>
      <c r="G29" s="13">
        <v>1656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5645</v>
      </c>
      <c r="D30" s="13">
        <v>4166</v>
      </c>
      <c r="E30" s="13">
        <v>3766</v>
      </c>
      <c r="F30" s="13">
        <v>400</v>
      </c>
      <c r="G30" s="13">
        <v>1479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4758</v>
      </c>
      <c r="D31" s="13">
        <v>3218</v>
      </c>
      <c r="E31" s="13">
        <v>2984</v>
      </c>
      <c r="F31" s="13">
        <v>234</v>
      </c>
      <c r="G31" s="13">
        <v>1540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4627</v>
      </c>
      <c r="D32" s="13">
        <v>2590</v>
      </c>
      <c r="E32" s="13">
        <v>2409</v>
      </c>
      <c r="F32" s="13">
        <v>181</v>
      </c>
      <c r="G32" s="13">
        <v>2037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4130</v>
      </c>
      <c r="D33" s="13">
        <v>1462</v>
      </c>
      <c r="E33" s="13">
        <v>1353</v>
      </c>
      <c r="F33" s="13">
        <v>109</v>
      </c>
      <c r="G33" s="13">
        <v>2668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3882</v>
      </c>
      <c r="D34" s="13">
        <v>743</v>
      </c>
      <c r="E34" s="13">
        <v>698</v>
      </c>
      <c r="F34" s="13">
        <v>45</v>
      </c>
      <c r="G34" s="13">
        <v>3139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3336</v>
      </c>
      <c r="D35" s="13">
        <v>401</v>
      </c>
      <c r="E35" s="13">
        <v>361</v>
      </c>
      <c r="F35" s="13">
        <v>40</v>
      </c>
      <c r="G35" s="13">
        <v>2935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2587</v>
      </c>
      <c r="D36" s="13">
        <v>200</v>
      </c>
      <c r="E36" s="13">
        <v>179</v>
      </c>
      <c r="F36" s="13">
        <v>21</v>
      </c>
      <c r="G36" s="13">
        <v>2387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3451</v>
      </c>
      <c r="D37" s="13">
        <v>227</v>
      </c>
      <c r="E37" s="13">
        <v>205</v>
      </c>
      <c r="F37" s="13">
        <v>22</v>
      </c>
      <c r="G37" s="13">
        <v>3224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63574</v>
      </c>
      <c r="D38" s="12">
        <v>44049</v>
      </c>
      <c r="E38" s="12">
        <v>40818</v>
      </c>
      <c r="F38" s="12">
        <v>3231</v>
      </c>
      <c r="G38" s="12">
        <v>19525</v>
      </c>
    </row>
    <row r="39" spans="1:12" ht="12" customHeight="1">
      <c r="A39" s="21" t="s">
        <v>12</v>
      </c>
      <c r="B39" s="2" t="s">
        <v>21</v>
      </c>
      <c r="C39" s="13">
        <v>1350</v>
      </c>
      <c r="D39" s="13">
        <v>74</v>
      </c>
      <c r="E39" s="13">
        <v>55</v>
      </c>
      <c r="F39" s="13">
        <v>19</v>
      </c>
      <c r="G39" s="13">
        <v>1276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6390</v>
      </c>
      <c r="D40" s="13">
        <v>1597</v>
      </c>
      <c r="E40" s="13">
        <v>1203</v>
      </c>
      <c r="F40" s="13">
        <v>394</v>
      </c>
      <c r="G40" s="13">
        <v>4793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5830</v>
      </c>
      <c r="D41" s="13">
        <v>4482</v>
      </c>
      <c r="E41" s="13">
        <v>3712</v>
      </c>
      <c r="F41" s="13">
        <v>770</v>
      </c>
      <c r="G41" s="13">
        <v>1348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5617</v>
      </c>
      <c r="D42" s="13">
        <v>5039</v>
      </c>
      <c r="E42" s="13">
        <v>4569</v>
      </c>
      <c r="F42" s="13">
        <v>470</v>
      </c>
      <c r="G42" s="13">
        <v>578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5923</v>
      </c>
      <c r="D43" s="13">
        <v>5501</v>
      </c>
      <c r="E43" s="13">
        <v>5171</v>
      </c>
      <c r="F43" s="13">
        <v>330</v>
      </c>
      <c r="G43" s="13">
        <v>422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5591</v>
      </c>
      <c r="D44" s="13">
        <v>5227</v>
      </c>
      <c r="E44" s="13">
        <v>4993</v>
      </c>
      <c r="F44" s="13">
        <v>234</v>
      </c>
      <c r="G44" s="13">
        <v>364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6011</v>
      </c>
      <c r="D45" s="13">
        <v>5579</v>
      </c>
      <c r="E45" s="13">
        <v>5314</v>
      </c>
      <c r="F45" s="13">
        <v>265</v>
      </c>
      <c r="G45" s="13">
        <v>432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5087</v>
      </c>
      <c r="D46" s="13">
        <v>4736</v>
      </c>
      <c r="E46" s="13">
        <v>4561</v>
      </c>
      <c r="F46" s="13">
        <v>175</v>
      </c>
      <c r="G46" s="13">
        <v>351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4464</v>
      </c>
      <c r="D47" s="13">
        <v>4000</v>
      </c>
      <c r="E47" s="13">
        <v>3838</v>
      </c>
      <c r="F47" s="13">
        <v>162</v>
      </c>
      <c r="G47" s="13">
        <v>464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4209</v>
      </c>
      <c r="D48" s="13">
        <v>3337</v>
      </c>
      <c r="E48" s="13">
        <v>3179</v>
      </c>
      <c r="F48" s="13">
        <v>158</v>
      </c>
      <c r="G48" s="13">
        <v>872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3729</v>
      </c>
      <c r="D49" s="13">
        <v>2260</v>
      </c>
      <c r="E49" s="13">
        <v>2151</v>
      </c>
      <c r="F49" s="13">
        <v>109</v>
      </c>
      <c r="G49" s="13">
        <v>1469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3079</v>
      </c>
      <c r="D50" s="13">
        <v>1105</v>
      </c>
      <c r="E50" s="13">
        <v>1046</v>
      </c>
      <c r="F50" s="13">
        <v>59</v>
      </c>
      <c r="G50" s="13">
        <v>1974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2637</v>
      </c>
      <c r="D51" s="13">
        <v>627</v>
      </c>
      <c r="E51" s="13">
        <v>581</v>
      </c>
      <c r="F51" s="13">
        <v>46</v>
      </c>
      <c r="G51" s="13">
        <v>2010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1792</v>
      </c>
      <c r="D52" s="13">
        <v>291</v>
      </c>
      <c r="E52" s="13">
        <v>271</v>
      </c>
      <c r="F52" s="13">
        <v>20</v>
      </c>
      <c r="G52" s="13">
        <v>1501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1865</v>
      </c>
      <c r="D53" s="14">
        <v>194</v>
      </c>
      <c r="E53" s="14">
        <v>174</v>
      </c>
      <c r="F53" s="14">
        <v>20</v>
      </c>
      <c r="G53" s="14">
        <v>1671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 codeName="Hoja122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7.2851562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159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53062</v>
      </c>
      <c r="D6" s="12">
        <v>33188</v>
      </c>
      <c r="E6" s="12">
        <v>30480</v>
      </c>
      <c r="F6" s="12">
        <v>2708</v>
      </c>
      <c r="G6" s="12">
        <v>19874</v>
      </c>
    </row>
    <row r="7" spans="1:12" ht="12" customHeight="1">
      <c r="A7" s="21" t="s">
        <v>12</v>
      </c>
      <c r="B7" s="2" t="s">
        <v>21</v>
      </c>
      <c r="C7" s="13">
        <v>1173</v>
      </c>
      <c r="D7" s="13">
        <v>92</v>
      </c>
      <c r="E7" s="13">
        <v>81</v>
      </c>
      <c r="F7" s="13">
        <v>11</v>
      </c>
      <c r="G7" s="13">
        <v>1081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5815</v>
      </c>
      <c r="D8" s="13">
        <v>1758</v>
      </c>
      <c r="E8" s="13">
        <v>1333</v>
      </c>
      <c r="F8" s="13">
        <v>425</v>
      </c>
      <c r="G8" s="13">
        <v>4057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5098</v>
      </c>
      <c r="D9" s="13">
        <v>3580</v>
      </c>
      <c r="E9" s="13">
        <v>2993</v>
      </c>
      <c r="F9" s="13">
        <v>587</v>
      </c>
      <c r="G9" s="13">
        <v>1518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5044</v>
      </c>
      <c r="D10" s="13">
        <v>4015</v>
      </c>
      <c r="E10" s="13">
        <v>3631</v>
      </c>
      <c r="F10" s="13">
        <v>384</v>
      </c>
      <c r="G10" s="13">
        <v>1029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4945</v>
      </c>
      <c r="D11" s="13">
        <v>4098</v>
      </c>
      <c r="E11" s="13">
        <v>3765</v>
      </c>
      <c r="F11" s="13">
        <v>333</v>
      </c>
      <c r="G11" s="13">
        <v>847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4622</v>
      </c>
      <c r="D12" s="13">
        <v>3876</v>
      </c>
      <c r="E12" s="13">
        <v>3640</v>
      </c>
      <c r="F12" s="13">
        <v>236</v>
      </c>
      <c r="G12" s="13">
        <v>746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4769</v>
      </c>
      <c r="D13" s="13">
        <v>4039</v>
      </c>
      <c r="E13" s="13">
        <v>3818</v>
      </c>
      <c r="F13" s="13">
        <v>221</v>
      </c>
      <c r="G13" s="13">
        <v>730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4178</v>
      </c>
      <c r="D14" s="13">
        <v>3483</v>
      </c>
      <c r="E14" s="13">
        <v>3328</v>
      </c>
      <c r="F14" s="13">
        <v>155</v>
      </c>
      <c r="G14" s="13">
        <v>695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3402</v>
      </c>
      <c r="D15" s="13">
        <v>2729</v>
      </c>
      <c r="E15" s="13">
        <v>2616</v>
      </c>
      <c r="F15" s="13">
        <v>113</v>
      </c>
      <c r="G15" s="13">
        <v>673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3190</v>
      </c>
      <c r="D16" s="13">
        <v>2250</v>
      </c>
      <c r="E16" s="13">
        <v>2155</v>
      </c>
      <c r="F16" s="13">
        <v>95</v>
      </c>
      <c r="G16" s="13">
        <v>940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2956</v>
      </c>
      <c r="D17" s="13">
        <v>1622</v>
      </c>
      <c r="E17" s="13">
        <v>1556</v>
      </c>
      <c r="F17" s="13">
        <v>66</v>
      </c>
      <c r="G17" s="13">
        <v>1334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2615</v>
      </c>
      <c r="D18" s="13">
        <v>871</v>
      </c>
      <c r="E18" s="13">
        <v>833</v>
      </c>
      <c r="F18" s="13">
        <v>38</v>
      </c>
      <c r="G18" s="13">
        <v>1744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2091</v>
      </c>
      <c r="D19" s="13">
        <v>391</v>
      </c>
      <c r="E19" s="13">
        <v>380</v>
      </c>
      <c r="F19" s="13">
        <v>11</v>
      </c>
      <c r="G19" s="13">
        <v>1700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1449</v>
      </c>
      <c r="D20" s="13">
        <v>201</v>
      </c>
      <c r="E20" s="13">
        <v>193</v>
      </c>
      <c r="F20" s="13">
        <v>8</v>
      </c>
      <c r="G20" s="13">
        <v>1248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1715</v>
      </c>
      <c r="D21" s="13">
        <v>183</v>
      </c>
      <c r="E21" s="13">
        <v>158</v>
      </c>
      <c r="F21" s="13">
        <v>25</v>
      </c>
      <c r="G21" s="13">
        <v>1532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27461</v>
      </c>
      <c r="D22" s="12">
        <v>14451</v>
      </c>
      <c r="E22" s="12">
        <v>12762</v>
      </c>
      <c r="F22" s="12">
        <v>1689</v>
      </c>
      <c r="G22" s="12">
        <v>13010</v>
      </c>
    </row>
    <row r="23" spans="1:12" ht="12" customHeight="1">
      <c r="A23" s="21" t="s">
        <v>12</v>
      </c>
      <c r="B23" s="2" t="s">
        <v>21</v>
      </c>
      <c r="C23" s="13">
        <v>594</v>
      </c>
      <c r="D23" s="13">
        <v>41</v>
      </c>
      <c r="E23" s="13">
        <v>37</v>
      </c>
      <c r="F23" s="13">
        <v>4</v>
      </c>
      <c r="G23" s="13">
        <v>553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2892</v>
      </c>
      <c r="D24" s="13">
        <v>701</v>
      </c>
      <c r="E24" s="13">
        <v>475</v>
      </c>
      <c r="F24" s="13">
        <v>226</v>
      </c>
      <c r="G24" s="13">
        <v>2191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2550</v>
      </c>
      <c r="D25" s="13">
        <v>1500</v>
      </c>
      <c r="E25" s="13">
        <v>1155</v>
      </c>
      <c r="F25" s="13">
        <v>345</v>
      </c>
      <c r="G25" s="13">
        <v>1050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2595</v>
      </c>
      <c r="D26" s="13">
        <v>1785</v>
      </c>
      <c r="E26" s="13">
        <v>1524</v>
      </c>
      <c r="F26" s="13">
        <v>261</v>
      </c>
      <c r="G26" s="13">
        <v>810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2526</v>
      </c>
      <c r="D27" s="13">
        <v>1814</v>
      </c>
      <c r="E27" s="13">
        <v>1586</v>
      </c>
      <c r="F27" s="13">
        <v>228</v>
      </c>
      <c r="G27" s="13">
        <v>712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2399</v>
      </c>
      <c r="D28" s="13">
        <v>1790</v>
      </c>
      <c r="E28" s="13">
        <v>1615</v>
      </c>
      <c r="F28" s="13">
        <v>175</v>
      </c>
      <c r="G28" s="13">
        <v>609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2413</v>
      </c>
      <c r="D29" s="13">
        <v>1844</v>
      </c>
      <c r="E29" s="13">
        <v>1690</v>
      </c>
      <c r="F29" s="13">
        <v>154</v>
      </c>
      <c r="G29" s="13">
        <v>569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2178</v>
      </c>
      <c r="D30" s="13">
        <v>1611</v>
      </c>
      <c r="E30" s="13">
        <v>1509</v>
      </c>
      <c r="F30" s="13">
        <v>102</v>
      </c>
      <c r="G30" s="13">
        <v>567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1751</v>
      </c>
      <c r="D31" s="13">
        <v>1232</v>
      </c>
      <c r="E31" s="13">
        <v>1160</v>
      </c>
      <c r="F31" s="13">
        <v>72</v>
      </c>
      <c r="G31" s="13">
        <v>519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1674</v>
      </c>
      <c r="D32" s="13">
        <v>973</v>
      </c>
      <c r="E32" s="13">
        <v>916</v>
      </c>
      <c r="F32" s="13">
        <v>57</v>
      </c>
      <c r="G32" s="13">
        <v>701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1507</v>
      </c>
      <c r="D33" s="13">
        <v>590</v>
      </c>
      <c r="E33" s="13">
        <v>560</v>
      </c>
      <c r="F33" s="13">
        <v>30</v>
      </c>
      <c r="G33" s="13">
        <v>917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1353</v>
      </c>
      <c r="D34" s="13">
        <v>289</v>
      </c>
      <c r="E34" s="13">
        <v>279</v>
      </c>
      <c r="F34" s="13">
        <v>10</v>
      </c>
      <c r="G34" s="13">
        <v>1064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1122</v>
      </c>
      <c r="D35" s="13">
        <v>124</v>
      </c>
      <c r="E35" s="13">
        <v>120</v>
      </c>
      <c r="F35" s="13">
        <v>4</v>
      </c>
      <c r="G35" s="13">
        <v>998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790</v>
      </c>
      <c r="D36" s="13">
        <v>58</v>
      </c>
      <c r="E36" s="13">
        <v>56</v>
      </c>
      <c r="F36" s="13">
        <v>2</v>
      </c>
      <c r="G36" s="13">
        <v>732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1117</v>
      </c>
      <c r="D37" s="13">
        <v>99</v>
      </c>
      <c r="E37" s="13">
        <v>80</v>
      </c>
      <c r="F37" s="13">
        <v>19</v>
      </c>
      <c r="G37" s="13">
        <v>1018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25601</v>
      </c>
      <c r="D38" s="12">
        <v>18737</v>
      </c>
      <c r="E38" s="12">
        <v>17718</v>
      </c>
      <c r="F38" s="12">
        <v>1019</v>
      </c>
      <c r="G38" s="12">
        <v>6864</v>
      </c>
    </row>
    <row r="39" spans="1:12" ht="12" customHeight="1">
      <c r="A39" s="21" t="s">
        <v>12</v>
      </c>
      <c r="B39" s="2" t="s">
        <v>21</v>
      </c>
      <c r="C39" s="13">
        <v>579</v>
      </c>
      <c r="D39" s="13">
        <v>51</v>
      </c>
      <c r="E39" s="13">
        <v>44</v>
      </c>
      <c r="F39" s="13">
        <v>7</v>
      </c>
      <c r="G39" s="13">
        <v>528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2923</v>
      </c>
      <c r="D40" s="13">
        <v>1057</v>
      </c>
      <c r="E40" s="13">
        <v>858</v>
      </c>
      <c r="F40" s="13">
        <v>199</v>
      </c>
      <c r="G40" s="13">
        <v>1866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2548</v>
      </c>
      <c r="D41" s="13">
        <v>2080</v>
      </c>
      <c r="E41" s="13">
        <v>1838</v>
      </c>
      <c r="F41" s="13">
        <v>242</v>
      </c>
      <c r="G41" s="13">
        <v>468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2449</v>
      </c>
      <c r="D42" s="13">
        <v>2230</v>
      </c>
      <c r="E42" s="13">
        <v>2107</v>
      </c>
      <c r="F42" s="13">
        <v>123</v>
      </c>
      <c r="G42" s="13">
        <v>219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2419</v>
      </c>
      <c r="D43" s="13">
        <v>2284</v>
      </c>
      <c r="E43" s="13">
        <v>2179</v>
      </c>
      <c r="F43" s="13">
        <v>105</v>
      </c>
      <c r="G43" s="13">
        <v>135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2223</v>
      </c>
      <c r="D44" s="13">
        <v>2086</v>
      </c>
      <c r="E44" s="13">
        <v>2025</v>
      </c>
      <c r="F44" s="13">
        <v>61</v>
      </c>
      <c r="G44" s="13">
        <v>137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2356</v>
      </c>
      <c r="D45" s="13">
        <v>2195</v>
      </c>
      <c r="E45" s="13">
        <v>2128</v>
      </c>
      <c r="F45" s="13">
        <v>67</v>
      </c>
      <c r="G45" s="13">
        <v>161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2000</v>
      </c>
      <c r="D46" s="13">
        <v>1872</v>
      </c>
      <c r="E46" s="13">
        <v>1819</v>
      </c>
      <c r="F46" s="13">
        <v>53</v>
      </c>
      <c r="G46" s="13">
        <v>128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1651</v>
      </c>
      <c r="D47" s="13">
        <v>1497</v>
      </c>
      <c r="E47" s="13">
        <v>1456</v>
      </c>
      <c r="F47" s="13">
        <v>41</v>
      </c>
      <c r="G47" s="13">
        <v>154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1516</v>
      </c>
      <c r="D48" s="13">
        <v>1277</v>
      </c>
      <c r="E48" s="13">
        <v>1239</v>
      </c>
      <c r="F48" s="13">
        <v>38</v>
      </c>
      <c r="G48" s="13">
        <v>239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1449</v>
      </c>
      <c r="D49" s="13">
        <v>1032</v>
      </c>
      <c r="E49" s="13">
        <v>996</v>
      </c>
      <c r="F49" s="13">
        <v>36</v>
      </c>
      <c r="G49" s="13">
        <v>417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1262</v>
      </c>
      <c r="D50" s="13">
        <v>582</v>
      </c>
      <c r="E50" s="13">
        <v>554</v>
      </c>
      <c r="F50" s="13">
        <v>28</v>
      </c>
      <c r="G50" s="13">
        <v>680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969</v>
      </c>
      <c r="D51" s="13">
        <v>267</v>
      </c>
      <c r="E51" s="13">
        <v>260</v>
      </c>
      <c r="F51" s="13">
        <v>7</v>
      </c>
      <c r="G51" s="13">
        <v>702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659</v>
      </c>
      <c r="D52" s="13">
        <v>143</v>
      </c>
      <c r="E52" s="13">
        <v>137</v>
      </c>
      <c r="F52" s="13">
        <v>6</v>
      </c>
      <c r="G52" s="13">
        <v>516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598</v>
      </c>
      <c r="D53" s="14">
        <v>84</v>
      </c>
      <c r="E53" s="14">
        <v>78</v>
      </c>
      <c r="F53" s="14">
        <v>6</v>
      </c>
      <c r="G53" s="14">
        <v>514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 codeName="Hoja123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8.2851562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160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72071</v>
      </c>
      <c r="D6" s="12">
        <v>47282</v>
      </c>
      <c r="E6" s="12">
        <v>42965</v>
      </c>
      <c r="F6" s="12">
        <v>4317</v>
      </c>
      <c r="G6" s="12">
        <v>24789</v>
      </c>
    </row>
    <row r="7" spans="1:12" ht="12" customHeight="1">
      <c r="A7" s="21" t="s">
        <v>12</v>
      </c>
      <c r="B7" s="2" t="s">
        <v>21</v>
      </c>
      <c r="C7" s="13">
        <v>1973</v>
      </c>
      <c r="D7" s="13">
        <v>129</v>
      </c>
      <c r="E7" s="13">
        <v>116</v>
      </c>
      <c r="F7" s="13">
        <v>13</v>
      </c>
      <c r="G7" s="13">
        <v>1844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8576</v>
      </c>
      <c r="D8" s="13">
        <v>2510</v>
      </c>
      <c r="E8" s="13">
        <v>1900</v>
      </c>
      <c r="F8" s="13">
        <v>610</v>
      </c>
      <c r="G8" s="13">
        <v>6066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7614</v>
      </c>
      <c r="D9" s="13">
        <v>5684</v>
      </c>
      <c r="E9" s="13">
        <v>4740</v>
      </c>
      <c r="F9" s="13">
        <v>944</v>
      </c>
      <c r="G9" s="13">
        <v>1930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7240</v>
      </c>
      <c r="D10" s="13">
        <v>5821</v>
      </c>
      <c r="E10" s="13">
        <v>5248</v>
      </c>
      <c r="F10" s="13">
        <v>573</v>
      </c>
      <c r="G10" s="13">
        <v>1419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7386</v>
      </c>
      <c r="D11" s="13">
        <v>6128</v>
      </c>
      <c r="E11" s="13">
        <v>5658</v>
      </c>
      <c r="F11" s="13">
        <v>470</v>
      </c>
      <c r="G11" s="13">
        <v>1258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7081</v>
      </c>
      <c r="D12" s="13">
        <v>5990</v>
      </c>
      <c r="E12" s="13">
        <v>5567</v>
      </c>
      <c r="F12" s="13">
        <v>423</v>
      </c>
      <c r="G12" s="13">
        <v>1091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7397</v>
      </c>
      <c r="D13" s="13">
        <v>6221</v>
      </c>
      <c r="E13" s="13">
        <v>5874</v>
      </c>
      <c r="F13" s="13">
        <v>347</v>
      </c>
      <c r="G13" s="13">
        <v>1176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5995</v>
      </c>
      <c r="D14" s="13">
        <v>5051</v>
      </c>
      <c r="E14" s="13">
        <v>4743</v>
      </c>
      <c r="F14" s="13">
        <v>308</v>
      </c>
      <c r="G14" s="13">
        <v>944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4720</v>
      </c>
      <c r="D15" s="13">
        <v>3759</v>
      </c>
      <c r="E15" s="13">
        <v>3541</v>
      </c>
      <c r="F15" s="13">
        <v>218</v>
      </c>
      <c r="G15" s="13">
        <v>961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3709</v>
      </c>
      <c r="D16" s="13">
        <v>2675</v>
      </c>
      <c r="E16" s="13">
        <v>2514</v>
      </c>
      <c r="F16" s="13">
        <v>161</v>
      </c>
      <c r="G16" s="13">
        <v>1034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3193</v>
      </c>
      <c r="D17" s="13">
        <v>1751</v>
      </c>
      <c r="E17" s="13">
        <v>1633</v>
      </c>
      <c r="F17" s="13">
        <v>118</v>
      </c>
      <c r="G17" s="13">
        <v>1442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2714</v>
      </c>
      <c r="D18" s="13">
        <v>870</v>
      </c>
      <c r="E18" s="13">
        <v>794</v>
      </c>
      <c r="F18" s="13">
        <v>76</v>
      </c>
      <c r="G18" s="13">
        <v>1844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1975</v>
      </c>
      <c r="D19" s="13">
        <v>382</v>
      </c>
      <c r="E19" s="13">
        <v>360</v>
      </c>
      <c r="F19" s="13">
        <v>22</v>
      </c>
      <c r="G19" s="13">
        <v>1593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1198</v>
      </c>
      <c r="D20" s="13">
        <v>160</v>
      </c>
      <c r="E20" s="13">
        <v>142</v>
      </c>
      <c r="F20" s="13">
        <v>18</v>
      </c>
      <c r="G20" s="13">
        <v>1038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1300</v>
      </c>
      <c r="D21" s="13">
        <v>151</v>
      </c>
      <c r="E21" s="13">
        <v>135</v>
      </c>
      <c r="F21" s="13">
        <v>16</v>
      </c>
      <c r="G21" s="13">
        <v>1149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37268</v>
      </c>
      <c r="D22" s="12">
        <v>21124</v>
      </c>
      <c r="E22" s="12">
        <v>18420</v>
      </c>
      <c r="F22" s="12">
        <v>2704</v>
      </c>
      <c r="G22" s="12">
        <v>16144</v>
      </c>
    </row>
    <row r="23" spans="1:12" ht="12" customHeight="1">
      <c r="A23" s="21" t="s">
        <v>12</v>
      </c>
      <c r="B23" s="2" t="s">
        <v>21</v>
      </c>
      <c r="C23" s="13">
        <v>990</v>
      </c>
      <c r="D23" s="13">
        <v>71</v>
      </c>
      <c r="E23" s="13">
        <v>63</v>
      </c>
      <c r="F23" s="13">
        <v>8</v>
      </c>
      <c r="G23" s="13">
        <v>919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4304</v>
      </c>
      <c r="D24" s="13">
        <v>1079</v>
      </c>
      <c r="E24" s="13">
        <v>742</v>
      </c>
      <c r="F24" s="13">
        <v>337</v>
      </c>
      <c r="G24" s="13">
        <v>3225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3832</v>
      </c>
      <c r="D25" s="13">
        <v>2533</v>
      </c>
      <c r="E25" s="13">
        <v>1976</v>
      </c>
      <c r="F25" s="13">
        <v>557</v>
      </c>
      <c r="G25" s="13">
        <v>1299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3790</v>
      </c>
      <c r="D26" s="13">
        <v>2651</v>
      </c>
      <c r="E26" s="13">
        <v>2255</v>
      </c>
      <c r="F26" s="13">
        <v>396</v>
      </c>
      <c r="G26" s="13">
        <v>1139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3910</v>
      </c>
      <c r="D27" s="13">
        <v>2859</v>
      </c>
      <c r="E27" s="13">
        <v>2516</v>
      </c>
      <c r="F27" s="13">
        <v>343</v>
      </c>
      <c r="G27" s="13">
        <v>1051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3571</v>
      </c>
      <c r="D28" s="13">
        <v>2676</v>
      </c>
      <c r="E28" s="13">
        <v>2376</v>
      </c>
      <c r="F28" s="13">
        <v>300</v>
      </c>
      <c r="G28" s="13">
        <v>895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3847</v>
      </c>
      <c r="D29" s="13">
        <v>2905</v>
      </c>
      <c r="E29" s="13">
        <v>2663</v>
      </c>
      <c r="F29" s="13">
        <v>242</v>
      </c>
      <c r="G29" s="13">
        <v>942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3023</v>
      </c>
      <c r="D30" s="13">
        <v>2274</v>
      </c>
      <c r="E30" s="13">
        <v>2084</v>
      </c>
      <c r="F30" s="13">
        <v>190</v>
      </c>
      <c r="G30" s="13">
        <v>749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2376</v>
      </c>
      <c r="D31" s="13">
        <v>1640</v>
      </c>
      <c r="E31" s="13">
        <v>1516</v>
      </c>
      <c r="F31" s="13">
        <v>124</v>
      </c>
      <c r="G31" s="13">
        <v>736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1896</v>
      </c>
      <c r="D32" s="13">
        <v>1172</v>
      </c>
      <c r="E32" s="13">
        <v>1086</v>
      </c>
      <c r="F32" s="13">
        <v>86</v>
      </c>
      <c r="G32" s="13">
        <v>724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1666</v>
      </c>
      <c r="D33" s="13">
        <v>662</v>
      </c>
      <c r="E33" s="13">
        <v>612</v>
      </c>
      <c r="F33" s="13">
        <v>50</v>
      </c>
      <c r="G33" s="13">
        <v>1004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1413</v>
      </c>
      <c r="D34" s="13">
        <v>316</v>
      </c>
      <c r="E34" s="13">
        <v>283</v>
      </c>
      <c r="F34" s="13">
        <v>33</v>
      </c>
      <c r="G34" s="13">
        <v>1097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1077</v>
      </c>
      <c r="D35" s="13">
        <v>142</v>
      </c>
      <c r="E35" s="13">
        <v>130</v>
      </c>
      <c r="F35" s="13">
        <v>12</v>
      </c>
      <c r="G35" s="13">
        <v>935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722</v>
      </c>
      <c r="D36" s="13">
        <v>77</v>
      </c>
      <c r="E36" s="13">
        <v>64</v>
      </c>
      <c r="F36" s="13">
        <v>13</v>
      </c>
      <c r="G36" s="13">
        <v>645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851</v>
      </c>
      <c r="D37" s="13">
        <v>67</v>
      </c>
      <c r="E37" s="13">
        <v>54</v>
      </c>
      <c r="F37" s="13">
        <v>13</v>
      </c>
      <c r="G37" s="13">
        <v>784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34803</v>
      </c>
      <c r="D38" s="12">
        <v>26158</v>
      </c>
      <c r="E38" s="12">
        <v>24545</v>
      </c>
      <c r="F38" s="12">
        <v>1613</v>
      </c>
      <c r="G38" s="12">
        <v>8645</v>
      </c>
    </row>
    <row r="39" spans="1:12" ht="12" customHeight="1">
      <c r="A39" s="21" t="s">
        <v>12</v>
      </c>
      <c r="B39" s="2" t="s">
        <v>21</v>
      </c>
      <c r="C39" s="13">
        <v>983</v>
      </c>
      <c r="D39" s="13">
        <v>58</v>
      </c>
      <c r="E39" s="13">
        <v>53</v>
      </c>
      <c r="F39" s="13">
        <v>5</v>
      </c>
      <c r="G39" s="13">
        <v>925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4272</v>
      </c>
      <c r="D40" s="13">
        <v>1431</v>
      </c>
      <c r="E40" s="13">
        <v>1158</v>
      </c>
      <c r="F40" s="13">
        <v>273</v>
      </c>
      <c r="G40" s="13">
        <v>2841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3782</v>
      </c>
      <c r="D41" s="13">
        <v>3151</v>
      </c>
      <c r="E41" s="13">
        <v>2764</v>
      </c>
      <c r="F41" s="13">
        <v>387</v>
      </c>
      <c r="G41" s="13">
        <v>631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3450</v>
      </c>
      <c r="D42" s="13">
        <v>3170</v>
      </c>
      <c r="E42" s="13">
        <v>2993</v>
      </c>
      <c r="F42" s="13">
        <v>177</v>
      </c>
      <c r="G42" s="13">
        <v>280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3476</v>
      </c>
      <c r="D43" s="13">
        <v>3269</v>
      </c>
      <c r="E43" s="13">
        <v>3142</v>
      </c>
      <c r="F43" s="13">
        <v>127</v>
      </c>
      <c r="G43" s="13">
        <v>207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3510</v>
      </c>
      <c r="D44" s="13">
        <v>3314</v>
      </c>
      <c r="E44" s="13">
        <v>3191</v>
      </c>
      <c r="F44" s="13">
        <v>123</v>
      </c>
      <c r="G44" s="13">
        <v>196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3550</v>
      </c>
      <c r="D45" s="13">
        <v>3316</v>
      </c>
      <c r="E45" s="13">
        <v>3211</v>
      </c>
      <c r="F45" s="13">
        <v>105</v>
      </c>
      <c r="G45" s="13">
        <v>234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2972</v>
      </c>
      <c r="D46" s="13">
        <v>2777</v>
      </c>
      <c r="E46" s="13">
        <v>2659</v>
      </c>
      <c r="F46" s="13">
        <v>118</v>
      </c>
      <c r="G46" s="13">
        <v>195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2344</v>
      </c>
      <c r="D47" s="13">
        <v>2119</v>
      </c>
      <c r="E47" s="13">
        <v>2025</v>
      </c>
      <c r="F47" s="13">
        <v>94</v>
      </c>
      <c r="G47" s="13">
        <v>225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1813</v>
      </c>
      <c r="D48" s="13">
        <v>1503</v>
      </c>
      <c r="E48" s="13">
        <v>1428</v>
      </c>
      <c r="F48" s="13">
        <v>75</v>
      </c>
      <c r="G48" s="13">
        <v>310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1527</v>
      </c>
      <c r="D49" s="13">
        <v>1089</v>
      </c>
      <c r="E49" s="13">
        <v>1021</v>
      </c>
      <c r="F49" s="13">
        <v>68</v>
      </c>
      <c r="G49" s="13">
        <v>438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1301</v>
      </c>
      <c r="D50" s="13">
        <v>554</v>
      </c>
      <c r="E50" s="13">
        <v>511</v>
      </c>
      <c r="F50" s="13">
        <v>43</v>
      </c>
      <c r="G50" s="13">
        <v>747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898</v>
      </c>
      <c r="D51" s="13">
        <v>240</v>
      </c>
      <c r="E51" s="13">
        <v>230</v>
      </c>
      <c r="F51" s="13">
        <v>10</v>
      </c>
      <c r="G51" s="13">
        <v>658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476</v>
      </c>
      <c r="D52" s="13">
        <v>83</v>
      </c>
      <c r="E52" s="13">
        <v>78</v>
      </c>
      <c r="F52" s="13">
        <v>5</v>
      </c>
      <c r="G52" s="13">
        <v>393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449</v>
      </c>
      <c r="D53" s="14">
        <v>84</v>
      </c>
      <c r="E53" s="14">
        <v>81</v>
      </c>
      <c r="F53" s="14">
        <v>3</v>
      </c>
      <c r="G53" s="14">
        <v>365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 codeName="Hoja124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6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161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9222</v>
      </c>
      <c r="D6" s="12">
        <v>5978</v>
      </c>
      <c r="E6" s="12">
        <v>5657</v>
      </c>
      <c r="F6" s="12">
        <v>321</v>
      </c>
      <c r="G6" s="12">
        <v>3244</v>
      </c>
    </row>
    <row r="7" spans="1:12" ht="12" customHeight="1">
      <c r="A7" s="21" t="s">
        <v>12</v>
      </c>
      <c r="B7" s="2" t="s">
        <v>21</v>
      </c>
      <c r="C7" s="13">
        <v>220</v>
      </c>
      <c r="D7" s="13">
        <v>17</v>
      </c>
      <c r="E7" s="13">
        <v>16</v>
      </c>
      <c r="F7" s="13">
        <v>1</v>
      </c>
      <c r="G7" s="13">
        <v>203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1023</v>
      </c>
      <c r="D8" s="13">
        <v>329</v>
      </c>
      <c r="E8" s="13">
        <v>265</v>
      </c>
      <c r="F8" s="13">
        <v>64</v>
      </c>
      <c r="G8" s="13">
        <v>694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809</v>
      </c>
      <c r="D9" s="13">
        <v>620</v>
      </c>
      <c r="E9" s="13">
        <v>544</v>
      </c>
      <c r="F9" s="13">
        <v>76</v>
      </c>
      <c r="G9" s="13">
        <v>189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783</v>
      </c>
      <c r="D10" s="13">
        <v>668</v>
      </c>
      <c r="E10" s="13">
        <v>633</v>
      </c>
      <c r="F10" s="13">
        <v>35</v>
      </c>
      <c r="G10" s="13">
        <v>115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860</v>
      </c>
      <c r="D11" s="13">
        <v>741</v>
      </c>
      <c r="E11" s="13">
        <v>698</v>
      </c>
      <c r="F11" s="13">
        <v>43</v>
      </c>
      <c r="G11" s="13">
        <v>119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788</v>
      </c>
      <c r="D12" s="13">
        <v>693</v>
      </c>
      <c r="E12" s="13">
        <v>676</v>
      </c>
      <c r="F12" s="13">
        <v>17</v>
      </c>
      <c r="G12" s="13">
        <v>95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855</v>
      </c>
      <c r="D13" s="13">
        <v>756</v>
      </c>
      <c r="E13" s="13">
        <v>734</v>
      </c>
      <c r="F13" s="13">
        <v>22</v>
      </c>
      <c r="G13" s="13">
        <v>99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670</v>
      </c>
      <c r="D14" s="13">
        <v>571</v>
      </c>
      <c r="E14" s="13">
        <v>555</v>
      </c>
      <c r="F14" s="13">
        <v>16</v>
      </c>
      <c r="G14" s="13">
        <v>99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610</v>
      </c>
      <c r="D15" s="13">
        <v>502</v>
      </c>
      <c r="E15" s="13">
        <v>482</v>
      </c>
      <c r="F15" s="13">
        <v>20</v>
      </c>
      <c r="G15" s="13">
        <v>108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547</v>
      </c>
      <c r="D16" s="13">
        <v>405</v>
      </c>
      <c r="E16" s="13">
        <v>395</v>
      </c>
      <c r="F16" s="13">
        <v>10</v>
      </c>
      <c r="G16" s="13">
        <v>142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552</v>
      </c>
      <c r="D17" s="13">
        <v>332</v>
      </c>
      <c r="E17" s="13">
        <v>319</v>
      </c>
      <c r="F17" s="13">
        <v>13</v>
      </c>
      <c r="G17" s="13">
        <v>220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459</v>
      </c>
      <c r="D18" s="13">
        <v>191</v>
      </c>
      <c r="E18" s="13">
        <v>188</v>
      </c>
      <c r="F18" s="13">
        <v>3</v>
      </c>
      <c r="G18" s="13">
        <v>268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365</v>
      </c>
      <c r="D19" s="13">
        <v>96</v>
      </c>
      <c r="E19" s="13">
        <v>95</v>
      </c>
      <c r="F19" s="13">
        <v>1</v>
      </c>
      <c r="G19" s="13">
        <v>269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297</v>
      </c>
      <c r="D20" s="13">
        <v>33</v>
      </c>
      <c r="E20" s="13">
        <v>33</v>
      </c>
      <c r="F20" s="13" t="s">
        <v>41</v>
      </c>
      <c r="G20" s="13">
        <v>264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384</v>
      </c>
      <c r="D21" s="13">
        <v>24</v>
      </c>
      <c r="E21" s="13">
        <v>24</v>
      </c>
      <c r="F21" s="13" t="s">
        <v>41</v>
      </c>
      <c r="G21" s="13">
        <v>360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4766</v>
      </c>
      <c r="D22" s="12">
        <v>2659</v>
      </c>
      <c r="E22" s="12">
        <v>2443</v>
      </c>
      <c r="F22" s="12">
        <v>216</v>
      </c>
      <c r="G22" s="12">
        <v>2107</v>
      </c>
    </row>
    <row r="23" spans="1:12" ht="12" customHeight="1">
      <c r="A23" s="21" t="s">
        <v>12</v>
      </c>
      <c r="B23" s="2" t="s">
        <v>21</v>
      </c>
      <c r="C23" s="13">
        <v>113</v>
      </c>
      <c r="D23" s="13">
        <v>1</v>
      </c>
      <c r="E23" s="13">
        <v>1</v>
      </c>
      <c r="F23" s="13" t="s">
        <v>41</v>
      </c>
      <c r="G23" s="13">
        <v>112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513</v>
      </c>
      <c r="D24" s="13">
        <v>139</v>
      </c>
      <c r="E24" s="13">
        <v>96</v>
      </c>
      <c r="F24" s="13">
        <v>43</v>
      </c>
      <c r="G24" s="13">
        <v>374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381</v>
      </c>
      <c r="D25" s="13">
        <v>249</v>
      </c>
      <c r="E25" s="13">
        <v>203</v>
      </c>
      <c r="F25" s="13">
        <v>46</v>
      </c>
      <c r="G25" s="13">
        <v>132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394</v>
      </c>
      <c r="D26" s="13">
        <v>313</v>
      </c>
      <c r="E26" s="13">
        <v>287</v>
      </c>
      <c r="F26" s="13">
        <v>26</v>
      </c>
      <c r="G26" s="13">
        <v>81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449</v>
      </c>
      <c r="D27" s="13">
        <v>354</v>
      </c>
      <c r="E27" s="13">
        <v>318</v>
      </c>
      <c r="F27" s="13">
        <v>36</v>
      </c>
      <c r="G27" s="13">
        <v>95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394</v>
      </c>
      <c r="D28" s="13">
        <v>324</v>
      </c>
      <c r="E28" s="13">
        <v>311</v>
      </c>
      <c r="F28" s="13">
        <v>13</v>
      </c>
      <c r="G28" s="13">
        <v>70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426</v>
      </c>
      <c r="D29" s="13">
        <v>352</v>
      </c>
      <c r="E29" s="13">
        <v>336</v>
      </c>
      <c r="F29" s="13">
        <v>16</v>
      </c>
      <c r="G29" s="13">
        <v>74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338</v>
      </c>
      <c r="D30" s="13">
        <v>270</v>
      </c>
      <c r="E30" s="13">
        <v>262</v>
      </c>
      <c r="F30" s="13">
        <v>8</v>
      </c>
      <c r="G30" s="13">
        <v>68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301</v>
      </c>
      <c r="D31" s="13">
        <v>224</v>
      </c>
      <c r="E31" s="13">
        <v>213</v>
      </c>
      <c r="F31" s="13">
        <v>11</v>
      </c>
      <c r="G31" s="13">
        <v>77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307</v>
      </c>
      <c r="D32" s="13">
        <v>199</v>
      </c>
      <c r="E32" s="13">
        <v>192</v>
      </c>
      <c r="F32" s="13">
        <v>7</v>
      </c>
      <c r="G32" s="13">
        <v>108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274</v>
      </c>
      <c r="D33" s="13">
        <v>114</v>
      </c>
      <c r="E33" s="13">
        <v>106</v>
      </c>
      <c r="F33" s="13">
        <v>8</v>
      </c>
      <c r="G33" s="13">
        <v>160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237</v>
      </c>
      <c r="D34" s="13">
        <v>69</v>
      </c>
      <c r="E34" s="13">
        <v>67</v>
      </c>
      <c r="F34" s="13">
        <v>2</v>
      </c>
      <c r="G34" s="13">
        <v>168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200</v>
      </c>
      <c r="D35" s="13">
        <v>28</v>
      </c>
      <c r="E35" s="13">
        <v>28</v>
      </c>
      <c r="F35" s="13" t="s">
        <v>41</v>
      </c>
      <c r="G35" s="13">
        <v>172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180</v>
      </c>
      <c r="D36" s="13">
        <v>13</v>
      </c>
      <c r="E36" s="13">
        <v>13</v>
      </c>
      <c r="F36" s="13" t="s">
        <v>41</v>
      </c>
      <c r="G36" s="13">
        <v>167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259</v>
      </c>
      <c r="D37" s="13">
        <v>10</v>
      </c>
      <c r="E37" s="13">
        <v>10</v>
      </c>
      <c r="F37" s="13" t="s">
        <v>41</v>
      </c>
      <c r="G37" s="13">
        <v>249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4456</v>
      </c>
      <c r="D38" s="12">
        <v>3319</v>
      </c>
      <c r="E38" s="12">
        <v>3214</v>
      </c>
      <c r="F38" s="12">
        <v>105</v>
      </c>
      <c r="G38" s="12">
        <v>1137</v>
      </c>
    </row>
    <row r="39" spans="1:12" ht="12" customHeight="1">
      <c r="A39" s="21" t="s">
        <v>12</v>
      </c>
      <c r="B39" s="2" t="s">
        <v>21</v>
      </c>
      <c r="C39" s="13">
        <v>107</v>
      </c>
      <c r="D39" s="13">
        <v>16</v>
      </c>
      <c r="E39" s="13">
        <v>15</v>
      </c>
      <c r="F39" s="13">
        <v>1</v>
      </c>
      <c r="G39" s="13">
        <v>91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510</v>
      </c>
      <c r="D40" s="13">
        <v>190</v>
      </c>
      <c r="E40" s="13">
        <v>169</v>
      </c>
      <c r="F40" s="13">
        <v>21</v>
      </c>
      <c r="G40" s="13">
        <v>320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428</v>
      </c>
      <c r="D41" s="13">
        <v>371</v>
      </c>
      <c r="E41" s="13">
        <v>341</v>
      </c>
      <c r="F41" s="13">
        <v>30</v>
      </c>
      <c r="G41" s="13">
        <v>57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389</v>
      </c>
      <c r="D42" s="13">
        <v>355</v>
      </c>
      <c r="E42" s="13">
        <v>346</v>
      </c>
      <c r="F42" s="13">
        <v>9</v>
      </c>
      <c r="G42" s="13">
        <v>34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411</v>
      </c>
      <c r="D43" s="13">
        <v>387</v>
      </c>
      <c r="E43" s="13">
        <v>380</v>
      </c>
      <c r="F43" s="13">
        <v>7</v>
      </c>
      <c r="G43" s="13">
        <v>24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394</v>
      </c>
      <c r="D44" s="13">
        <v>369</v>
      </c>
      <c r="E44" s="13">
        <v>365</v>
      </c>
      <c r="F44" s="13">
        <v>4</v>
      </c>
      <c r="G44" s="13">
        <v>25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429</v>
      </c>
      <c r="D45" s="13">
        <v>404</v>
      </c>
      <c r="E45" s="13">
        <v>398</v>
      </c>
      <c r="F45" s="13">
        <v>6</v>
      </c>
      <c r="G45" s="13">
        <v>25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332</v>
      </c>
      <c r="D46" s="13">
        <v>301</v>
      </c>
      <c r="E46" s="13">
        <v>293</v>
      </c>
      <c r="F46" s="13">
        <v>8</v>
      </c>
      <c r="G46" s="13">
        <v>31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309</v>
      </c>
      <c r="D47" s="13">
        <v>278</v>
      </c>
      <c r="E47" s="13">
        <v>269</v>
      </c>
      <c r="F47" s="13">
        <v>9</v>
      </c>
      <c r="G47" s="13">
        <v>31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240</v>
      </c>
      <c r="D48" s="13">
        <v>206</v>
      </c>
      <c r="E48" s="13">
        <v>203</v>
      </c>
      <c r="F48" s="13">
        <v>3</v>
      </c>
      <c r="G48" s="13">
        <v>34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278</v>
      </c>
      <c r="D49" s="13">
        <v>218</v>
      </c>
      <c r="E49" s="13">
        <v>213</v>
      </c>
      <c r="F49" s="13">
        <v>5</v>
      </c>
      <c r="G49" s="13">
        <v>60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222</v>
      </c>
      <c r="D50" s="13">
        <v>122</v>
      </c>
      <c r="E50" s="13">
        <v>121</v>
      </c>
      <c r="F50" s="13">
        <v>1</v>
      </c>
      <c r="G50" s="13">
        <v>100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165</v>
      </c>
      <c r="D51" s="13">
        <v>68</v>
      </c>
      <c r="E51" s="13">
        <v>67</v>
      </c>
      <c r="F51" s="13">
        <v>1</v>
      </c>
      <c r="G51" s="13">
        <v>97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117</v>
      </c>
      <c r="D52" s="13">
        <v>20</v>
      </c>
      <c r="E52" s="13">
        <v>20</v>
      </c>
      <c r="F52" s="13" t="s">
        <v>41</v>
      </c>
      <c r="G52" s="13">
        <v>97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125</v>
      </c>
      <c r="D53" s="14">
        <v>14</v>
      </c>
      <c r="E53" s="14">
        <v>14</v>
      </c>
      <c r="F53" s="14" t="s">
        <v>41</v>
      </c>
      <c r="G53" s="14">
        <v>111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 codeName="Hoja125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29.140625" customWidth="1"/>
    <col min="2" max="2" width="25.710937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162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118099</v>
      </c>
      <c r="D6" s="12">
        <v>77363</v>
      </c>
      <c r="E6" s="12">
        <v>72054</v>
      </c>
      <c r="F6" s="12">
        <v>5309</v>
      </c>
      <c r="G6" s="12">
        <v>40736</v>
      </c>
    </row>
    <row r="7" spans="1:12" ht="12" customHeight="1">
      <c r="A7" s="21" t="s">
        <v>12</v>
      </c>
      <c r="B7" s="2" t="s">
        <v>21</v>
      </c>
      <c r="C7" s="13">
        <v>2108</v>
      </c>
      <c r="D7" s="13">
        <v>124</v>
      </c>
      <c r="E7" s="13">
        <v>105</v>
      </c>
      <c r="F7" s="13">
        <v>19</v>
      </c>
      <c r="G7" s="13">
        <v>1984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10968</v>
      </c>
      <c r="D8" s="13">
        <v>2748</v>
      </c>
      <c r="E8" s="13">
        <v>2034</v>
      </c>
      <c r="F8" s="13">
        <v>714</v>
      </c>
      <c r="G8" s="13">
        <v>8220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10680</v>
      </c>
      <c r="D9" s="13">
        <v>7466</v>
      </c>
      <c r="E9" s="13">
        <v>6177</v>
      </c>
      <c r="F9" s="13">
        <v>1289</v>
      </c>
      <c r="G9" s="13">
        <v>3214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10147</v>
      </c>
      <c r="D10" s="13">
        <v>8738</v>
      </c>
      <c r="E10" s="13">
        <v>7975</v>
      </c>
      <c r="F10" s="13">
        <v>763</v>
      </c>
      <c r="G10" s="13">
        <v>1409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10456</v>
      </c>
      <c r="D11" s="13">
        <v>9376</v>
      </c>
      <c r="E11" s="13">
        <v>8861</v>
      </c>
      <c r="F11" s="13">
        <v>515</v>
      </c>
      <c r="G11" s="13">
        <v>1080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10656</v>
      </c>
      <c r="D12" s="13">
        <v>9663</v>
      </c>
      <c r="E12" s="13">
        <v>9232</v>
      </c>
      <c r="F12" s="13">
        <v>431</v>
      </c>
      <c r="G12" s="13">
        <v>993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11048</v>
      </c>
      <c r="D13" s="13">
        <v>9922</v>
      </c>
      <c r="E13" s="13">
        <v>9522</v>
      </c>
      <c r="F13" s="13">
        <v>400</v>
      </c>
      <c r="G13" s="13">
        <v>1126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9754</v>
      </c>
      <c r="D14" s="13">
        <v>8585</v>
      </c>
      <c r="E14" s="13">
        <v>8218</v>
      </c>
      <c r="F14" s="13">
        <v>367</v>
      </c>
      <c r="G14" s="13">
        <v>1169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8341</v>
      </c>
      <c r="D15" s="13">
        <v>7039</v>
      </c>
      <c r="E15" s="13">
        <v>6778</v>
      </c>
      <c r="F15" s="13">
        <v>261</v>
      </c>
      <c r="G15" s="13">
        <v>1302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7232</v>
      </c>
      <c r="D16" s="13">
        <v>5505</v>
      </c>
      <c r="E16" s="13">
        <v>5288</v>
      </c>
      <c r="F16" s="13">
        <v>217</v>
      </c>
      <c r="G16" s="13">
        <v>1727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6697</v>
      </c>
      <c r="D17" s="13">
        <v>3874</v>
      </c>
      <c r="E17" s="13">
        <v>3726</v>
      </c>
      <c r="F17" s="13">
        <v>148</v>
      </c>
      <c r="G17" s="13">
        <v>2823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5924</v>
      </c>
      <c r="D18" s="13">
        <v>2177</v>
      </c>
      <c r="E18" s="13">
        <v>2097</v>
      </c>
      <c r="F18" s="13">
        <v>80</v>
      </c>
      <c r="G18" s="13">
        <v>3747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5189</v>
      </c>
      <c r="D19" s="13">
        <v>1171</v>
      </c>
      <c r="E19" s="13">
        <v>1114</v>
      </c>
      <c r="F19" s="13">
        <v>57</v>
      </c>
      <c r="G19" s="13">
        <v>4018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4062</v>
      </c>
      <c r="D20" s="13">
        <v>574</v>
      </c>
      <c r="E20" s="13">
        <v>552</v>
      </c>
      <c r="F20" s="13">
        <v>22</v>
      </c>
      <c r="G20" s="13">
        <v>3488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4837</v>
      </c>
      <c r="D21" s="13">
        <v>401</v>
      </c>
      <c r="E21" s="13">
        <v>375</v>
      </c>
      <c r="F21" s="13">
        <v>26</v>
      </c>
      <c r="G21" s="13">
        <v>4436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62121</v>
      </c>
      <c r="D22" s="12">
        <v>36332</v>
      </c>
      <c r="E22" s="12">
        <v>33098</v>
      </c>
      <c r="F22" s="12">
        <v>3234</v>
      </c>
      <c r="G22" s="12">
        <v>25789</v>
      </c>
    </row>
    <row r="23" spans="1:12" ht="12" customHeight="1">
      <c r="A23" s="21" t="s">
        <v>12</v>
      </c>
      <c r="B23" s="2" t="s">
        <v>21</v>
      </c>
      <c r="C23" s="13">
        <v>1033</v>
      </c>
      <c r="D23" s="13">
        <v>53</v>
      </c>
      <c r="E23" s="13">
        <v>43</v>
      </c>
      <c r="F23" s="13">
        <v>10</v>
      </c>
      <c r="G23" s="13">
        <v>980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5413</v>
      </c>
      <c r="D24" s="13">
        <v>1232</v>
      </c>
      <c r="E24" s="13">
        <v>826</v>
      </c>
      <c r="F24" s="13">
        <v>406</v>
      </c>
      <c r="G24" s="13">
        <v>4181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5308</v>
      </c>
      <c r="D25" s="13">
        <v>3518</v>
      </c>
      <c r="E25" s="13">
        <v>2769</v>
      </c>
      <c r="F25" s="13">
        <v>749</v>
      </c>
      <c r="G25" s="13">
        <v>1790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5064</v>
      </c>
      <c r="D26" s="13">
        <v>4105</v>
      </c>
      <c r="E26" s="13">
        <v>3648</v>
      </c>
      <c r="F26" s="13">
        <v>457</v>
      </c>
      <c r="G26" s="13">
        <v>959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5453</v>
      </c>
      <c r="D27" s="13">
        <v>4628</v>
      </c>
      <c r="E27" s="13">
        <v>4287</v>
      </c>
      <c r="F27" s="13">
        <v>341</v>
      </c>
      <c r="G27" s="13">
        <v>825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5532</v>
      </c>
      <c r="D28" s="13">
        <v>4747</v>
      </c>
      <c r="E28" s="13">
        <v>4443</v>
      </c>
      <c r="F28" s="13">
        <v>304</v>
      </c>
      <c r="G28" s="13">
        <v>785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5715</v>
      </c>
      <c r="D29" s="13">
        <v>4828</v>
      </c>
      <c r="E29" s="13">
        <v>4557</v>
      </c>
      <c r="F29" s="13">
        <v>271</v>
      </c>
      <c r="G29" s="13">
        <v>887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5063</v>
      </c>
      <c r="D30" s="13">
        <v>4139</v>
      </c>
      <c r="E30" s="13">
        <v>3894</v>
      </c>
      <c r="F30" s="13">
        <v>245</v>
      </c>
      <c r="G30" s="13">
        <v>924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4397</v>
      </c>
      <c r="D31" s="13">
        <v>3424</v>
      </c>
      <c r="E31" s="13">
        <v>3257</v>
      </c>
      <c r="F31" s="13">
        <v>167</v>
      </c>
      <c r="G31" s="13">
        <v>973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3786</v>
      </c>
      <c r="D32" s="13">
        <v>2528</v>
      </c>
      <c r="E32" s="13">
        <v>2412</v>
      </c>
      <c r="F32" s="13">
        <v>116</v>
      </c>
      <c r="G32" s="13">
        <v>1258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3601</v>
      </c>
      <c r="D33" s="13">
        <v>1551</v>
      </c>
      <c r="E33" s="13">
        <v>1477</v>
      </c>
      <c r="F33" s="13">
        <v>74</v>
      </c>
      <c r="G33" s="13">
        <v>2050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3221</v>
      </c>
      <c r="D34" s="13">
        <v>770</v>
      </c>
      <c r="E34" s="13">
        <v>735</v>
      </c>
      <c r="F34" s="13">
        <v>35</v>
      </c>
      <c r="G34" s="13">
        <v>2451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2960</v>
      </c>
      <c r="D35" s="13">
        <v>421</v>
      </c>
      <c r="E35" s="13">
        <v>390</v>
      </c>
      <c r="F35" s="13">
        <v>31</v>
      </c>
      <c r="G35" s="13">
        <v>2539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2449</v>
      </c>
      <c r="D36" s="13">
        <v>209</v>
      </c>
      <c r="E36" s="13">
        <v>198</v>
      </c>
      <c r="F36" s="13">
        <v>11</v>
      </c>
      <c r="G36" s="13">
        <v>2240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3126</v>
      </c>
      <c r="D37" s="13">
        <v>179</v>
      </c>
      <c r="E37" s="13">
        <v>162</v>
      </c>
      <c r="F37" s="13">
        <v>17</v>
      </c>
      <c r="G37" s="13">
        <v>2947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55978</v>
      </c>
      <c r="D38" s="12">
        <v>41031</v>
      </c>
      <c r="E38" s="12">
        <v>38956</v>
      </c>
      <c r="F38" s="12">
        <v>2075</v>
      </c>
      <c r="G38" s="12">
        <v>14947</v>
      </c>
    </row>
    <row r="39" spans="1:12" ht="12" customHeight="1">
      <c r="A39" s="21" t="s">
        <v>12</v>
      </c>
      <c r="B39" s="2" t="s">
        <v>21</v>
      </c>
      <c r="C39" s="13">
        <v>1075</v>
      </c>
      <c r="D39" s="13">
        <v>71</v>
      </c>
      <c r="E39" s="13">
        <v>62</v>
      </c>
      <c r="F39" s="13">
        <v>9</v>
      </c>
      <c r="G39" s="13">
        <v>1004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5555</v>
      </c>
      <c r="D40" s="13">
        <v>1516</v>
      </c>
      <c r="E40" s="13">
        <v>1208</v>
      </c>
      <c r="F40" s="13">
        <v>308</v>
      </c>
      <c r="G40" s="13">
        <v>4039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5372</v>
      </c>
      <c r="D41" s="13">
        <v>3948</v>
      </c>
      <c r="E41" s="13">
        <v>3408</v>
      </c>
      <c r="F41" s="13">
        <v>540</v>
      </c>
      <c r="G41" s="13">
        <v>1424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5083</v>
      </c>
      <c r="D42" s="13">
        <v>4633</v>
      </c>
      <c r="E42" s="13">
        <v>4327</v>
      </c>
      <c r="F42" s="13">
        <v>306</v>
      </c>
      <c r="G42" s="13">
        <v>450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5003</v>
      </c>
      <c r="D43" s="13">
        <v>4748</v>
      </c>
      <c r="E43" s="13">
        <v>4574</v>
      </c>
      <c r="F43" s="13">
        <v>174</v>
      </c>
      <c r="G43" s="13">
        <v>255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5124</v>
      </c>
      <c r="D44" s="13">
        <v>4916</v>
      </c>
      <c r="E44" s="13">
        <v>4789</v>
      </c>
      <c r="F44" s="13">
        <v>127</v>
      </c>
      <c r="G44" s="13">
        <v>208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5333</v>
      </c>
      <c r="D45" s="13">
        <v>5094</v>
      </c>
      <c r="E45" s="13">
        <v>4965</v>
      </c>
      <c r="F45" s="13">
        <v>129</v>
      </c>
      <c r="G45" s="13">
        <v>239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4691</v>
      </c>
      <c r="D46" s="13">
        <v>4446</v>
      </c>
      <c r="E46" s="13">
        <v>4324</v>
      </c>
      <c r="F46" s="13">
        <v>122</v>
      </c>
      <c r="G46" s="13">
        <v>245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3944</v>
      </c>
      <c r="D47" s="13">
        <v>3615</v>
      </c>
      <c r="E47" s="13">
        <v>3521</v>
      </c>
      <c r="F47" s="13">
        <v>94</v>
      </c>
      <c r="G47" s="13">
        <v>329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3446</v>
      </c>
      <c r="D48" s="13">
        <v>2977</v>
      </c>
      <c r="E48" s="13">
        <v>2876</v>
      </c>
      <c r="F48" s="13">
        <v>101</v>
      </c>
      <c r="G48" s="13">
        <v>469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3096</v>
      </c>
      <c r="D49" s="13">
        <v>2323</v>
      </c>
      <c r="E49" s="13">
        <v>2249</v>
      </c>
      <c r="F49" s="13">
        <v>74</v>
      </c>
      <c r="G49" s="13">
        <v>773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2703</v>
      </c>
      <c r="D50" s="13">
        <v>1407</v>
      </c>
      <c r="E50" s="13">
        <v>1362</v>
      </c>
      <c r="F50" s="13">
        <v>45</v>
      </c>
      <c r="G50" s="13">
        <v>1296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2229</v>
      </c>
      <c r="D51" s="13">
        <v>750</v>
      </c>
      <c r="E51" s="13">
        <v>724</v>
      </c>
      <c r="F51" s="13">
        <v>26</v>
      </c>
      <c r="G51" s="13">
        <v>1479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1613</v>
      </c>
      <c r="D52" s="13">
        <v>365</v>
      </c>
      <c r="E52" s="13">
        <v>354</v>
      </c>
      <c r="F52" s="13">
        <v>11</v>
      </c>
      <c r="G52" s="13">
        <v>1248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1711</v>
      </c>
      <c r="D53" s="14">
        <v>222</v>
      </c>
      <c r="E53" s="14">
        <v>213</v>
      </c>
      <c r="F53" s="14">
        <v>9</v>
      </c>
      <c r="G53" s="14">
        <v>1489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 codeName="Hoja126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5.2851562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163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8529</v>
      </c>
      <c r="D6" s="12">
        <v>5352</v>
      </c>
      <c r="E6" s="12">
        <v>5043</v>
      </c>
      <c r="F6" s="12">
        <v>309</v>
      </c>
      <c r="G6" s="12">
        <v>3177</v>
      </c>
    </row>
    <row r="7" spans="1:12" ht="12" customHeight="1">
      <c r="A7" s="21" t="s">
        <v>12</v>
      </c>
      <c r="B7" s="2" t="s">
        <v>21</v>
      </c>
      <c r="C7" s="13">
        <v>172</v>
      </c>
      <c r="D7" s="13">
        <v>16</v>
      </c>
      <c r="E7" s="13">
        <v>16</v>
      </c>
      <c r="F7" s="13" t="s">
        <v>41</v>
      </c>
      <c r="G7" s="13">
        <v>156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875</v>
      </c>
      <c r="D8" s="13">
        <v>240</v>
      </c>
      <c r="E8" s="13">
        <v>203</v>
      </c>
      <c r="F8" s="13">
        <v>37</v>
      </c>
      <c r="G8" s="13">
        <v>635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775</v>
      </c>
      <c r="D9" s="13">
        <v>574</v>
      </c>
      <c r="E9" s="13">
        <v>487</v>
      </c>
      <c r="F9" s="13">
        <v>87</v>
      </c>
      <c r="G9" s="13">
        <v>201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716</v>
      </c>
      <c r="D10" s="13">
        <v>598</v>
      </c>
      <c r="E10" s="13">
        <v>558</v>
      </c>
      <c r="F10" s="13">
        <v>40</v>
      </c>
      <c r="G10" s="13">
        <v>118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675</v>
      </c>
      <c r="D11" s="13">
        <v>610</v>
      </c>
      <c r="E11" s="13">
        <v>580</v>
      </c>
      <c r="F11" s="13">
        <v>30</v>
      </c>
      <c r="G11" s="13">
        <v>65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707</v>
      </c>
      <c r="D12" s="13">
        <v>621</v>
      </c>
      <c r="E12" s="13">
        <v>595</v>
      </c>
      <c r="F12" s="13">
        <v>26</v>
      </c>
      <c r="G12" s="13">
        <v>86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689</v>
      </c>
      <c r="D13" s="13">
        <v>609</v>
      </c>
      <c r="E13" s="13">
        <v>583</v>
      </c>
      <c r="F13" s="13">
        <v>26</v>
      </c>
      <c r="G13" s="13">
        <v>80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677</v>
      </c>
      <c r="D14" s="13">
        <v>560</v>
      </c>
      <c r="E14" s="13">
        <v>545</v>
      </c>
      <c r="F14" s="13">
        <v>15</v>
      </c>
      <c r="G14" s="13">
        <v>117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608</v>
      </c>
      <c r="D15" s="13">
        <v>477</v>
      </c>
      <c r="E15" s="13">
        <v>461</v>
      </c>
      <c r="F15" s="13">
        <v>16</v>
      </c>
      <c r="G15" s="13">
        <v>131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570</v>
      </c>
      <c r="D16" s="13">
        <v>390</v>
      </c>
      <c r="E16" s="13">
        <v>373</v>
      </c>
      <c r="F16" s="13">
        <v>17</v>
      </c>
      <c r="G16" s="13">
        <v>180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514</v>
      </c>
      <c r="D17" s="13">
        <v>305</v>
      </c>
      <c r="E17" s="13">
        <v>297</v>
      </c>
      <c r="F17" s="13">
        <v>8</v>
      </c>
      <c r="G17" s="13">
        <v>209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484</v>
      </c>
      <c r="D18" s="13">
        <v>181</v>
      </c>
      <c r="E18" s="13">
        <v>181</v>
      </c>
      <c r="F18" s="13" t="s">
        <v>41</v>
      </c>
      <c r="G18" s="13">
        <v>303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407</v>
      </c>
      <c r="D19" s="13">
        <v>108</v>
      </c>
      <c r="E19" s="13">
        <v>104</v>
      </c>
      <c r="F19" s="13">
        <v>4</v>
      </c>
      <c r="G19" s="13">
        <v>299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297</v>
      </c>
      <c r="D20" s="13">
        <v>31</v>
      </c>
      <c r="E20" s="13">
        <v>30</v>
      </c>
      <c r="F20" s="13">
        <v>1</v>
      </c>
      <c r="G20" s="13">
        <v>266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363</v>
      </c>
      <c r="D21" s="13">
        <v>32</v>
      </c>
      <c r="E21" s="13">
        <v>30</v>
      </c>
      <c r="F21" s="13">
        <v>2</v>
      </c>
      <c r="G21" s="13">
        <v>331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4375</v>
      </c>
      <c r="D22" s="12">
        <v>2379</v>
      </c>
      <c r="E22" s="12">
        <v>2190</v>
      </c>
      <c r="F22" s="12">
        <v>189</v>
      </c>
      <c r="G22" s="12">
        <v>1996</v>
      </c>
    </row>
    <row r="23" spans="1:12" ht="12" customHeight="1">
      <c r="A23" s="21" t="s">
        <v>12</v>
      </c>
      <c r="B23" s="2" t="s">
        <v>21</v>
      </c>
      <c r="C23" s="13">
        <v>78</v>
      </c>
      <c r="D23" s="13">
        <v>6</v>
      </c>
      <c r="E23" s="13">
        <v>6</v>
      </c>
      <c r="F23" s="13" t="s">
        <v>41</v>
      </c>
      <c r="G23" s="13">
        <v>72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432</v>
      </c>
      <c r="D24" s="13">
        <v>96</v>
      </c>
      <c r="E24" s="13">
        <v>81</v>
      </c>
      <c r="F24" s="13">
        <v>15</v>
      </c>
      <c r="G24" s="13">
        <v>336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370</v>
      </c>
      <c r="D25" s="13">
        <v>244</v>
      </c>
      <c r="E25" s="13">
        <v>186</v>
      </c>
      <c r="F25" s="13">
        <v>58</v>
      </c>
      <c r="G25" s="13">
        <v>126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359</v>
      </c>
      <c r="D26" s="13">
        <v>275</v>
      </c>
      <c r="E26" s="13">
        <v>245</v>
      </c>
      <c r="F26" s="13">
        <v>30</v>
      </c>
      <c r="G26" s="13">
        <v>84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352</v>
      </c>
      <c r="D27" s="13">
        <v>306</v>
      </c>
      <c r="E27" s="13">
        <v>284</v>
      </c>
      <c r="F27" s="13">
        <v>22</v>
      </c>
      <c r="G27" s="13">
        <v>46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354</v>
      </c>
      <c r="D28" s="13">
        <v>292</v>
      </c>
      <c r="E28" s="13">
        <v>274</v>
      </c>
      <c r="F28" s="13">
        <v>18</v>
      </c>
      <c r="G28" s="13">
        <v>62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364</v>
      </c>
      <c r="D29" s="13">
        <v>300</v>
      </c>
      <c r="E29" s="13">
        <v>280</v>
      </c>
      <c r="F29" s="13">
        <v>20</v>
      </c>
      <c r="G29" s="13">
        <v>64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337</v>
      </c>
      <c r="D30" s="13">
        <v>248</v>
      </c>
      <c r="E30" s="13">
        <v>243</v>
      </c>
      <c r="F30" s="13">
        <v>5</v>
      </c>
      <c r="G30" s="13">
        <v>89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299</v>
      </c>
      <c r="D31" s="13">
        <v>213</v>
      </c>
      <c r="E31" s="13">
        <v>203</v>
      </c>
      <c r="F31" s="13">
        <v>10</v>
      </c>
      <c r="G31" s="13">
        <v>86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288</v>
      </c>
      <c r="D32" s="13">
        <v>156</v>
      </c>
      <c r="E32" s="13">
        <v>150</v>
      </c>
      <c r="F32" s="13">
        <v>6</v>
      </c>
      <c r="G32" s="13">
        <v>132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253</v>
      </c>
      <c r="D33" s="13">
        <v>119</v>
      </c>
      <c r="E33" s="13">
        <v>116</v>
      </c>
      <c r="F33" s="13">
        <v>3</v>
      </c>
      <c r="G33" s="13">
        <v>134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289</v>
      </c>
      <c r="D34" s="13">
        <v>71</v>
      </c>
      <c r="E34" s="13">
        <v>71</v>
      </c>
      <c r="F34" s="13" t="s">
        <v>41</v>
      </c>
      <c r="G34" s="13">
        <v>218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210</v>
      </c>
      <c r="D35" s="13">
        <v>34</v>
      </c>
      <c r="E35" s="13">
        <v>33</v>
      </c>
      <c r="F35" s="13">
        <v>1</v>
      </c>
      <c r="G35" s="13">
        <v>176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173</v>
      </c>
      <c r="D36" s="13">
        <v>8</v>
      </c>
      <c r="E36" s="13">
        <v>7</v>
      </c>
      <c r="F36" s="13">
        <v>1</v>
      </c>
      <c r="G36" s="13">
        <v>165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217</v>
      </c>
      <c r="D37" s="13">
        <v>11</v>
      </c>
      <c r="E37" s="13">
        <v>11</v>
      </c>
      <c r="F37" s="13" t="s">
        <v>41</v>
      </c>
      <c r="G37" s="13">
        <v>206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4154</v>
      </c>
      <c r="D38" s="12">
        <v>2973</v>
      </c>
      <c r="E38" s="12">
        <v>2853</v>
      </c>
      <c r="F38" s="12">
        <v>120</v>
      </c>
      <c r="G38" s="12">
        <v>1181</v>
      </c>
    </row>
    <row r="39" spans="1:12" ht="12" customHeight="1">
      <c r="A39" s="21" t="s">
        <v>12</v>
      </c>
      <c r="B39" s="2" t="s">
        <v>21</v>
      </c>
      <c r="C39" s="13">
        <v>94</v>
      </c>
      <c r="D39" s="13">
        <v>10</v>
      </c>
      <c r="E39" s="13">
        <v>10</v>
      </c>
      <c r="F39" s="13" t="s">
        <v>41</v>
      </c>
      <c r="G39" s="13">
        <v>84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443</v>
      </c>
      <c r="D40" s="13">
        <v>144</v>
      </c>
      <c r="E40" s="13">
        <v>122</v>
      </c>
      <c r="F40" s="13">
        <v>22</v>
      </c>
      <c r="G40" s="13">
        <v>299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405</v>
      </c>
      <c r="D41" s="13">
        <v>330</v>
      </c>
      <c r="E41" s="13">
        <v>301</v>
      </c>
      <c r="F41" s="13">
        <v>29</v>
      </c>
      <c r="G41" s="13">
        <v>75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357</v>
      </c>
      <c r="D42" s="13">
        <v>323</v>
      </c>
      <c r="E42" s="13">
        <v>313</v>
      </c>
      <c r="F42" s="13">
        <v>10</v>
      </c>
      <c r="G42" s="13">
        <v>34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323</v>
      </c>
      <c r="D43" s="13">
        <v>304</v>
      </c>
      <c r="E43" s="13">
        <v>296</v>
      </c>
      <c r="F43" s="13">
        <v>8</v>
      </c>
      <c r="G43" s="13">
        <v>19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353</v>
      </c>
      <c r="D44" s="13">
        <v>329</v>
      </c>
      <c r="E44" s="13">
        <v>321</v>
      </c>
      <c r="F44" s="13">
        <v>8</v>
      </c>
      <c r="G44" s="13">
        <v>24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325</v>
      </c>
      <c r="D45" s="13">
        <v>309</v>
      </c>
      <c r="E45" s="13">
        <v>303</v>
      </c>
      <c r="F45" s="13">
        <v>6</v>
      </c>
      <c r="G45" s="13">
        <v>16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340</v>
      </c>
      <c r="D46" s="13">
        <v>312</v>
      </c>
      <c r="E46" s="13">
        <v>302</v>
      </c>
      <c r="F46" s="13">
        <v>10</v>
      </c>
      <c r="G46" s="13">
        <v>28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309</v>
      </c>
      <c r="D47" s="13">
        <v>264</v>
      </c>
      <c r="E47" s="13">
        <v>258</v>
      </c>
      <c r="F47" s="13">
        <v>6</v>
      </c>
      <c r="G47" s="13">
        <v>45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282</v>
      </c>
      <c r="D48" s="13">
        <v>234</v>
      </c>
      <c r="E48" s="13">
        <v>223</v>
      </c>
      <c r="F48" s="13">
        <v>11</v>
      </c>
      <c r="G48" s="13">
        <v>48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261</v>
      </c>
      <c r="D49" s="13">
        <v>186</v>
      </c>
      <c r="E49" s="13">
        <v>181</v>
      </c>
      <c r="F49" s="13">
        <v>5</v>
      </c>
      <c r="G49" s="13">
        <v>75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195</v>
      </c>
      <c r="D50" s="13">
        <v>110</v>
      </c>
      <c r="E50" s="13">
        <v>110</v>
      </c>
      <c r="F50" s="13" t="s">
        <v>41</v>
      </c>
      <c r="G50" s="13">
        <v>85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197</v>
      </c>
      <c r="D51" s="13">
        <v>74</v>
      </c>
      <c r="E51" s="13">
        <v>71</v>
      </c>
      <c r="F51" s="13">
        <v>3</v>
      </c>
      <c r="G51" s="13">
        <v>123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124</v>
      </c>
      <c r="D52" s="13">
        <v>23</v>
      </c>
      <c r="E52" s="13">
        <v>23</v>
      </c>
      <c r="F52" s="13" t="s">
        <v>41</v>
      </c>
      <c r="G52" s="13">
        <v>101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146</v>
      </c>
      <c r="D53" s="14">
        <v>21</v>
      </c>
      <c r="E53" s="14">
        <v>19</v>
      </c>
      <c r="F53" s="14">
        <v>2</v>
      </c>
      <c r="G53" s="14">
        <v>125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 codeName="Hoja127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0.28515625" customWidth="1"/>
    <col min="2" max="2" width="23.4257812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164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353972</v>
      </c>
      <c r="D6" s="12">
        <v>235245</v>
      </c>
      <c r="E6" s="12">
        <v>213338</v>
      </c>
      <c r="F6" s="12">
        <v>21907</v>
      </c>
      <c r="G6" s="12">
        <v>118727</v>
      </c>
    </row>
    <row r="7" spans="1:12" ht="12" customHeight="1">
      <c r="A7" s="21" t="s">
        <v>12</v>
      </c>
      <c r="B7" s="2" t="s">
        <v>21</v>
      </c>
      <c r="C7" s="13">
        <v>7580</v>
      </c>
      <c r="D7" s="13">
        <v>458</v>
      </c>
      <c r="E7" s="13">
        <v>365</v>
      </c>
      <c r="F7" s="13">
        <v>93</v>
      </c>
      <c r="G7" s="13">
        <v>7122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37085</v>
      </c>
      <c r="D8" s="13">
        <v>10165</v>
      </c>
      <c r="E8" s="13">
        <v>7148</v>
      </c>
      <c r="F8" s="13">
        <v>3017</v>
      </c>
      <c r="G8" s="13">
        <v>26920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33964</v>
      </c>
      <c r="D9" s="13">
        <v>25751</v>
      </c>
      <c r="E9" s="13">
        <v>20873</v>
      </c>
      <c r="F9" s="13">
        <v>4878</v>
      </c>
      <c r="G9" s="13">
        <v>8213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32364</v>
      </c>
      <c r="D10" s="13">
        <v>27143</v>
      </c>
      <c r="E10" s="13">
        <v>24090</v>
      </c>
      <c r="F10" s="13">
        <v>3053</v>
      </c>
      <c r="G10" s="13">
        <v>5221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31361</v>
      </c>
      <c r="D11" s="13">
        <v>26597</v>
      </c>
      <c r="E11" s="13">
        <v>24301</v>
      </c>
      <c r="F11" s="13">
        <v>2296</v>
      </c>
      <c r="G11" s="13">
        <v>4764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31179</v>
      </c>
      <c r="D12" s="13">
        <v>26593</v>
      </c>
      <c r="E12" s="13">
        <v>24718</v>
      </c>
      <c r="F12" s="13">
        <v>1875</v>
      </c>
      <c r="G12" s="13">
        <v>4586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33779</v>
      </c>
      <c r="D13" s="13">
        <v>28955</v>
      </c>
      <c r="E13" s="13">
        <v>27189</v>
      </c>
      <c r="F13" s="13">
        <v>1766</v>
      </c>
      <c r="G13" s="13">
        <v>4824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32073</v>
      </c>
      <c r="D14" s="13">
        <v>27293</v>
      </c>
      <c r="E14" s="13">
        <v>25856</v>
      </c>
      <c r="F14" s="13">
        <v>1437</v>
      </c>
      <c r="G14" s="13">
        <v>4780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27826</v>
      </c>
      <c r="D15" s="13">
        <v>22938</v>
      </c>
      <c r="E15" s="13">
        <v>21634</v>
      </c>
      <c r="F15" s="13">
        <v>1304</v>
      </c>
      <c r="G15" s="13">
        <v>4888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22329</v>
      </c>
      <c r="D16" s="13">
        <v>16925</v>
      </c>
      <c r="E16" s="13">
        <v>16000</v>
      </c>
      <c r="F16" s="13">
        <v>925</v>
      </c>
      <c r="G16" s="13">
        <v>5404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18468</v>
      </c>
      <c r="D17" s="13">
        <v>11174</v>
      </c>
      <c r="E17" s="13">
        <v>10567</v>
      </c>
      <c r="F17" s="13">
        <v>607</v>
      </c>
      <c r="G17" s="13">
        <v>7294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15307</v>
      </c>
      <c r="D18" s="13">
        <v>5859</v>
      </c>
      <c r="E18" s="13">
        <v>5532</v>
      </c>
      <c r="F18" s="13">
        <v>327</v>
      </c>
      <c r="G18" s="13">
        <v>9448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12380</v>
      </c>
      <c r="D19" s="13">
        <v>2922</v>
      </c>
      <c r="E19" s="13">
        <v>2761</v>
      </c>
      <c r="F19" s="13">
        <v>161</v>
      </c>
      <c r="G19" s="13">
        <v>9458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8812</v>
      </c>
      <c r="D20" s="13">
        <v>1435</v>
      </c>
      <c r="E20" s="13">
        <v>1350</v>
      </c>
      <c r="F20" s="13">
        <v>85</v>
      </c>
      <c r="G20" s="13">
        <v>7377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9465</v>
      </c>
      <c r="D21" s="13">
        <v>1037</v>
      </c>
      <c r="E21" s="13">
        <v>954</v>
      </c>
      <c r="F21" s="13">
        <v>83</v>
      </c>
      <c r="G21" s="13">
        <v>8428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184579</v>
      </c>
      <c r="D22" s="12">
        <v>109071</v>
      </c>
      <c r="E22" s="12">
        <v>96133</v>
      </c>
      <c r="F22" s="12">
        <v>12938</v>
      </c>
      <c r="G22" s="12">
        <v>75508</v>
      </c>
    </row>
    <row r="23" spans="1:12" ht="12" customHeight="1">
      <c r="A23" s="21" t="s">
        <v>12</v>
      </c>
      <c r="B23" s="2" t="s">
        <v>21</v>
      </c>
      <c r="C23" s="13">
        <v>3672</v>
      </c>
      <c r="D23" s="13">
        <v>208</v>
      </c>
      <c r="E23" s="13">
        <v>157</v>
      </c>
      <c r="F23" s="13">
        <v>51</v>
      </c>
      <c r="G23" s="13">
        <v>3464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18351</v>
      </c>
      <c r="D24" s="13">
        <v>4800</v>
      </c>
      <c r="E24" s="13">
        <v>3131</v>
      </c>
      <c r="F24" s="13">
        <v>1669</v>
      </c>
      <c r="G24" s="13">
        <v>13551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17080</v>
      </c>
      <c r="D25" s="13">
        <v>12165</v>
      </c>
      <c r="E25" s="13">
        <v>9436</v>
      </c>
      <c r="F25" s="13">
        <v>2729</v>
      </c>
      <c r="G25" s="13">
        <v>4915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16550</v>
      </c>
      <c r="D26" s="13">
        <v>12746</v>
      </c>
      <c r="E26" s="13">
        <v>10931</v>
      </c>
      <c r="F26" s="13">
        <v>1815</v>
      </c>
      <c r="G26" s="13">
        <v>3804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16167</v>
      </c>
      <c r="D27" s="13">
        <v>12495</v>
      </c>
      <c r="E27" s="13">
        <v>11037</v>
      </c>
      <c r="F27" s="13">
        <v>1458</v>
      </c>
      <c r="G27" s="13">
        <v>3672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16283</v>
      </c>
      <c r="D28" s="13">
        <v>12730</v>
      </c>
      <c r="E28" s="13">
        <v>11476</v>
      </c>
      <c r="F28" s="13">
        <v>1254</v>
      </c>
      <c r="G28" s="13">
        <v>3553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17733</v>
      </c>
      <c r="D29" s="13">
        <v>13956</v>
      </c>
      <c r="E29" s="13">
        <v>12764</v>
      </c>
      <c r="F29" s="13">
        <v>1192</v>
      </c>
      <c r="G29" s="13">
        <v>3777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16816</v>
      </c>
      <c r="D30" s="13">
        <v>13059</v>
      </c>
      <c r="E30" s="13">
        <v>12153</v>
      </c>
      <c r="F30" s="13">
        <v>906</v>
      </c>
      <c r="G30" s="13">
        <v>3757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14477</v>
      </c>
      <c r="D31" s="13">
        <v>10649</v>
      </c>
      <c r="E31" s="13">
        <v>9855</v>
      </c>
      <c r="F31" s="13">
        <v>794</v>
      </c>
      <c r="G31" s="13">
        <v>3828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11475</v>
      </c>
      <c r="D32" s="13">
        <v>7532</v>
      </c>
      <c r="E32" s="13">
        <v>7048</v>
      </c>
      <c r="F32" s="13">
        <v>484</v>
      </c>
      <c r="G32" s="13">
        <v>3943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9584</v>
      </c>
      <c r="D33" s="13">
        <v>4252</v>
      </c>
      <c r="E33" s="13">
        <v>4000</v>
      </c>
      <c r="F33" s="13">
        <v>252</v>
      </c>
      <c r="G33" s="13">
        <v>5332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8281</v>
      </c>
      <c r="D34" s="13">
        <v>2281</v>
      </c>
      <c r="E34" s="13">
        <v>2131</v>
      </c>
      <c r="F34" s="13">
        <v>150</v>
      </c>
      <c r="G34" s="13">
        <v>6000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6889</v>
      </c>
      <c r="D35" s="13">
        <v>1125</v>
      </c>
      <c r="E35" s="13">
        <v>1045</v>
      </c>
      <c r="F35" s="13">
        <v>80</v>
      </c>
      <c r="G35" s="13">
        <v>5764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5102</v>
      </c>
      <c r="D36" s="13">
        <v>551</v>
      </c>
      <c r="E36" s="13">
        <v>511</v>
      </c>
      <c r="F36" s="13">
        <v>40</v>
      </c>
      <c r="G36" s="13">
        <v>4551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6119</v>
      </c>
      <c r="D37" s="13">
        <v>522</v>
      </c>
      <c r="E37" s="13">
        <v>458</v>
      </c>
      <c r="F37" s="13">
        <v>64</v>
      </c>
      <c r="G37" s="13">
        <v>5597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169393</v>
      </c>
      <c r="D38" s="12">
        <v>126174</v>
      </c>
      <c r="E38" s="12">
        <v>117205</v>
      </c>
      <c r="F38" s="12">
        <v>8969</v>
      </c>
      <c r="G38" s="12">
        <v>43219</v>
      </c>
    </row>
    <row r="39" spans="1:12" ht="12" customHeight="1">
      <c r="A39" s="21" t="s">
        <v>12</v>
      </c>
      <c r="B39" s="2" t="s">
        <v>21</v>
      </c>
      <c r="C39" s="13">
        <v>3908</v>
      </c>
      <c r="D39" s="13">
        <v>250</v>
      </c>
      <c r="E39" s="13">
        <v>208</v>
      </c>
      <c r="F39" s="13">
        <v>42</v>
      </c>
      <c r="G39" s="13">
        <v>3658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18734</v>
      </c>
      <c r="D40" s="13">
        <v>5365</v>
      </c>
      <c r="E40" s="13">
        <v>4017</v>
      </c>
      <c r="F40" s="13">
        <v>1348</v>
      </c>
      <c r="G40" s="13">
        <v>13369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16884</v>
      </c>
      <c r="D41" s="13">
        <v>13586</v>
      </c>
      <c r="E41" s="13">
        <v>11437</v>
      </c>
      <c r="F41" s="13">
        <v>2149</v>
      </c>
      <c r="G41" s="13">
        <v>3298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15814</v>
      </c>
      <c r="D42" s="13">
        <v>14397</v>
      </c>
      <c r="E42" s="13">
        <v>13159</v>
      </c>
      <c r="F42" s="13">
        <v>1238</v>
      </c>
      <c r="G42" s="13">
        <v>1417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15194</v>
      </c>
      <c r="D43" s="13">
        <v>14102</v>
      </c>
      <c r="E43" s="13">
        <v>13264</v>
      </c>
      <c r="F43" s="13">
        <v>838</v>
      </c>
      <c r="G43" s="13">
        <v>1092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14896</v>
      </c>
      <c r="D44" s="13">
        <v>13863</v>
      </c>
      <c r="E44" s="13">
        <v>13242</v>
      </c>
      <c r="F44" s="13">
        <v>621</v>
      </c>
      <c r="G44" s="13">
        <v>1033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16046</v>
      </c>
      <c r="D45" s="13">
        <v>14999</v>
      </c>
      <c r="E45" s="13">
        <v>14425</v>
      </c>
      <c r="F45" s="13">
        <v>574</v>
      </c>
      <c r="G45" s="13">
        <v>1047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15257</v>
      </c>
      <c r="D46" s="13">
        <v>14234</v>
      </c>
      <c r="E46" s="13">
        <v>13703</v>
      </c>
      <c r="F46" s="13">
        <v>531</v>
      </c>
      <c r="G46" s="13">
        <v>1023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13349</v>
      </c>
      <c r="D47" s="13">
        <v>12289</v>
      </c>
      <c r="E47" s="13">
        <v>11779</v>
      </c>
      <c r="F47" s="13">
        <v>510</v>
      </c>
      <c r="G47" s="13">
        <v>1060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10854</v>
      </c>
      <c r="D48" s="13">
        <v>9393</v>
      </c>
      <c r="E48" s="13">
        <v>8952</v>
      </c>
      <c r="F48" s="13">
        <v>441</v>
      </c>
      <c r="G48" s="13">
        <v>1461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8884</v>
      </c>
      <c r="D49" s="13">
        <v>6922</v>
      </c>
      <c r="E49" s="13">
        <v>6567</v>
      </c>
      <c r="F49" s="13">
        <v>355</v>
      </c>
      <c r="G49" s="13">
        <v>1962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7026</v>
      </c>
      <c r="D50" s="13">
        <v>3578</v>
      </c>
      <c r="E50" s="13">
        <v>3401</v>
      </c>
      <c r="F50" s="13">
        <v>177</v>
      </c>
      <c r="G50" s="13">
        <v>3448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5491</v>
      </c>
      <c r="D51" s="13">
        <v>1797</v>
      </c>
      <c r="E51" s="13">
        <v>1716</v>
      </c>
      <c r="F51" s="13">
        <v>81</v>
      </c>
      <c r="G51" s="13">
        <v>3694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3710</v>
      </c>
      <c r="D52" s="13">
        <v>884</v>
      </c>
      <c r="E52" s="13">
        <v>839</v>
      </c>
      <c r="F52" s="13">
        <v>45</v>
      </c>
      <c r="G52" s="13">
        <v>2826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3346</v>
      </c>
      <c r="D53" s="14">
        <v>515</v>
      </c>
      <c r="E53" s="14">
        <v>496</v>
      </c>
      <c r="F53" s="14">
        <v>19</v>
      </c>
      <c r="G53" s="14">
        <v>2831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 codeName="Hoja128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4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165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1951</v>
      </c>
      <c r="D6" s="12">
        <v>1395</v>
      </c>
      <c r="E6" s="12">
        <v>1340</v>
      </c>
      <c r="F6" s="12">
        <v>55</v>
      </c>
      <c r="G6" s="12">
        <v>556</v>
      </c>
    </row>
    <row r="7" spans="1:12" ht="12" customHeight="1">
      <c r="A7" s="21" t="s">
        <v>12</v>
      </c>
      <c r="B7" s="2" t="s">
        <v>21</v>
      </c>
      <c r="C7" s="13">
        <v>37</v>
      </c>
      <c r="D7" s="13">
        <v>4</v>
      </c>
      <c r="E7" s="13">
        <v>3</v>
      </c>
      <c r="F7" s="13">
        <v>1</v>
      </c>
      <c r="G7" s="13">
        <v>33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200</v>
      </c>
      <c r="D8" s="13">
        <v>83</v>
      </c>
      <c r="E8" s="13">
        <v>67</v>
      </c>
      <c r="F8" s="13">
        <v>16</v>
      </c>
      <c r="G8" s="13">
        <v>117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210</v>
      </c>
      <c r="D9" s="13">
        <v>158</v>
      </c>
      <c r="E9" s="13">
        <v>139</v>
      </c>
      <c r="F9" s="13">
        <v>19</v>
      </c>
      <c r="G9" s="13">
        <v>52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202</v>
      </c>
      <c r="D10" s="13">
        <v>171</v>
      </c>
      <c r="E10" s="13">
        <v>165</v>
      </c>
      <c r="F10" s="13">
        <v>6</v>
      </c>
      <c r="G10" s="13">
        <v>31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206</v>
      </c>
      <c r="D11" s="13">
        <v>183</v>
      </c>
      <c r="E11" s="13">
        <v>183</v>
      </c>
      <c r="F11" s="13" t="s">
        <v>41</v>
      </c>
      <c r="G11" s="13">
        <v>23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169</v>
      </c>
      <c r="D12" s="13">
        <v>156</v>
      </c>
      <c r="E12" s="13">
        <v>150</v>
      </c>
      <c r="F12" s="13">
        <v>6</v>
      </c>
      <c r="G12" s="13">
        <v>13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159</v>
      </c>
      <c r="D13" s="13">
        <v>138</v>
      </c>
      <c r="E13" s="13">
        <v>134</v>
      </c>
      <c r="F13" s="13">
        <v>4</v>
      </c>
      <c r="G13" s="13">
        <v>21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132</v>
      </c>
      <c r="D14" s="13">
        <v>116</v>
      </c>
      <c r="E14" s="13">
        <v>114</v>
      </c>
      <c r="F14" s="13">
        <v>2</v>
      </c>
      <c r="G14" s="13">
        <v>16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135</v>
      </c>
      <c r="D15" s="13">
        <v>118</v>
      </c>
      <c r="E15" s="13">
        <v>118</v>
      </c>
      <c r="F15" s="13" t="s">
        <v>41</v>
      </c>
      <c r="G15" s="13">
        <v>17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136</v>
      </c>
      <c r="D16" s="13">
        <v>105</v>
      </c>
      <c r="E16" s="13">
        <v>105</v>
      </c>
      <c r="F16" s="13" t="s">
        <v>41</v>
      </c>
      <c r="G16" s="13">
        <v>31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130</v>
      </c>
      <c r="D17" s="13">
        <v>82</v>
      </c>
      <c r="E17" s="13">
        <v>82</v>
      </c>
      <c r="F17" s="13" t="s">
        <v>41</v>
      </c>
      <c r="G17" s="13">
        <v>48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78</v>
      </c>
      <c r="D18" s="13">
        <v>39</v>
      </c>
      <c r="E18" s="13">
        <v>39</v>
      </c>
      <c r="F18" s="13" t="s">
        <v>41</v>
      </c>
      <c r="G18" s="13">
        <v>39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59</v>
      </c>
      <c r="D19" s="13">
        <v>20</v>
      </c>
      <c r="E19" s="13">
        <v>20</v>
      </c>
      <c r="F19" s="13" t="s">
        <v>41</v>
      </c>
      <c r="G19" s="13">
        <v>39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41</v>
      </c>
      <c r="D20" s="13">
        <v>14</v>
      </c>
      <c r="E20" s="13">
        <v>13</v>
      </c>
      <c r="F20" s="13">
        <v>1</v>
      </c>
      <c r="G20" s="13">
        <v>27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57</v>
      </c>
      <c r="D21" s="13">
        <v>8</v>
      </c>
      <c r="E21" s="13">
        <v>8</v>
      </c>
      <c r="F21" s="13" t="s">
        <v>41</v>
      </c>
      <c r="G21" s="13">
        <v>49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941</v>
      </c>
      <c r="D22" s="12">
        <v>585</v>
      </c>
      <c r="E22" s="12">
        <v>559</v>
      </c>
      <c r="F22" s="12">
        <v>26</v>
      </c>
      <c r="G22" s="12">
        <v>356</v>
      </c>
    </row>
    <row r="23" spans="1:12" ht="12" customHeight="1">
      <c r="A23" s="21" t="s">
        <v>12</v>
      </c>
      <c r="B23" s="2" t="s">
        <v>21</v>
      </c>
      <c r="C23" s="13">
        <v>19</v>
      </c>
      <c r="D23" s="13" t="s">
        <v>41</v>
      </c>
      <c r="E23" s="13" t="s">
        <v>41</v>
      </c>
      <c r="F23" s="13" t="s">
        <v>41</v>
      </c>
      <c r="G23" s="13">
        <v>19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75</v>
      </c>
      <c r="D24" s="13">
        <v>27</v>
      </c>
      <c r="E24" s="13">
        <v>23</v>
      </c>
      <c r="F24" s="13">
        <v>4</v>
      </c>
      <c r="G24" s="13">
        <v>48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94</v>
      </c>
      <c r="D25" s="13">
        <v>58</v>
      </c>
      <c r="E25" s="13">
        <v>49</v>
      </c>
      <c r="F25" s="13">
        <v>9</v>
      </c>
      <c r="G25" s="13">
        <v>36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109</v>
      </c>
      <c r="D26" s="13">
        <v>85</v>
      </c>
      <c r="E26" s="13">
        <v>79</v>
      </c>
      <c r="F26" s="13">
        <v>6</v>
      </c>
      <c r="G26" s="13">
        <v>24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102</v>
      </c>
      <c r="D27" s="13">
        <v>79</v>
      </c>
      <c r="E27" s="13">
        <v>79</v>
      </c>
      <c r="F27" s="13" t="s">
        <v>41</v>
      </c>
      <c r="G27" s="13">
        <v>23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85</v>
      </c>
      <c r="D28" s="13">
        <v>74</v>
      </c>
      <c r="E28" s="13">
        <v>72</v>
      </c>
      <c r="F28" s="13">
        <v>2</v>
      </c>
      <c r="G28" s="13">
        <v>11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83</v>
      </c>
      <c r="D29" s="13">
        <v>64</v>
      </c>
      <c r="E29" s="13">
        <v>62</v>
      </c>
      <c r="F29" s="13">
        <v>2</v>
      </c>
      <c r="G29" s="13">
        <v>19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61</v>
      </c>
      <c r="D30" s="13">
        <v>50</v>
      </c>
      <c r="E30" s="13">
        <v>48</v>
      </c>
      <c r="F30" s="13">
        <v>2</v>
      </c>
      <c r="G30" s="13">
        <v>11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71</v>
      </c>
      <c r="D31" s="13">
        <v>55</v>
      </c>
      <c r="E31" s="13">
        <v>55</v>
      </c>
      <c r="F31" s="13" t="s">
        <v>41</v>
      </c>
      <c r="G31" s="13">
        <v>16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65</v>
      </c>
      <c r="D32" s="13">
        <v>45</v>
      </c>
      <c r="E32" s="13">
        <v>45</v>
      </c>
      <c r="F32" s="13" t="s">
        <v>41</v>
      </c>
      <c r="G32" s="13">
        <v>20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62</v>
      </c>
      <c r="D33" s="13">
        <v>29</v>
      </c>
      <c r="E33" s="13">
        <v>29</v>
      </c>
      <c r="F33" s="13" t="s">
        <v>41</v>
      </c>
      <c r="G33" s="13">
        <v>33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32</v>
      </c>
      <c r="D34" s="13">
        <v>4</v>
      </c>
      <c r="E34" s="13">
        <v>4</v>
      </c>
      <c r="F34" s="13" t="s">
        <v>41</v>
      </c>
      <c r="G34" s="13">
        <v>28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26</v>
      </c>
      <c r="D35" s="13">
        <v>7</v>
      </c>
      <c r="E35" s="13">
        <v>7</v>
      </c>
      <c r="F35" s="13" t="s">
        <v>41</v>
      </c>
      <c r="G35" s="13">
        <v>19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20</v>
      </c>
      <c r="D36" s="13">
        <v>4</v>
      </c>
      <c r="E36" s="13">
        <v>3</v>
      </c>
      <c r="F36" s="13">
        <v>1</v>
      </c>
      <c r="G36" s="13">
        <v>16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37</v>
      </c>
      <c r="D37" s="13">
        <v>4</v>
      </c>
      <c r="E37" s="13">
        <v>4</v>
      </c>
      <c r="F37" s="13" t="s">
        <v>41</v>
      </c>
      <c r="G37" s="13">
        <v>33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1010</v>
      </c>
      <c r="D38" s="12">
        <v>810</v>
      </c>
      <c r="E38" s="12">
        <v>781</v>
      </c>
      <c r="F38" s="12">
        <v>29</v>
      </c>
      <c r="G38" s="12">
        <v>200</v>
      </c>
    </row>
    <row r="39" spans="1:12" ht="12" customHeight="1">
      <c r="A39" s="21" t="s">
        <v>12</v>
      </c>
      <c r="B39" s="2" t="s">
        <v>21</v>
      </c>
      <c r="C39" s="13">
        <v>18</v>
      </c>
      <c r="D39" s="13">
        <v>4</v>
      </c>
      <c r="E39" s="13">
        <v>3</v>
      </c>
      <c r="F39" s="13">
        <v>1</v>
      </c>
      <c r="G39" s="13">
        <v>14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125</v>
      </c>
      <c r="D40" s="13">
        <v>56</v>
      </c>
      <c r="E40" s="13">
        <v>44</v>
      </c>
      <c r="F40" s="13">
        <v>12</v>
      </c>
      <c r="G40" s="13">
        <v>69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116</v>
      </c>
      <c r="D41" s="13">
        <v>100</v>
      </c>
      <c r="E41" s="13">
        <v>90</v>
      </c>
      <c r="F41" s="13">
        <v>10</v>
      </c>
      <c r="G41" s="13">
        <v>16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93</v>
      </c>
      <c r="D42" s="13">
        <v>86</v>
      </c>
      <c r="E42" s="13">
        <v>86</v>
      </c>
      <c r="F42" s="13" t="s">
        <v>41</v>
      </c>
      <c r="G42" s="13">
        <v>7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104</v>
      </c>
      <c r="D43" s="13">
        <v>104</v>
      </c>
      <c r="E43" s="13">
        <v>104</v>
      </c>
      <c r="F43" s="13" t="s">
        <v>41</v>
      </c>
      <c r="G43" s="13" t="s">
        <v>41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84</v>
      </c>
      <c r="D44" s="13">
        <v>82</v>
      </c>
      <c r="E44" s="13">
        <v>78</v>
      </c>
      <c r="F44" s="13">
        <v>4</v>
      </c>
      <c r="G44" s="13">
        <v>2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76</v>
      </c>
      <c r="D45" s="13">
        <v>74</v>
      </c>
      <c r="E45" s="13">
        <v>72</v>
      </c>
      <c r="F45" s="13">
        <v>2</v>
      </c>
      <c r="G45" s="13">
        <v>2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71</v>
      </c>
      <c r="D46" s="13">
        <v>66</v>
      </c>
      <c r="E46" s="13">
        <v>66</v>
      </c>
      <c r="F46" s="13" t="s">
        <v>41</v>
      </c>
      <c r="G46" s="13">
        <v>5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64</v>
      </c>
      <c r="D47" s="13">
        <v>63</v>
      </c>
      <c r="E47" s="13">
        <v>63</v>
      </c>
      <c r="F47" s="13" t="s">
        <v>41</v>
      </c>
      <c r="G47" s="13">
        <v>1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71</v>
      </c>
      <c r="D48" s="13">
        <v>60</v>
      </c>
      <c r="E48" s="13">
        <v>60</v>
      </c>
      <c r="F48" s="13" t="s">
        <v>41</v>
      </c>
      <c r="G48" s="13">
        <v>11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68</v>
      </c>
      <c r="D49" s="13">
        <v>53</v>
      </c>
      <c r="E49" s="13">
        <v>53</v>
      </c>
      <c r="F49" s="13" t="s">
        <v>41</v>
      </c>
      <c r="G49" s="13">
        <v>15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46</v>
      </c>
      <c r="D50" s="13">
        <v>35</v>
      </c>
      <c r="E50" s="13">
        <v>35</v>
      </c>
      <c r="F50" s="13" t="s">
        <v>41</v>
      </c>
      <c r="G50" s="13">
        <v>11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33</v>
      </c>
      <c r="D51" s="13">
        <v>13</v>
      </c>
      <c r="E51" s="13">
        <v>13</v>
      </c>
      <c r="F51" s="13" t="s">
        <v>41</v>
      </c>
      <c r="G51" s="13">
        <v>20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21</v>
      </c>
      <c r="D52" s="13">
        <v>10</v>
      </c>
      <c r="E52" s="13">
        <v>10</v>
      </c>
      <c r="F52" s="13" t="s">
        <v>41</v>
      </c>
      <c r="G52" s="13">
        <v>11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20</v>
      </c>
      <c r="D53" s="14">
        <v>4</v>
      </c>
      <c r="E53" s="14">
        <v>4</v>
      </c>
      <c r="F53" s="14" t="s">
        <v>41</v>
      </c>
      <c r="G53" s="14">
        <v>16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 codeName="Hoja129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6.14062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166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11849</v>
      </c>
      <c r="D6" s="12">
        <v>7893</v>
      </c>
      <c r="E6" s="12">
        <v>7488</v>
      </c>
      <c r="F6" s="12">
        <v>405</v>
      </c>
      <c r="G6" s="12">
        <v>3956</v>
      </c>
    </row>
    <row r="7" spans="1:12" ht="12" customHeight="1">
      <c r="A7" s="21" t="s">
        <v>12</v>
      </c>
      <c r="B7" s="2" t="s">
        <v>21</v>
      </c>
      <c r="C7" s="13">
        <v>200</v>
      </c>
      <c r="D7" s="13">
        <v>16</v>
      </c>
      <c r="E7" s="13">
        <v>14</v>
      </c>
      <c r="F7" s="13">
        <v>2</v>
      </c>
      <c r="G7" s="13">
        <v>184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996</v>
      </c>
      <c r="D8" s="13">
        <v>332</v>
      </c>
      <c r="E8" s="13">
        <v>275</v>
      </c>
      <c r="F8" s="13">
        <v>57</v>
      </c>
      <c r="G8" s="13">
        <v>664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772</v>
      </c>
      <c r="D9" s="13">
        <v>583</v>
      </c>
      <c r="E9" s="13">
        <v>517</v>
      </c>
      <c r="F9" s="13">
        <v>66</v>
      </c>
      <c r="G9" s="13">
        <v>189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899</v>
      </c>
      <c r="D10" s="13">
        <v>806</v>
      </c>
      <c r="E10" s="13">
        <v>749</v>
      </c>
      <c r="F10" s="13">
        <v>57</v>
      </c>
      <c r="G10" s="13">
        <v>93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1019</v>
      </c>
      <c r="D11" s="13">
        <v>935</v>
      </c>
      <c r="E11" s="13">
        <v>893</v>
      </c>
      <c r="F11" s="13">
        <v>42</v>
      </c>
      <c r="G11" s="13">
        <v>84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1076</v>
      </c>
      <c r="D12" s="13">
        <v>977</v>
      </c>
      <c r="E12" s="13">
        <v>945</v>
      </c>
      <c r="F12" s="13">
        <v>32</v>
      </c>
      <c r="G12" s="13">
        <v>99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1004</v>
      </c>
      <c r="D13" s="13">
        <v>907</v>
      </c>
      <c r="E13" s="13">
        <v>869</v>
      </c>
      <c r="F13" s="13">
        <v>38</v>
      </c>
      <c r="G13" s="13">
        <v>97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963</v>
      </c>
      <c r="D14" s="13">
        <v>871</v>
      </c>
      <c r="E14" s="13">
        <v>843</v>
      </c>
      <c r="F14" s="13">
        <v>28</v>
      </c>
      <c r="G14" s="13">
        <v>92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861</v>
      </c>
      <c r="D15" s="13">
        <v>730</v>
      </c>
      <c r="E15" s="13">
        <v>708</v>
      </c>
      <c r="F15" s="13">
        <v>22</v>
      </c>
      <c r="G15" s="13">
        <v>131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884</v>
      </c>
      <c r="D16" s="13">
        <v>662</v>
      </c>
      <c r="E16" s="13">
        <v>636</v>
      </c>
      <c r="F16" s="13">
        <v>26</v>
      </c>
      <c r="G16" s="13">
        <v>222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845</v>
      </c>
      <c r="D17" s="13">
        <v>503</v>
      </c>
      <c r="E17" s="13">
        <v>484</v>
      </c>
      <c r="F17" s="13">
        <v>19</v>
      </c>
      <c r="G17" s="13">
        <v>342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710</v>
      </c>
      <c r="D18" s="13">
        <v>253</v>
      </c>
      <c r="E18" s="13">
        <v>249</v>
      </c>
      <c r="F18" s="13">
        <v>4</v>
      </c>
      <c r="G18" s="13">
        <v>457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629</v>
      </c>
      <c r="D19" s="13">
        <v>162</v>
      </c>
      <c r="E19" s="13">
        <v>160</v>
      </c>
      <c r="F19" s="13">
        <v>2</v>
      </c>
      <c r="G19" s="13">
        <v>467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499</v>
      </c>
      <c r="D20" s="13">
        <v>90</v>
      </c>
      <c r="E20" s="13">
        <v>85</v>
      </c>
      <c r="F20" s="13">
        <v>5</v>
      </c>
      <c r="G20" s="13">
        <v>409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492</v>
      </c>
      <c r="D21" s="13">
        <v>66</v>
      </c>
      <c r="E21" s="13">
        <v>61</v>
      </c>
      <c r="F21" s="13">
        <v>5</v>
      </c>
      <c r="G21" s="13">
        <v>426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6075</v>
      </c>
      <c r="D22" s="12">
        <v>3586</v>
      </c>
      <c r="E22" s="12">
        <v>3332</v>
      </c>
      <c r="F22" s="12">
        <v>254</v>
      </c>
      <c r="G22" s="12">
        <v>2489</v>
      </c>
    </row>
    <row r="23" spans="1:12" ht="12" customHeight="1">
      <c r="A23" s="21" t="s">
        <v>12</v>
      </c>
      <c r="B23" s="2" t="s">
        <v>21</v>
      </c>
      <c r="C23" s="13">
        <v>96</v>
      </c>
      <c r="D23" s="13">
        <v>3</v>
      </c>
      <c r="E23" s="13">
        <v>2</v>
      </c>
      <c r="F23" s="13">
        <v>1</v>
      </c>
      <c r="G23" s="13">
        <v>93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513</v>
      </c>
      <c r="D24" s="13">
        <v>140</v>
      </c>
      <c r="E24" s="13">
        <v>105</v>
      </c>
      <c r="F24" s="13">
        <v>35</v>
      </c>
      <c r="G24" s="13">
        <v>373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373</v>
      </c>
      <c r="D25" s="13">
        <v>258</v>
      </c>
      <c r="E25" s="13">
        <v>217</v>
      </c>
      <c r="F25" s="13">
        <v>41</v>
      </c>
      <c r="G25" s="13">
        <v>115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443</v>
      </c>
      <c r="D26" s="13">
        <v>369</v>
      </c>
      <c r="E26" s="13">
        <v>332</v>
      </c>
      <c r="F26" s="13">
        <v>37</v>
      </c>
      <c r="G26" s="13">
        <v>74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513</v>
      </c>
      <c r="D27" s="13">
        <v>447</v>
      </c>
      <c r="E27" s="13">
        <v>417</v>
      </c>
      <c r="F27" s="13">
        <v>30</v>
      </c>
      <c r="G27" s="13">
        <v>66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548</v>
      </c>
      <c r="D28" s="13">
        <v>469</v>
      </c>
      <c r="E28" s="13">
        <v>444</v>
      </c>
      <c r="F28" s="13">
        <v>25</v>
      </c>
      <c r="G28" s="13">
        <v>79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511</v>
      </c>
      <c r="D29" s="13">
        <v>439</v>
      </c>
      <c r="E29" s="13">
        <v>414</v>
      </c>
      <c r="F29" s="13">
        <v>25</v>
      </c>
      <c r="G29" s="13">
        <v>72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478</v>
      </c>
      <c r="D30" s="13">
        <v>419</v>
      </c>
      <c r="E30" s="13">
        <v>406</v>
      </c>
      <c r="F30" s="13">
        <v>13</v>
      </c>
      <c r="G30" s="13">
        <v>59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436</v>
      </c>
      <c r="D31" s="13">
        <v>333</v>
      </c>
      <c r="E31" s="13">
        <v>318</v>
      </c>
      <c r="F31" s="13">
        <v>15</v>
      </c>
      <c r="G31" s="13">
        <v>103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458</v>
      </c>
      <c r="D32" s="13">
        <v>311</v>
      </c>
      <c r="E32" s="13">
        <v>294</v>
      </c>
      <c r="F32" s="13">
        <v>17</v>
      </c>
      <c r="G32" s="13">
        <v>147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440</v>
      </c>
      <c r="D33" s="13">
        <v>194</v>
      </c>
      <c r="E33" s="13">
        <v>187</v>
      </c>
      <c r="F33" s="13">
        <v>7</v>
      </c>
      <c r="G33" s="13">
        <v>246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370</v>
      </c>
      <c r="D34" s="13">
        <v>83</v>
      </c>
      <c r="E34" s="13">
        <v>80</v>
      </c>
      <c r="F34" s="13">
        <v>3</v>
      </c>
      <c r="G34" s="13">
        <v>287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320</v>
      </c>
      <c r="D35" s="13">
        <v>56</v>
      </c>
      <c r="E35" s="13">
        <v>55</v>
      </c>
      <c r="F35" s="13">
        <v>1</v>
      </c>
      <c r="G35" s="13">
        <v>264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269</v>
      </c>
      <c r="D36" s="13">
        <v>32</v>
      </c>
      <c r="E36" s="13">
        <v>30</v>
      </c>
      <c r="F36" s="13">
        <v>2</v>
      </c>
      <c r="G36" s="13">
        <v>237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307</v>
      </c>
      <c r="D37" s="13">
        <v>33</v>
      </c>
      <c r="E37" s="13">
        <v>31</v>
      </c>
      <c r="F37" s="13">
        <v>2</v>
      </c>
      <c r="G37" s="13">
        <v>274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5774</v>
      </c>
      <c r="D38" s="12">
        <v>4307</v>
      </c>
      <c r="E38" s="12">
        <v>4156</v>
      </c>
      <c r="F38" s="12">
        <v>151</v>
      </c>
      <c r="G38" s="12">
        <v>1467</v>
      </c>
    </row>
    <row r="39" spans="1:12" ht="12" customHeight="1">
      <c r="A39" s="21" t="s">
        <v>12</v>
      </c>
      <c r="B39" s="2" t="s">
        <v>21</v>
      </c>
      <c r="C39" s="13">
        <v>104</v>
      </c>
      <c r="D39" s="13">
        <v>13</v>
      </c>
      <c r="E39" s="13">
        <v>12</v>
      </c>
      <c r="F39" s="13">
        <v>1</v>
      </c>
      <c r="G39" s="13">
        <v>91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483</v>
      </c>
      <c r="D40" s="13">
        <v>192</v>
      </c>
      <c r="E40" s="13">
        <v>170</v>
      </c>
      <c r="F40" s="13">
        <v>22</v>
      </c>
      <c r="G40" s="13">
        <v>291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399</v>
      </c>
      <c r="D41" s="13">
        <v>325</v>
      </c>
      <c r="E41" s="13">
        <v>300</v>
      </c>
      <c r="F41" s="13">
        <v>25</v>
      </c>
      <c r="G41" s="13">
        <v>74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456</v>
      </c>
      <c r="D42" s="13">
        <v>437</v>
      </c>
      <c r="E42" s="13">
        <v>417</v>
      </c>
      <c r="F42" s="13">
        <v>20</v>
      </c>
      <c r="G42" s="13">
        <v>19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506</v>
      </c>
      <c r="D43" s="13">
        <v>488</v>
      </c>
      <c r="E43" s="13">
        <v>476</v>
      </c>
      <c r="F43" s="13">
        <v>12</v>
      </c>
      <c r="G43" s="13">
        <v>18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528</v>
      </c>
      <c r="D44" s="13">
        <v>508</v>
      </c>
      <c r="E44" s="13">
        <v>501</v>
      </c>
      <c r="F44" s="13">
        <v>7</v>
      </c>
      <c r="G44" s="13">
        <v>20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493</v>
      </c>
      <c r="D45" s="13">
        <v>468</v>
      </c>
      <c r="E45" s="13">
        <v>455</v>
      </c>
      <c r="F45" s="13">
        <v>13</v>
      </c>
      <c r="G45" s="13">
        <v>25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485</v>
      </c>
      <c r="D46" s="13">
        <v>452</v>
      </c>
      <c r="E46" s="13">
        <v>437</v>
      </c>
      <c r="F46" s="13">
        <v>15</v>
      </c>
      <c r="G46" s="13">
        <v>33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425</v>
      </c>
      <c r="D47" s="13">
        <v>397</v>
      </c>
      <c r="E47" s="13">
        <v>390</v>
      </c>
      <c r="F47" s="13">
        <v>7</v>
      </c>
      <c r="G47" s="13">
        <v>28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426</v>
      </c>
      <c r="D48" s="13">
        <v>351</v>
      </c>
      <c r="E48" s="13">
        <v>342</v>
      </c>
      <c r="F48" s="13">
        <v>9</v>
      </c>
      <c r="G48" s="13">
        <v>75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405</v>
      </c>
      <c r="D49" s="13">
        <v>309</v>
      </c>
      <c r="E49" s="13">
        <v>297</v>
      </c>
      <c r="F49" s="13">
        <v>12</v>
      </c>
      <c r="G49" s="13">
        <v>96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340</v>
      </c>
      <c r="D50" s="13">
        <v>170</v>
      </c>
      <c r="E50" s="13">
        <v>169</v>
      </c>
      <c r="F50" s="13">
        <v>1</v>
      </c>
      <c r="G50" s="13">
        <v>170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309</v>
      </c>
      <c r="D51" s="13">
        <v>106</v>
      </c>
      <c r="E51" s="13">
        <v>105</v>
      </c>
      <c r="F51" s="13">
        <v>1</v>
      </c>
      <c r="G51" s="13">
        <v>203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230</v>
      </c>
      <c r="D52" s="13">
        <v>58</v>
      </c>
      <c r="E52" s="13">
        <v>55</v>
      </c>
      <c r="F52" s="13">
        <v>3</v>
      </c>
      <c r="G52" s="13">
        <v>172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185</v>
      </c>
      <c r="D53" s="14">
        <v>33</v>
      </c>
      <c r="E53" s="14">
        <v>30</v>
      </c>
      <c r="F53" s="14">
        <v>3</v>
      </c>
      <c r="G53" s="14">
        <v>152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 codeName="Hoja130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2.2851562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167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39054</v>
      </c>
      <c r="D6" s="12">
        <v>26232</v>
      </c>
      <c r="E6" s="12">
        <v>24958</v>
      </c>
      <c r="F6" s="12">
        <v>1274</v>
      </c>
      <c r="G6" s="12">
        <v>12822</v>
      </c>
    </row>
    <row r="7" spans="1:12" ht="12" customHeight="1">
      <c r="A7" s="21" t="s">
        <v>12</v>
      </c>
      <c r="B7" s="2" t="s">
        <v>21</v>
      </c>
      <c r="C7" s="13">
        <v>735</v>
      </c>
      <c r="D7" s="13">
        <v>50</v>
      </c>
      <c r="E7" s="13">
        <v>46</v>
      </c>
      <c r="F7" s="13">
        <v>4</v>
      </c>
      <c r="G7" s="13">
        <v>685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3657</v>
      </c>
      <c r="D8" s="13">
        <v>1087</v>
      </c>
      <c r="E8" s="13">
        <v>882</v>
      </c>
      <c r="F8" s="13">
        <v>205</v>
      </c>
      <c r="G8" s="13">
        <v>2570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3163</v>
      </c>
      <c r="D9" s="13">
        <v>2435</v>
      </c>
      <c r="E9" s="13">
        <v>2146</v>
      </c>
      <c r="F9" s="13">
        <v>289</v>
      </c>
      <c r="G9" s="13">
        <v>728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3384</v>
      </c>
      <c r="D10" s="13">
        <v>2954</v>
      </c>
      <c r="E10" s="13">
        <v>2760</v>
      </c>
      <c r="F10" s="13">
        <v>194</v>
      </c>
      <c r="G10" s="13">
        <v>430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3633</v>
      </c>
      <c r="D11" s="13">
        <v>3235</v>
      </c>
      <c r="E11" s="13">
        <v>3078</v>
      </c>
      <c r="F11" s="13">
        <v>157</v>
      </c>
      <c r="G11" s="13">
        <v>398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3508</v>
      </c>
      <c r="D12" s="13">
        <v>3129</v>
      </c>
      <c r="E12" s="13">
        <v>3040</v>
      </c>
      <c r="F12" s="13">
        <v>89</v>
      </c>
      <c r="G12" s="13">
        <v>379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3573</v>
      </c>
      <c r="D13" s="13">
        <v>3194</v>
      </c>
      <c r="E13" s="13">
        <v>3124</v>
      </c>
      <c r="F13" s="13">
        <v>70</v>
      </c>
      <c r="G13" s="13">
        <v>379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3271</v>
      </c>
      <c r="D14" s="13">
        <v>2879</v>
      </c>
      <c r="E14" s="13">
        <v>2800</v>
      </c>
      <c r="F14" s="13">
        <v>79</v>
      </c>
      <c r="G14" s="13">
        <v>392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2765</v>
      </c>
      <c r="D15" s="13">
        <v>2371</v>
      </c>
      <c r="E15" s="13">
        <v>2314</v>
      </c>
      <c r="F15" s="13">
        <v>57</v>
      </c>
      <c r="G15" s="13">
        <v>394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2514</v>
      </c>
      <c r="D16" s="13">
        <v>1954</v>
      </c>
      <c r="E16" s="13">
        <v>1903</v>
      </c>
      <c r="F16" s="13">
        <v>51</v>
      </c>
      <c r="G16" s="13">
        <v>560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2268</v>
      </c>
      <c r="D17" s="13">
        <v>1391</v>
      </c>
      <c r="E17" s="13">
        <v>1359</v>
      </c>
      <c r="F17" s="13">
        <v>32</v>
      </c>
      <c r="G17" s="13">
        <v>877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1962</v>
      </c>
      <c r="D18" s="13">
        <v>775</v>
      </c>
      <c r="E18" s="13">
        <v>756</v>
      </c>
      <c r="F18" s="13">
        <v>19</v>
      </c>
      <c r="G18" s="13">
        <v>1187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1731</v>
      </c>
      <c r="D19" s="13">
        <v>397</v>
      </c>
      <c r="E19" s="13">
        <v>387</v>
      </c>
      <c r="F19" s="13">
        <v>10</v>
      </c>
      <c r="G19" s="13">
        <v>1334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1365</v>
      </c>
      <c r="D20" s="13">
        <v>230</v>
      </c>
      <c r="E20" s="13">
        <v>218</v>
      </c>
      <c r="F20" s="13">
        <v>12</v>
      </c>
      <c r="G20" s="13">
        <v>1135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1525</v>
      </c>
      <c r="D21" s="13">
        <v>151</v>
      </c>
      <c r="E21" s="13">
        <v>145</v>
      </c>
      <c r="F21" s="13">
        <v>6</v>
      </c>
      <c r="G21" s="13">
        <v>1374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20099</v>
      </c>
      <c r="D22" s="12">
        <v>11840</v>
      </c>
      <c r="E22" s="12">
        <v>11009</v>
      </c>
      <c r="F22" s="12">
        <v>831</v>
      </c>
      <c r="G22" s="12">
        <v>8259</v>
      </c>
    </row>
    <row r="23" spans="1:12" ht="12" customHeight="1">
      <c r="A23" s="21" t="s">
        <v>12</v>
      </c>
      <c r="B23" s="2" t="s">
        <v>21</v>
      </c>
      <c r="C23" s="13">
        <v>370</v>
      </c>
      <c r="D23" s="13">
        <v>20</v>
      </c>
      <c r="E23" s="13">
        <v>17</v>
      </c>
      <c r="F23" s="13">
        <v>3</v>
      </c>
      <c r="G23" s="13">
        <v>350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1790</v>
      </c>
      <c r="D24" s="13">
        <v>424</v>
      </c>
      <c r="E24" s="13">
        <v>311</v>
      </c>
      <c r="F24" s="13">
        <v>113</v>
      </c>
      <c r="G24" s="13">
        <v>1366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1576</v>
      </c>
      <c r="D25" s="13">
        <v>1086</v>
      </c>
      <c r="E25" s="13">
        <v>897</v>
      </c>
      <c r="F25" s="13">
        <v>189</v>
      </c>
      <c r="G25" s="13">
        <v>490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1675</v>
      </c>
      <c r="D26" s="13">
        <v>1352</v>
      </c>
      <c r="E26" s="13">
        <v>1213</v>
      </c>
      <c r="F26" s="13">
        <v>139</v>
      </c>
      <c r="G26" s="13">
        <v>323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1848</v>
      </c>
      <c r="D27" s="13">
        <v>1537</v>
      </c>
      <c r="E27" s="13">
        <v>1418</v>
      </c>
      <c r="F27" s="13">
        <v>119</v>
      </c>
      <c r="G27" s="13">
        <v>311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1787</v>
      </c>
      <c r="D28" s="13">
        <v>1485</v>
      </c>
      <c r="E28" s="13">
        <v>1430</v>
      </c>
      <c r="F28" s="13">
        <v>55</v>
      </c>
      <c r="G28" s="13">
        <v>302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1778</v>
      </c>
      <c r="D29" s="13">
        <v>1495</v>
      </c>
      <c r="E29" s="13">
        <v>1437</v>
      </c>
      <c r="F29" s="13">
        <v>58</v>
      </c>
      <c r="G29" s="13">
        <v>283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1693</v>
      </c>
      <c r="D30" s="13">
        <v>1404</v>
      </c>
      <c r="E30" s="13">
        <v>1355</v>
      </c>
      <c r="F30" s="13">
        <v>49</v>
      </c>
      <c r="G30" s="13">
        <v>289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1389</v>
      </c>
      <c r="D31" s="13">
        <v>1099</v>
      </c>
      <c r="E31" s="13">
        <v>1062</v>
      </c>
      <c r="F31" s="13">
        <v>37</v>
      </c>
      <c r="G31" s="13">
        <v>290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1268</v>
      </c>
      <c r="D32" s="13">
        <v>863</v>
      </c>
      <c r="E32" s="13">
        <v>833</v>
      </c>
      <c r="F32" s="13">
        <v>30</v>
      </c>
      <c r="G32" s="13">
        <v>405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1191</v>
      </c>
      <c r="D33" s="13">
        <v>526</v>
      </c>
      <c r="E33" s="13">
        <v>507</v>
      </c>
      <c r="F33" s="13">
        <v>19</v>
      </c>
      <c r="G33" s="13">
        <v>665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1039</v>
      </c>
      <c r="D34" s="13">
        <v>274</v>
      </c>
      <c r="E34" s="13">
        <v>263</v>
      </c>
      <c r="F34" s="13">
        <v>11</v>
      </c>
      <c r="G34" s="13">
        <v>765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940</v>
      </c>
      <c r="D35" s="13">
        <v>125</v>
      </c>
      <c r="E35" s="13">
        <v>122</v>
      </c>
      <c r="F35" s="13">
        <v>3</v>
      </c>
      <c r="G35" s="13">
        <v>815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773</v>
      </c>
      <c r="D36" s="13">
        <v>81</v>
      </c>
      <c r="E36" s="13">
        <v>77</v>
      </c>
      <c r="F36" s="13">
        <v>4</v>
      </c>
      <c r="G36" s="13">
        <v>692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982</v>
      </c>
      <c r="D37" s="13">
        <v>69</v>
      </c>
      <c r="E37" s="13">
        <v>67</v>
      </c>
      <c r="F37" s="13">
        <v>2</v>
      </c>
      <c r="G37" s="13">
        <v>913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18955</v>
      </c>
      <c r="D38" s="12">
        <v>14392</v>
      </c>
      <c r="E38" s="12">
        <v>13949</v>
      </c>
      <c r="F38" s="12">
        <v>443</v>
      </c>
      <c r="G38" s="12">
        <v>4563</v>
      </c>
    </row>
    <row r="39" spans="1:12" ht="12" customHeight="1">
      <c r="A39" s="21" t="s">
        <v>12</v>
      </c>
      <c r="B39" s="2" t="s">
        <v>21</v>
      </c>
      <c r="C39" s="13">
        <v>365</v>
      </c>
      <c r="D39" s="13">
        <v>30</v>
      </c>
      <c r="E39" s="13">
        <v>29</v>
      </c>
      <c r="F39" s="13">
        <v>1</v>
      </c>
      <c r="G39" s="13">
        <v>335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1867</v>
      </c>
      <c r="D40" s="13">
        <v>663</v>
      </c>
      <c r="E40" s="13">
        <v>571</v>
      </c>
      <c r="F40" s="13">
        <v>92</v>
      </c>
      <c r="G40" s="13">
        <v>1204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1587</v>
      </c>
      <c r="D41" s="13">
        <v>1349</v>
      </c>
      <c r="E41" s="13">
        <v>1249</v>
      </c>
      <c r="F41" s="13">
        <v>100</v>
      </c>
      <c r="G41" s="13">
        <v>238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1709</v>
      </c>
      <c r="D42" s="13">
        <v>1602</v>
      </c>
      <c r="E42" s="13">
        <v>1547</v>
      </c>
      <c r="F42" s="13">
        <v>55</v>
      </c>
      <c r="G42" s="13">
        <v>107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1785</v>
      </c>
      <c r="D43" s="13">
        <v>1698</v>
      </c>
      <c r="E43" s="13">
        <v>1660</v>
      </c>
      <c r="F43" s="13">
        <v>38</v>
      </c>
      <c r="G43" s="13">
        <v>87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1721</v>
      </c>
      <c r="D44" s="13">
        <v>1644</v>
      </c>
      <c r="E44" s="13">
        <v>1610</v>
      </c>
      <c r="F44" s="13">
        <v>34</v>
      </c>
      <c r="G44" s="13">
        <v>77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1795</v>
      </c>
      <c r="D45" s="13">
        <v>1699</v>
      </c>
      <c r="E45" s="13">
        <v>1687</v>
      </c>
      <c r="F45" s="13">
        <v>12</v>
      </c>
      <c r="G45" s="13">
        <v>96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1578</v>
      </c>
      <c r="D46" s="13">
        <v>1475</v>
      </c>
      <c r="E46" s="13">
        <v>1445</v>
      </c>
      <c r="F46" s="13">
        <v>30</v>
      </c>
      <c r="G46" s="13">
        <v>103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1376</v>
      </c>
      <c r="D47" s="13">
        <v>1272</v>
      </c>
      <c r="E47" s="13">
        <v>1252</v>
      </c>
      <c r="F47" s="13">
        <v>20</v>
      </c>
      <c r="G47" s="13">
        <v>104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1246</v>
      </c>
      <c r="D48" s="13">
        <v>1091</v>
      </c>
      <c r="E48" s="13">
        <v>1070</v>
      </c>
      <c r="F48" s="13">
        <v>21</v>
      </c>
      <c r="G48" s="13">
        <v>155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1077</v>
      </c>
      <c r="D49" s="13">
        <v>865</v>
      </c>
      <c r="E49" s="13">
        <v>852</v>
      </c>
      <c r="F49" s="13">
        <v>13</v>
      </c>
      <c r="G49" s="13">
        <v>212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923</v>
      </c>
      <c r="D50" s="13">
        <v>501</v>
      </c>
      <c r="E50" s="13">
        <v>493</v>
      </c>
      <c r="F50" s="13">
        <v>8</v>
      </c>
      <c r="G50" s="13">
        <v>422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791</v>
      </c>
      <c r="D51" s="13">
        <v>272</v>
      </c>
      <c r="E51" s="13">
        <v>265</v>
      </c>
      <c r="F51" s="13">
        <v>7</v>
      </c>
      <c r="G51" s="13">
        <v>519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592</v>
      </c>
      <c r="D52" s="13">
        <v>149</v>
      </c>
      <c r="E52" s="13">
        <v>141</v>
      </c>
      <c r="F52" s="13">
        <v>8</v>
      </c>
      <c r="G52" s="13">
        <v>443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543</v>
      </c>
      <c r="D53" s="14">
        <v>82</v>
      </c>
      <c r="E53" s="14">
        <v>78</v>
      </c>
      <c r="F53" s="14">
        <v>4</v>
      </c>
      <c r="G53" s="14">
        <v>461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 codeName="Hoja131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9.14062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168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50327</v>
      </c>
      <c r="D6" s="12">
        <v>32126</v>
      </c>
      <c r="E6" s="12">
        <v>30088</v>
      </c>
      <c r="F6" s="12">
        <v>2038</v>
      </c>
      <c r="G6" s="12">
        <v>18201</v>
      </c>
    </row>
    <row r="7" spans="1:12" ht="12" customHeight="1">
      <c r="A7" s="21" t="s">
        <v>12</v>
      </c>
      <c r="B7" s="2" t="s">
        <v>21</v>
      </c>
      <c r="C7" s="13">
        <v>896</v>
      </c>
      <c r="D7" s="13">
        <v>45</v>
      </c>
      <c r="E7" s="13">
        <v>35</v>
      </c>
      <c r="F7" s="13">
        <v>10</v>
      </c>
      <c r="G7" s="13">
        <v>851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4319</v>
      </c>
      <c r="D8" s="13">
        <v>1184</v>
      </c>
      <c r="E8" s="13">
        <v>908</v>
      </c>
      <c r="F8" s="13">
        <v>276</v>
      </c>
      <c r="G8" s="13">
        <v>3135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3623</v>
      </c>
      <c r="D9" s="13">
        <v>2742</v>
      </c>
      <c r="E9" s="13">
        <v>2333</v>
      </c>
      <c r="F9" s="13">
        <v>409</v>
      </c>
      <c r="G9" s="13">
        <v>881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3978</v>
      </c>
      <c r="D10" s="13">
        <v>3452</v>
      </c>
      <c r="E10" s="13">
        <v>3150</v>
      </c>
      <c r="F10" s="13">
        <v>302</v>
      </c>
      <c r="G10" s="13">
        <v>526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4320</v>
      </c>
      <c r="D11" s="13">
        <v>3816</v>
      </c>
      <c r="E11" s="13">
        <v>3580</v>
      </c>
      <c r="F11" s="13">
        <v>236</v>
      </c>
      <c r="G11" s="13">
        <v>504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4181</v>
      </c>
      <c r="D12" s="13">
        <v>3705</v>
      </c>
      <c r="E12" s="13">
        <v>3522</v>
      </c>
      <c r="F12" s="13">
        <v>183</v>
      </c>
      <c r="G12" s="13">
        <v>476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4459</v>
      </c>
      <c r="D13" s="13">
        <v>3978</v>
      </c>
      <c r="E13" s="13">
        <v>3816</v>
      </c>
      <c r="F13" s="13">
        <v>162</v>
      </c>
      <c r="G13" s="13">
        <v>481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4017</v>
      </c>
      <c r="D14" s="13">
        <v>3551</v>
      </c>
      <c r="E14" s="13">
        <v>3411</v>
      </c>
      <c r="F14" s="13">
        <v>140</v>
      </c>
      <c r="G14" s="13">
        <v>466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3649</v>
      </c>
      <c r="D15" s="13">
        <v>3046</v>
      </c>
      <c r="E15" s="13">
        <v>2954</v>
      </c>
      <c r="F15" s="13">
        <v>92</v>
      </c>
      <c r="G15" s="13">
        <v>603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3597</v>
      </c>
      <c r="D16" s="13">
        <v>2648</v>
      </c>
      <c r="E16" s="13">
        <v>2558</v>
      </c>
      <c r="F16" s="13">
        <v>90</v>
      </c>
      <c r="G16" s="13">
        <v>949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3176</v>
      </c>
      <c r="D17" s="13">
        <v>1806</v>
      </c>
      <c r="E17" s="13">
        <v>1747</v>
      </c>
      <c r="F17" s="13">
        <v>59</v>
      </c>
      <c r="G17" s="13">
        <v>1370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2853</v>
      </c>
      <c r="D18" s="13">
        <v>1033</v>
      </c>
      <c r="E18" s="13">
        <v>994</v>
      </c>
      <c r="F18" s="13">
        <v>39</v>
      </c>
      <c r="G18" s="13">
        <v>1820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2668</v>
      </c>
      <c r="D19" s="13">
        <v>600</v>
      </c>
      <c r="E19" s="13">
        <v>575</v>
      </c>
      <c r="F19" s="13">
        <v>25</v>
      </c>
      <c r="G19" s="13">
        <v>2068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2000</v>
      </c>
      <c r="D20" s="13">
        <v>280</v>
      </c>
      <c r="E20" s="13">
        <v>272</v>
      </c>
      <c r="F20" s="13">
        <v>8</v>
      </c>
      <c r="G20" s="13">
        <v>1720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2591</v>
      </c>
      <c r="D21" s="13">
        <v>240</v>
      </c>
      <c r="E21" s="13">
        <v>233</v>
      </c>
      <c r="F21" s="13">
        <v>7</v>
      </c>
      <c r="G21" s="13">
        <v>2351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26152</v>
      </c>
      <c r="D22" s="12">
        <v>14394</v>
      </c>
      <c r="E22" s="12">
        <v>13115</v>
      </c>
      <c r="F22" s="12">
        <v>1279</v>
      </c>
      <c r="G22" s="12">
        <v>11758</v>
      </c>
    </row>
    <row r="23" spans="1:12" ht="12" customHeight="1">
      <c r="A23" s="21" t="s">
        <v>12</v>
      </c>
      <c r="B23" s="2" t="s">
        <v>21</v>
      </c>
      <c r="C23" s="13">
        <v>429</v>
      </c>
      <c r="D23" s="13">
        <v>14</v>
      </c>
      <c r="E23" s="13">
        <v>11</v>
      </c>
      <c r="F23" s="13">
        <v>3</v>
      </c>
      <c r="G23" s="13">
        <v>415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2091</v>
      </c>
      <c r="D24" s="13">
        <v>475</v>
      </c>
      <c r="E24" s="13">
        <v>323</v>
      </c>
      <c r="F24" s="13">
        <v>152</v>
      </c>
      <c r="G24" s="13">
        <v>1616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1779</v>
      </c>
      <c r="D25" s="13">
        <v>1204</v>
      </c>
      <c r="E25" s="13">
        <v>952</v>
      </c>
      <c r="F25" s="13">
        <v>252</v>
      </c>
      <c r="G25" s="13">
        <v>575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1965</v>
      </c>
      <c r="D26" s="13">
        <v>1582</v>
      </c>
      <c r="E26" s="13">
        <v>1396</v>
      </c>
      <c r="F26" s="13">
        <v>186</v>
      </c>
      <c r="G26" s="13">
        <v>383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2222</v>
      </c>
      <c r="D27" s="13">
        <v>1826</v>
      </c>
      <c r="E27" s="13">
        <v>1646</v>
      </c>
      <c r="F27" s="13">
        <v>180</v>
      </c>
      <c r="G27" s="13">
        <v>396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2132</v>
      </c>
      <c r="D28" s="13">
        <v>1751</v>
      </c>
      <c r="E28" s="13">
        <v>1614</v>
      </c>
      <c r="F28" s="13">
        <v>137</v>
      </c>
      <c r="G28" s="13">
        <v>381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2285</v>
      </c>
      <c r="D29" s="13">
        <v>1905</v>
      </c>
      <c r="E29" s="13">
        <v>1792</v>
      </c>
      <c r="F29" s="13">
        <v>113</v>
      </c>
      <c r="G29" s="13">
        <v>380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2057</v>
      </c>
      <c r="D30" s="13">
        <v>1700</v>
      </c>
      <c r="E30" s="13">
        <v>1610</v>
      </c>
      <c r="F30" s="13">
        <v>90</v>
      </c>
      <c r="G30" s="13">
        <v>357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1918</v>
      </c>
      <c r="D31" s="13">
        <v>1443</v>
      </c>
      <c r="E31" s="13">
        <v>1387</v>
      </c>
      <c r="F31" s="13">
        <v>56</v>
      </c>
      <c r="G31" s="13">
        <v>475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1874</v>
      </c>
      <c r="D32" s="13">
        <v>1149</v>
      </c>
      <c r="E32" s="13">
        <v>1099</v>
      </c>
      <c r="F32" s="13">
        <v>50</v>
      </c>
      <c r="G32" s="13">
        <v>725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1597</v>
      </c>
      <c r="D33" s="13">
        <v>621</v>
      </c>
      <c r="E33" s="13">
        <v>596</v>
      </c>
      <c r="F33" s="13">
        <v>25</v>
      </c>
      <c r="G33" s="13">
        <v>976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1495</v>
      </c>
      <c r="D34" s="13">
        <v>330</v>
      </c>
      <c r="E34" s="13">
        <v>317</v>
      </c>
      <c r="F34" s="13">
        <v>13</v>
      </c>
      <c r="G34" s="13">
        <v>1165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1483</v>
      </c>
      <c r="D35" s="13">
        <v>199</v>
      </c>
      <c r="E35" s="13">
        <v>187</v>
      </c>
      <c r="F35" s="13">
        <v>12</v>
      </c>
      <c r="G35" s="13">
        <v>1284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1185</v>
      </c>
      <c r="D36" s="13">
        <v>107</v>
      </c>
      <c r="E36" s="13">
        <v>102</v>
      </c>
      <c r="F36" s="13">
        <v>5</v>
      </c>
      <c r="G36" s="13">
        <v>1078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1640</v>
      </c>
      <c r="D37" s="13">
        <v>88</v>
      </c>
      <c r="E37" s="13">
        <v>83</v>
      </c>
      <c r="F37" s="13">
        <v>5</v>
      </c>
      <c r="G37" s="13">
        <v>1552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24175</v>
      </c>
      <c r="D38" s="12">
        <v>17732</v>
      </c>
      <c r="E38" s="12">
        <v>16973</v>
      </c>
      <c r="F38" s="12">
        <v>759</v>
      </c>
      <c r="G38" s="12">
        <v>6443</v>
      </c>
    </row>
    <row r="39" spans="1:12" ht="12" customHeight="1">
      <c r="A39" s="21" t="s">
        <v>12</v>
      </c>
      <c r="B39" s="2" t="s">
        <v>21</v>
      </c>
      <c r="C39" s="13">
        <v>467</v>
      </c>
      <c r="D39" s="13">
        <v>31</v>
      </c>
      <c r="E39" s="13">
        <v>24</v>
      </c>
      <c r="F39" s="13">
        <v>7</v>
      </c>
      <c r="G39" s="13">
        <v>436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2228</v>
      </c>
      <c r="D40" s="13">
        <v>709</v>
      </c>
      <c r="E40" s="13">
        <v>585</v>
      </c>
      <c r="F40" s="13">
        <v>124</v>
      </c>
      <c r="G40" s="13">
        <v>1519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1844</v>
      </c>
      <c r="D41" s="13">
        <v>1538</v>
      </c>
      <c r="E41" s="13">
        <v>1381</v>
      </c>
      <c r="F41" s="13">
        <v>157</v>
      </c>
      <c r="G41" s="13">
        <v>306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2013</v>
      </c>
      <c r="D42" s="13">
        <v>1870</v>
      </c>
      <c r="E42" s="13">
        <v>1754</v>
      </c>
      <c r="F42" s="13">
        <v>116</v>
      </c>
      <c r="G42" s="13">
        <v>143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2098</v>
      </c>
      <c r="D43" s="13">
        <v>1990</v>
      </c>
      <c r="E43" s="13">
        <v>1934</v>
      </c>
      <c r="F43" s="13">
        <v>56</v>
      </c>
      <c r="G43" s="13">
        <v>108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2049</v>
      </c>
      <c r="D44" s="13">
        <v>1954</v>
      </c>
      <c r="E44" s="13">
        <v>1908</v>
      </c>
      <c r="F44" s="13">
        <v>46</v>
      </c>
      <c r="G44" s="13">
        <v>95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2174</v>
      </c>
      <c r="D45" s="13">
        <v>2073</v>
      </c>
      <c r="E45" s="13">
        <v>2024</v>
      </c>
      <c r="F45" s="13">
        <v>49</v>
      </c>
      <c r="G45" s="13">
        <v>101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1960</v>
      </c>
      <c r="D46" s="13">
        <v>1851</v>
      </c>
      <c r="E46" s="13">
        <v>1801</v>
      </c>
      <c r="F46" s="13">
        <v>50</v>
      </c>
      <c r="G46" s="13">
        <v>109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1731</v>
      </c>
      <c r="D47" s="13">
        <v>1603</v>
      </c>
      <c r="E47" s="13">
        <v>1567</v>
      </c>
      <c r="F47" s="13">
        <v>36</v>
      </c>
      <c r="G47" s="13">
        <v>128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1723</v>
      </c>
      <c r="D48" s="13">
        <v>1499</v>
      </c>
      <c r="E48" s="13">
        <v>1459</v>
      </c>
      <c r="F48" s="13">
        <v>40</v>
      </c>
      <c r="G48" s="13">
        <v>224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1579</v>
      </c>
      <c r="D49" s="13">
        <v>1185</v>
      </c>
      <c r="E49" s="13">
        <v>1151</v>
      </c>
      <c r="F49" s="13">
        <v>34</v>
      </c>
      <c r="G49" s="13">
        <v>394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1358</v>
      </c>
      <c r="D50" s="13">
        <v>703</v>
      </c>
      <c r="E50" s="13">
        <v>677</v>
      </c>
      <c r="F50" s="13">
        <v>26</v>
      </c>
      <c r="G50" s="13">
        <v>655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1185</v>
      </c>
      <c r="D51" s="13">
        <v>401</v>
      </c>
      <c r="E51" s="13">
        <v>388</v>
      </c>
      <c r="F51" s="13">
        <v>13</v>
      </c>
      <c r="G51" s="13">
        <v>784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815</v>
      </c>
      <c r="D52" s="13">
        <v>173</v>
      </c>
      <c r="E52" s="13">
        <v>170</v>
      </c>
      <c r="F52" s="13">
        <v>3</v>
      </c>
      <c r="G52" s="13">
        <v>642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951</v>
      </c>
      <c r="D53" s="14">
        <v>152</v>
      </c>
      <c r="E53" s="14">
        <v>150</v>
      </c>
      <c r="F53" s="14">
        <v>2</v>
      </c>
      <c r="G53" s="14">
        <v>799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 codeName="Hoja132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2" width="31.8554687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169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302529</v>
      </c>
      <c r="D6" s="12">
        <v>197458</v>
      </c>
      <c r="E6" s="12">
        <v>179289</v>
      </c>
      <c r="F6" s="12">
        <v>18169</v>
      </c>
      <c r="G6" s="12">
        <v>105071</v>
      </c>
    </row>
    <row r="7" spans="1:12" ht="12" customHeight="1">
      <c r="A7" s="21" t="s">
        <v>12</v>
      </c>
      <c r="B7" s="2" t="s">
        <v>21</v>
      </c>
      <c r="C7" s="13">
        <v>4860</v>
      </c>
      <c r="D7" s="13">
        <v>250</v>
      </c>
      <c r="E7" s="13">
        <v>211</v>
      </c>
      <c r="F7" s="13">
        <v>39</v>
      </c>
      <c r="G7" s="13">
        <v>4610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25256</v>
      </c>
      <c r="D8" s="13">
        <v>6847</v>
      </c>
      <c r="E8" s="13">
        <v>4511</v>
      </c>
      <c r="F8" s="13">
        <v>2336</v>
      </c>
      <c r="G8" s="13">
        <v>18409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24907</v>
      </c>
      <c r="D9" s="13">
        <v>19539</v>
      </c>
      <c r="E9" s="13">
        <v>15558</v>
      </c>
      <c r="F9" s="13">
        <v>3981</v>
      </c>
      <c r="G9" s="13">
        <v>5368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25830</v>
      </c>
      <c r="D10" s="13">
        <v>22613</v>
      </c>
      <c r="E10" s="13">
        <v>20233</v>
      </c>
      <c r="F10" s="13">
        <v>2380</v>
      </c>
      <c r="G10" s="13">
        <v>3217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26885</v>
      </c>
      <c r="D11" s="13">
        <v>23842</v>
      </c>
      <c r="E11" s="13">
        <v>22101</v>
      </c>
      <c r="F11" s="13">
        <v>1741</v>
      </c>
      <c r="G11" s="13">
        <v>3043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26131</v>
      </c>
      <c r="D12" s="13">
        <v>23080</v>
      </c>
      <c r="E12" s="13">
        <v>21569</v>
      </c>
      <c r="F12" s="13">
        <v>1511</v>
      </c>
      <c r="G12" s="13">
        <v>3051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27278</v>
      </c>
      <c r="D13" s="13">
        <v>23973</v>
      </c>
      <c r="E13" s="13">
        <v>22468</v>
      </c>
      <c r="F13" s="13">
        <v>1505</v>
      </c>
      <c r="G13" s="13">
        <v>3305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24742</v>
      </c>
      <c r="D14" s="13">
        <v>21434</v>
      </c>
      <c r="E14" s="13">
        <v>20105</v>
      </c>
      <c r="F14" s="13">
        <v>1329</v>
      </c>
      <c r="G14" s="13">
        <v>3308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21693</v>
      </c>
      <c r="D15" s="13">
        <v>18208</v>
      </c>
      <c r="E15" s="13">
        <v>17078</v>
      </c>
      <c r="F15" s="13">
        <v>1130</v>
      </c>
      <c r="G15" s="13">
        <v>3485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19518</v>
      </c>
      <c r="D16" s="13">
        <v>15113</v>
      </c>
      <c r="E16" s="13">
        <v>14143</v>
      </c>
      <c r="F16" s="13">
        <v>970</v>
      </c>
      <c r="G16" s="13">
        <v>4405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18997</v>
      </c>
      <c r="D17" s="13">
        <v>11230</v>
      </c>
      <c r="E17" s="13">
        <v>10561</v>
      </c>
      <c r="F17" s="13">
        <v>669</v>
      </c>
      <c r="G17" s="13">
        <v>7767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16998</v>
      </c>
      <c r="D18" s="13">
        <v>6091</v>
      </c>
      <c r="E18" s="13">
        <v>5776</v>
      </c>
      <c r="F18" s="13">
        <v>315</v>
      </c>
      <c r="G18" s="13">
        <v>10907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14465</v>
      </c>
      <c r="D19" s="13">
        <v>2941</v>
      </c>
      <c r="E19" s="13">
        <v>2790</v>
      </c>
      <c r="F19" s="13">
        <v>151</v>
      </c>
      <c r="G19" s="13">
        <v>11524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10968</v>
      </c>
      <c r="D20" s="13">
        <v>1363</v>
      </c>
      <c r="E20" s="13">
        <v>1292</v>
      </c>
      <c r="F20" s="13">
        <v>71</v>
      </c>
      <c r="G20" s="13">
        <v>9605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14001</v>
      </c>
      <c r="D21" s="13">
        <v>934</v>
      </c>
      <c r="E21" s="13">
        <v>893</v>
      </c>
      <c r="F21" s="13">
        <v>41</v>
      </c>
      <c r="G21" s="13">
        <v>13067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160826</v>
      </c>
      <c r="D22" s="12">
        <v>93012</v>
      </c>
      <c r="E22" s="12">
        <v>82284</v>
      </c>
      <c r="F22" s="12">
        <v>10728</v>
      </c>
      <c r="G22" s="12">
        <v>67814</v>
      </c>
    </row>
    <row r="23" spans="1:12" ht="12" customHeight="1">
      <c r="A23" s="21" t="s">
        <v>12</v>
      </c>
      <c r="B23" s="2" t="s">
        <v>21</v>
      </c>
      <c r="C23" s="13">
        <v>2379</v>
      </c>
      <c r="D23" s="13">
        <v>108</v>
      </c>
      <c r="E23" s="13">
        <v>98</v>
      </c>
      <c r="F23" s="13">
        <v>10</v>
      </c>
      <c r="G23" s="13">
        <v>2271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12646</v>
      </c>
      <c r="D24" s="13">
        <v>3329</v>
      </c>
      <c r="E24" s="13">
        <v>2068</v>
      </c>
      <c r="F24" s="13">
        <v>1261</v>
      </c>
      <c r="G24" s="13">
        <v>9317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12367</v>
      </c>
      <c r="D25" s="13">
        <v>9299</v>
      </c>
      <c r="E25" s="13">
        <v>7095</v>
      </c>
      <c r="F25" s="13">
        <v>2204</v>
      </c>
      <c r="G25" s="13">
        <v>3068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13135</v>
      </c>
      <c r="D26" s="13">
        <v>10972</v>
      </c>
      <c r="E26" s="13">
        <v>9517</v>
      </c>
      <c r="F26" s="13">
        <v>1455</v>
      </c>
      <c r="G26" s="13">
        <v>2163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13693</v>
      </c>
      <c r="D27" s="13">
        <v>11470</v>
      </c>
      <c r="E27" s="13">
        <v>10339</v>
      </c>
      <c r="F27" s="13">
        <v>1131</v>
      </c>
      <c r="G27" s="13">
        <v>2223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13396</v>
      </c>
      <c r="D28" s="13">
        <v>11047</v>
      </c>
      <c r="E28" s="13">
        <v>10069</v>
      </c>
      <c r="F28" s="13">
        <v>978</v>
      </c>
      <c r="G28" s="13">
        <v>2349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14012</v>
      </c>
      <c r="D29" s="13">
        <v>11490</v>
      </c>
      <c r="E29" s="13">
        <v>10489</v>
      </c>
      <c r="F29" s="13">
        <v>1001</v>
      </c>
      <c r="G29" s="13">
        <v>2522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12957</v>
      </c>
      <c r="D30" s="13">
        <v>10475</v>
      </c>
      <c r="E30" s="13">
        <v>9622</v>
      </c>
      <c r="F30" s="13">
        <v>853</v>
      </c>
      <c r="G30" s="13">
        <v>2482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11348</v>
      </c>
      <c r="D31" s="13">
        <v>8713</v>
      </c>
      <c r="E31" s="13">
        <v>8042</v>
      </c>
      <c r="F31" s="13">
        <v>671</v>
      </c>
      <c r="G31" s="13">
        <v>2635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10526</v>
      </c>
      <c r="D32" s="13">
        <v>7186</v>
      </c>
      <c r="E32" s="13">
        <v>6633</v>
      </c>
      <c r="F32" s="13">
        <v>553</v>
      </c>
      <c r="G32" s="13">
        <v>3340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10391</v>
      </c>
      <c r="D33" s="13">
        <v>4506</v>
      </c>
      <c r="E33" s="13">
        <v>4170</v>
      </c>
      <c r="F33" s="13">
        <v>336</v>
      </c>
      <c r="G33" s="13">
        <v>5885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9583</v>
      </c>
      <c r="D34" s="13">
        <v>2362</v>
      </c>
      <c r="E34" s="13">
        <v>2215</v>
      </c>
      <c r="F34" s="13">
        <v>147</v>
      </c>
      <c r="G34" s="13">
        <v>7221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8325</v>
      </c>
      <c r="D35" s="13">
        <v>1109</v>
      </c>
      <c r="E35" s="13">
        <v>1040</v>
      </c>
      <c r="F35" s="13">
        <v>69</v>
      </c>
      <c r="G35" s="13">
        <v>7216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6676</v>
      </c>
      <c r="D36" s="13">
        <v>527</v>
      </c>
      <c r="E36" s="13">
        <v>489</v>
      </c>
      <c r="F36" s="13">
        <v>38</v>
      </c>
      <c r="G36" s="13">
        <v>6149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9392</v>
      </c>
      <c r="D37" s="13">
        <v>419</v>
      </c>
      <c r="E37" s="13">
        <v>398</v>
      </c>
      <c r="F37" s="13">
        <v>21</v>
      </c>
      <c r="G37" s="13">
        <v>8973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141703</v>
      </c>
      <c r="D38" s="12">
        <v>104446</v>
      </c>
      <c r="E38" s="12">
        <v>97005</v>
      </c>
      <c r="F38" s="12">
        <v>7441</v>
      </c>
      <c r="G38" s="12">
        <v>37257</v>
      </c>
    </row>
    <row r="39" spans="1:12" ht="12" customHeight="1">
      <c r="A39" s="21" t="s">
        <v>12</v>
      </c>
      <c r="B39" s="2" t="s">
        <v>21</v>
      </c>
      <c r="C39" s="13">
        <v>2481</v>
      </c>
      <c r="D39" s="13">
        <v>142</v>
      </c>
      <c r="E39" s="13">
        <v>113</v>
      </c>
      <c r="F39" s="13">
        <v>29</v>
      </c>
      <c r="G39" s="13">
        <v>2339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12610</v>
      </c>
      <c r="D40" s="13">
        <v>3518</v>
      </c>
      <c r="E40" s="13">
        <v>2443</v>
      </c>
      <c r="F40" s="13">
        <v>1075</v>
      </c>
      <c r="G40" s="13">
        <v>9092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12540</v>
      </c>
      <c r="D41" s="13">
        <v>10240</v>
      </c>
      <c r="E41" s="13">
        <v>8463</v>
      </c>
      <c r="F41" s="13">
        <v>1777</v>
      </c>
      <c r="G41" s="13">
        <v>2300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12695</v>
      </c>
      <c r="D42" s="13">
        <v>11641</v>
      </c>
      <c r="E42" s="13">
        <v>10716</v>
      </c>
      <c r="F42" s="13">
        <v>925</v>
      </c>
      <c r="G42" s="13">
        <v>1054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13192</v>
      </c>
      <c r="D43" s="13">
        <v>12372</v>
      </c>
      <c r="E43" s="13">
        <v>11762</v>
      </c>
      <c r="F43" s="13">
        <v>610</v>
      </c>
      <c r="G43" s="13">
        <v>820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12735</v>
      </c>
      <c r="D44" s="13">
        <v>12033</v>
      </c>
      <c r="E44" s="13">
        <v>11500</v>
      </c>
      <c r="F44" s="13">
        <v>533</v>
      </c>
      <c r="G44" s="13">
        <v>702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13266</v>
      </c>
      <c r="D45" s="13">
        <v>12483</v>
      </c>
      <c r="E45" s="13">
        <v>11979</v>
      </c>
      <c r="F45" s="13">
        <v>504</v>
      </c>
      <c r="G45" s="13">
        <v>783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11785</v>
      </c>
      <c r="D46" s="13">
        <v>10959</v>
      </c>
      <c r="E46" s="13">
        <v>10483</v>
      </c>
      <c r="F46" s="13">
        <v>476</v>
      </c>
      <c r="G46" s="13">
        <v>826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10345</v>
      </c>
      <c r="D47" s="13">
        <v>9495</v>
      </c>
      <c r="E47" s="13">
        <v>9036</v>
      </c>
      <c r="F47" s="13">
        <v>459</v>
      </c>
      <c r="G47" s="13">
        <v>850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8992</v>
      </c>
      <c r="D48" s="13">
        <v>7927</v>
      </c>
      <c r="E48" s="13">
        <v>7510</v>
      </c>
      <c r="F48" s="13">
        <v>417</v>
      </c>
      <c r="G48" s="13">
        <v>1065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8606</v>
      </c>
      <c r="D49" s="13">
        <v>6724</v>
      </c>
      <c r="E49" s="13">
        <v>6391</v>
      </c>
      <c r="F49" s="13">
        <v>333</v>
      </c>
      <c r="G49" s="13">
        <v>1882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7415</v>
      </c>
      <c r="D50" s="13">
        <v>3729</v>
      </c>
      <c r="E50" s="13">
        <v>3561</v>
      </c>
      <c r="F50" s="13">
        <v>168</v>
      </c>
      <c r="G50" s="13">
        <v>3686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6140</v>
      </c>
      <c r="D51" s="13">
        <v>1832</v>
      </c>
      <c r="E51" s="13">
        <v>1750</v>
      </c>
      <c r="F51" s="13">
        <v>82</v>
      </c>
      <c r="G51" s="13">
        <v>4308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4292</v>
      </c>
      <c r="D52" s="13">
        <v>836</v>
      </c>
      <c r="E52" s="13">
        <v>803</v>
      </c>
      <c r="F52" s="13">
        <v>33</v>
      </c>
      <c r="G52" s="13">
        <v>3456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4609</v>
      </c>
      <c r="D53" s="14">
        <v>515</v>
      </c>
      <c r="E53" s="14">
        <v>495</v>
      </c>
      <c r="F53" s="14">
        <v>20</v>
      </c>
      <c r="G53" s="14">
        <v>4094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 codeName="Hoja133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8.14062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170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7264</v>
      </c>
      <c r="D6" s="12">
        <v>4812</v>
      </c>
      <c r="E6" s="12">
        <v>4597</v>
      </c>
      <c r="F6" s="12">
        <v>215</v>
      </c>
      <c r="G6" s="12">
        <v>2452</v>
      </c>
    </row>
    <row r="7" spans="1:12" ht="12" customHeight="1">
      <c r="A7" s="21" t="s">
        <v>12</v>
      </c>
      <c r="B7" s="2" t="s">
        <v>21</v>
      </c>
      <c r="C7" s="13">
        <v>140</v>
      </c>
      <c r="D7" s="13">
        <v>14</v>
      </c>
      <c r="E7" s="13">
        <v>13</v>
      </c>
      <c r="F7" s="13">
        <v>1</v>
      </c>
      <c r="G7" s="13">
        <v>126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654</v>
      </c>
      <c r="D8" s="13">
        <v>213</v>
      </c>
      <c r="E8" s="13">
        <v>179</v>
      </c>
      <c r="F8" s="13">
        <v>34</v>
      </c>
      <c r="G8" s="13">
        <v>441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606</v>
      </c>
      <c r="D9" s="13">
        <v>448</v>
      </c>
      <c r="E9" s="13">
        <v>407</v>
      </c>
      <c r="F9" s="13">
        <v>41</v>
      </c>
      <c r="G9" s="13">
        <v>158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620</v>
      </c>
      <c r="D10" s="13">
        <v>527</v>
      </c>
      <c r="E10" s="13">
        <v>505</v>
      </c>
      <c r="F10" s="13">
        <v>22</v>
      </c>
      <c r="G10" s="13">
        <v>93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664</v>
      </c>
      <c r="D11" s="13">
        <v>592</v>
      </c>
      <c r="E11" s="13">
        <v>565</v>
      </c>
      <c r="F11" s="13">
        <v>27</v>
      </c>
      <c r="G11" s="13">
        <v>72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593</v>
      </c>
      <c r="D12" s="13">
        <v>545</v>
      </c>
      <c r="E12" s="13">
        <v>526</v>
      </c>
      <c r="F12" s="13">
        <v>19</v>
      </c>
      <c r="G12" s="13">
        <v>48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581</v>
      </c>
      <c r="D13" s="13">
        <v>521</v>
      </c>
      <c r="E13" s="13">
        <v>505</v>
      </c>
      <c r="F13" s="13">
        <v>16</v>
      </c>
      <c r="G13" s="13">
        <v>60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629</v>
      </c>
      <c r="D14" s="13">
        <v>561</v>
      </c>
      <c r="E14" s="13">
        <v>547</v>
      </c>
      <c r="F14" s="13">
        <v>14</v>
      </c>
      <c r="G14" s="13">
        <v>68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455</v>
      </c>
      <c r="D15" s="13">
        <v>390</v>
      </c>
      <c r="E15" s="13">
        <v>376</v>
      </c>
      <c r="F15" s="13">
        <v>14</v>
      </c>
      <c r="G15" s="13">
        <v>65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458</v>
      </c>
      <c r="D16" s="13">
        <v>360</v>
      </c>
      <c r="E16" s="13">
        <v>354</v>
      </c>
      <c r="F16" s="13">
        <v>6</v>
      </c>
      <c r="G16" s="13">
        <v>98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441</v>
      </c>
      <c r="D17" s="13">
        <v>261</v>
      </c>
      <c r="E17" s="13">
        <v>259</v>
      </c>
      <c r="F17" s="13">
        <v>2</v>
      </c>
      <c r="G17" s="13">
        <v>180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362</v>
      </c>
      <c r="D18" s="13">
        <v>162</v>
      </c>
      <c r="E18" s="13">
        <v>160</v>
      </c>
      <c r="F18" s="13">
        <v>2</v>
      </c>
      <c r="G18" s="13">
        <v>200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357</v>
      </c>
      <c r="D19" s="13">
        <v>101</v>
      </c>
      <c r="E19" s="13">
        <v>98</v>
      </c>
      <c r="F19" s="13">
        <v>3</v>
      </c>
      <c r="G19" s="13">
        <v>256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349</v>
      </c>
      <c r="D20" s="13">
        <v>65</v>
      </c>
      <c r="E20" s="13">
        <v>57</v>
      </c>
      <c r="F20" s="13">
        <v>8</v>
      </c>
      <c r="G20" s="13">
        <v>284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355</v>
      </c>
      <c r="D21" s="13">
        <v>52</v>
      </c>
      <c r="E21" s="13">
        <v>46</v>
      </c>
      <c r="F21" s="13">
        <v>6</v>
      </c>
      <c r="G21" s="13">
        <v>303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3694</v>
      </c>
      <c r="D22" s="12">
        <v>2117</v>
      </c>
      <c r="E22" s="12">
        <v>1987</v>
      </c>
      <c r="F22" s="12">
        <v>130</v>
      </c>
      <c r="G22" s="12">
        <v>1577</v>
      </c>
    </row>
    <row r="23" spans="1:12" ht="12" customHeight="1">
      <c r="A23" s="21" t="s">
        <v>12</v>
      </c>
      <c r="B23" s="2" t="s">
        <v>21</v>
      </c>
      <c r="C23" s="13">
        <v>59</v>
      </c>
      <c r="D23" s="13">
        <v>3</v>
      </c>
      <c r="E23" s="13">
        <v>3</v>
      </c>
      <c r="F23" s="13" t="s">
        <v>41</v>
      </c>
      <c r="G23" s="13">
        <v>56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306</v>
      </c>
      <c r="D24" s="13">
        <v>92</v>
      </c>
      <c r="E24" s="13">
        <v>75</v>
      </c>
      <c r="F24" s="13">
        <v>17</v>
      </c>
      <c r="G24" s="13">
        <v>214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286</v>
      </c>
      <c r="D25" s="13">
        <v>173</v>
      </c>
      <c r="E25" s="13">
        <v>148</v>
      </c>
      <c r="F25" s="13">
        <v>25</v>
      </c>
      <c r="G25" s="13">
        <v>113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302</v>
      </c>
      <c r="D26" s="13">
        <v>231</v>
      </c>
      <c r="E26" s="13">
        <v>219</v>
      </c>
      <c r="F26" s="13">
        <v>12</v>
      </c>
      <c r="G26" s="13">
        <v>71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339</v>
      </c>
      <c r="D27" s="13">
        <v>283</v>
      </c>
      <c r="E27" s="13">
        <v>261</v>
      </c>
      <c r="F27" s="13">
        <v>22</v>
      </c>
      <c r="G27" s="13">
        <v>56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292</v>
      </c>
      <c r="D28" s="13">
        <v>255</v>
      </c>
      <c r="E28" s="13">
        <v>243</v>
      </c>
      <c r="F28" s="13">
        <v>12</v>
      </c>
      <c r="G28" s="13">
        <v>37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281</v>
      </c>
      <c r="D29" s="13">
        <v>237</v>
      </c>
      <c r="E29" s="13">
        <v>227</v>
      </c>
      <c r="F29" s="13">
        <v>10</v>
      </c>
      <c r="G29" s="13">
        <v>44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305</v>
      </c>
      <c r="D30" s="13">
        <v>256</v>
      </c>
      <c r="E30" s="13">
        <v>246</v>
      </c>
      <c r="F30" s="13">
        <v>10</v>
      </c>
      <c r="G30" s="13">
        <v>49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229</v>
      </c>
      <c r="D31" s="13">
        <v>185</v>
      </c>
      <c r="E31" s="13">
        <v>178</v>
      </c>
      <c r="F31" s="13">
        <v>7</v>
      </c>
      <c r="G31" s="13">
        <v>44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253</v>
      </c>
      <c r="D32" s="13">
        <v>178</v>
      </c>
      <c r="E32" s="13">
        <v>175</v>
      </c>
      <c r="F32" s="13">
        <v>3</v>
      </c>
      <c r="G32" s="13">
        <v>75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226</v>
      </c>
      <c r="D33" s="13">
        <v>98</v>
      </c>
      <c r="E33" s="13">
        <v>96</v>
      </c>
      <c r="F33" s="13">
        <v>2</v>
      </c>
      <c r="G33" s="13">
        <v>128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182</v>
      </c>
      <c r="D34" s="13">
        <v>47</v>
      </c>
      <c r="E34" s="13">
        <v>46</v>
      </c>
      <c r="F34" s="13">
        <v>1</v>
      </c>
      <c r="G34" s="13">
        <v>135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196</v>
      </c>
      <c r="D35" s="13">
        <v>31</v>
      </c>
      <c r="E35" s="13">
        <v>31</v>
      </c>
      <c r="F35" s="13" t="s">
        <v>41</v>
      </c>
      <c r="G35" s="13">
        <v>165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225</v>
      </c>
      <c r="D36" s="13">
        <v>24</v>
      </c>
      <c r="E36" s="13">
        <v>20</v>
      </c>
      <c r="F36" s="13">
        <v>4</v>
      </c>
      <c r="G36" s="13">
        <v>201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213</v>
      </c>
      <c r="D37" s="13">
        <v>24</v>
      </c>
      <c r="E37" s="13">
        <v>19</v>
      </c>
      <c r="F37" s="13">
        <v>5</v>
      </c>
      <c r="G37" s="13">
        <v>189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3570</v>
      </c>
      <c r="D38" s="12">
        <v>2695</v>
      </c>
      <c r="E38" s="12">
        <v>2610</v>
      </c>
      <c r="F38" s="12">
        <v>85</v>
      </c>
      <c r="G38" s="12">
        <v>875</v>
      </c>
    </row>
    <row r="39" spans="1:12" ht="12" customHeight="1">
      <c r="A39" s="21" t="s">
        <v>12</v>
      </c>
      <c r="B39" s="2" t="s">
        <v>21</v>
      </c>
      <c r="C39" s="13">
        <v>81</v>
      </c>
      <c r="D39" s="13">
        <v>11</v>
      </c>
      <c r="E39" s="13">
        <v>10</v>
      </c>
      <c r="F39" s="13">
        <v>1</v>
      </c>
      <c r="G39" s="13">
        <v>70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348</v>
      </c>
      <c r="D40" s="13">
        <v>121</v>
      </c>
      <c r="E40" s="13">
        <v>104</v>
      </c>
      <c r="F40" s="13">
        <v>17</v>
      </c>
      <c r="G40" s="13">
        <v>227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320</v>
      </c>
      <c r="D41" s="13">
        <v>275</v>
      </c>
      <c r="E41" s="13">
        <v>259</v>
      </c>
      <c r="F41" s="13">
        <v>16</v>
      </c>
      <c r="G41" s="13">
        <v>45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318</v>
      </c>
      <c r="D42" s="13">
        <v>296</v>
      </c>
      <c r="E42" s="13">
        <v>286</v>
      </c>
      <c r="F42" s="13">
        <v>10</v>
      </c>
      <c r="G42" s="13">
        <v>22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325</v>
      </c>
      <c r="D43" s="13">
        <v>309</v>
      </c>
      <c r="E43" s="13">
        <v>304</v>
      </c>
      <c r="F43" s="13">
        <v>5</v>
      </c>
      <c r="G43" s="13">
        <v>16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301</v>
      </c>
      <c r="D44" s="13">
        <v>290</v>
      </c>
      <c r="E44" s="13">
        <v>283</v>
      </c>
      <c r="F44" s="13">
        <v>7</v>
      </c>
      <c r="G44" s="13">
        <v>11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300</v>
      </c>
      <c r="D45" s="13">
        <v>284</v>
      </c>
      <c r="E45" s="13">
        <v>278</v>
      </c>
      <c r="F45" s="13">
        <v>6</v>
      </c>
      <c r="G45" s="13">
        <v>16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324</v>
      </c>
      <c r="D46" s="13">
        <v>305</v>
      </c>
      <c r="E46" s="13">
        <v>301</v>
      </c>
      <c r="F46" s="13">
        <v>4</v>
      </c>
      <c r="G46" s="13">
        <v>19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226</v>
      </c>
      <c r="D47" s="13">
        <v>205</v>
      </c>
      <c r="E47" s="13">
        <v>198</v>
      </c>
      <c r="F47" s="13">
        <v>7</v>
      </c>
      <c r="G47" s="13">
        <v>21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205</v>
      </c>
      <c r="D48" s="13">
        <v>182</v>
      </c>
      <c r="E48" s="13">
        <v>179</v>
      </c>
      <c r="F48" s="13">
        <v>3</v>
      </c>
      <c r="G48" s="13">
        <v>23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215</v>
      </c>
      <c r="D49" s="13">
        <v>163</v>
      </c>
      <c r="E49" s="13">
        <v>163</v>
      </c>
      <c r="F49" s="13" t="s">
        <v>41</v>
      </c>
      <c r="G49" s="13">
        <v>52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180</v>
      </c>
      <c r="D50" s="13">
        <v>115</v>
      </c>
      <c r="E50" s="13">
        <v>114</v>
      </c>
      <c r="F50" s="13">
        <v>1</v>
      </c>
      <c r="G50" s="13">
        <v>65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161</v>
      </c>
      <c r="D51" s="13">
        <v>70</v>
      </c>
      <c r="E51" s="13">
        <v>67</v>
      </c>
      <c r="F51" s="13">
        <v>3</v>
      </c>
      <c r="G51" s="13">
        <v>91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124</v>
      </c>
      <c r="D52" s="13">
        <v>41</v>
      </c>
      <c r="E52" s="13">
        <v>37</v>
      </c>
      <c r="F52" s="13">
        <v>4</v>
      </c>
      <c r="G52" s="13">
        <v>83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142</v>
      </c>
      <c r="D53" s="14">
        <v>28</v>
      </c>
      <c r="E53" s="14">
        <v>27</v>
      </c>
      <c r="F53" s="14">
        <v>1</v>
      </c>
      <c r="G53" s="14">
        <v>114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 codeName="Hoja134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8.2851562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171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28403</v>
      </c>
      <c r="D6" s="12">
        <v>18137</v>
      </c>
      <c r="E6" s="12">
        <v>17110</v>
      </c>
      <c r="F6" s="12">
        <v>1027</v>
      </c>
      <c r="G6" s="12">
        <v>10266</v>
      </c>
    </row>
    <row r="7" spans="1:12" ht="12" customHeight="1">
      <c r="A7" s="21" t="s">
        <v>12</v>
      </c>
      <c r="B7" s="2" t="s">
        <v>21</v>
      </c>
      <c r="C7" s="13">
        <v>543</v>
      </c>
      <c r="D7" s="13">
        <v>24</v>
      </c>
      <c r="E7" s="13">
        <v>21</v>
      </c>
      <c r="F7" s="13">
        <v>3</v>
      </c>
      <c r="G7" s="13">
        <v>519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2612</v>
      </c>
      <c r="D8" s="13">
        <v>769</v>
      </c>
      <c r="E8" s="13">
        <v>602</v>
      </c>
      <c r="F8" s="13">
        <v>167</v>
      </c>
      <c r="G8" s="13">
        <v>1843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2284</v>
      </c>
      <c r="D9" s="13">
        <v>1694</v>
      </c>
      <c r="E9" s="13">
        <v>1458</v>
      </c>
      <c r="F9" s="13">
        <v>236</v>
      </c>
      <c r="G9" s="13">
        <v>590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2404</v>
      </c>
      <c r="D10" s="13">
        <v>2016</v>
      </c>
      <c r="E10" s="13">
        <v>1873</v>
      </c>
      <c r="F10" s="13">
        <v>143</v>
      </c>
      <c r="G10" s="13">
        <v>388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2450</v>
      </c>
      <c r="D11" s="13">
        <v>2103</v>
      </c>
      <c r="E11" s="13">
        <v>2007</v>
      </c>
      <c r="F11" s="13">
        <v>96</v>
      </c>
      <c r="G11" s="13">
        <v>347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2237</v>
      </c>
      <c r="D12" s="13">
        <v>1983</v>
      </c>
      <c r="E12" s="13">
        <v>1904</v>
      </c>
      <c r="F12" s="13">
        <v>79</v>
      </c>
      <c r="G12" s="13">
        <v>254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2409</v>
      </c>
      <c r="D13" s="13">
        <v>2134</v>
      </c>
      <c r="E13" s="13">
        <v>2063</v>
      </c>
      <c r="F13" s="13">
        <v>71</v>
      </c>
      <c r="G13" s="13">
        <v>275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2187</v>
      </c>
      <c r="D14" s="13">
        <v>1903</v>
      </c>
      <c r="E14" s="13">
        <v>1842</v>
      </c>
      <c r="F14" s="13">
        <v>61</v>
      </c>
      <c r="G14" s="13">
        <v>284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2045</v>
      </c>
      <c r="D15" s="13">
        <v>1692</v>
      </c>
      <c r="E15" s="13">
        <v>1626</v>
      </c>
      <c r="F15" s="13">
        <v>66</v>
      </c>
      <c r="G15" s="13">
        <v>353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1877</v>
      </c>
      <c r="D16" s="13">
        <v>1345</v>
      </c>
      <c r="E16" s="13">
        <v>1305</v>
      </c>
      <c r="F16" s="13">
        <v>40</v>
      </c>
      <c r="G16" s="13">
        <v>532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1773</v>
      </c>
      <c r="D17" s="13">
        <v>1051</v>
      </c>
      <c r="E17" s="13">
        <v>1018</v>
      </c>
      <c r="F17" s="13">
        <v>33</v>
      </c>
      <c r="G17" s="13">
        <v>722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1576</v>
      </c>
      <c r="D18" s="13">
        <v>659</v>
      </c>
      <c r="E18" s="13">
        <v>645</v>
      </c>
      <c r="F18" s="13">
        <v>14</v>
      </c>
      <c r="G18" s="13">
        <v>917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1404</v>
      </c>
      <c r="D19" s="13">
        <v>392</v>
      </c>
      <c r="E19" s="13">
        <v>384</v>
      </c>
      <c r="F19" s="13">
        <v>8</v>
      </c>
      <c r="G19" s="13">
        <v>1012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1137</v>
      </c>
      <c r="D20" s="13">
        <v>210</v>
      </c>
      <c r="E20" s="13">
        <v>207</v>
      </c>
      <c r="F20" s="13">
        <v>3</v>
      </c>
      <c r="G20" s="13">
        <v>927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1465</v>
      </c>
      <c r="D21" s="13">
        <v>162</v>
      </c>
      <c r="E21" s="13">
        <v>155</v>
      </c>
      <c r="F21" s="13">
        <v>7</v>
      </c>
      <c r="G21" s="13">
        <v>1303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14805</v>
      </c>
      <c r="D22" s="12">
        <v>8008</v>
      </c>
      <c r="E22" s="12">
        <v>7326</v>
      </c>
      <c r="F22" s="12">
        <v>682</v>
      </c>
      <c r="G22" s="12">
        <v>6797</v>
      </c>
    </row>
    <row r="23" spans="1:12" ht="12" customHeight="1">
      <c r="A23" s="21" t="s">
        <v>12</v>
      </c>
      <c r="B23" s="2" t="s">
        <v>21</v>
      </c>
      <c r="C23" s="13">
        <v>283</v>
      </c>
      <c r="D23" s="13">
        <v>6</v>
      </c>
      <c r="E23" s="13">
        <v>6</v>
      </c>
      <c r="F23" s="13" t="s">
        <v>41</v>
      </c>
      <c r="G23" s="13">
        <v>277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1297</v>
      </c>
      <c r="D24" s="13">
        <v>312</v>
      </c>
      <c r="E24" s="13">
        <v>202</v>
      </c>
      <c r="F24" s="13">
        <v>110</v>
      </c>
      <c r="G24" s="13">
        <v>985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1103</v>
      </c>
      <c r="D25" s="13">
        <v>701</v>
      </c>
      <c r="E25" s="13">
        <v>561</v>
      </c>
      <c r="F25" s="13">
        <v>140</v>
      </c>
      <c r="G25" s="13">
        <v>402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1213</v>
      </c>
      <c r="D26" s="13">
        <v>904</v>
      </c>
      <c r="E26" s="13">
        <v>813</v>
      </c>
      <c r="F26" s="13">
        <v>91</v>
      </c>
      <c r="G26" s="13">
        <v>309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1241</v>
      </c>
      <c r="D27" s="13">
        <v>961</v>
      </c>
      <c r="E27" s="13">
        <v>881</v>
      </c>
      <c r="F27" s="13">
        <v>80</v>
      </c>
      <c r="G27" s="13">
        <v>280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1166</v>
      </c>
      <c r="D28" s="13">
        <v>947</v>
      </c>
      <c r="E28" s="13">
        <v>889</v>
      </c>
      <c r="F28" s="13">
        <v>58</v>
      </c>
      <c r="G28" s="13">
        <v>219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1247</v>
      </c>
      <c r="D29" s="13">
        <v>1031</v>
      </c>
      <c r="E29" s="13">
        <v>971</v>
      </c>
      <c r="F29" s="13">
        <v>60</v>
      </c>
      <c r="G29" s="13">
        <v>216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1128</v>
      </c>
      <c r="D30" s="13">
        <v>914</v>
      </c>
      <c r="E30" s="13">
        <v>872</v>
      </c>
      <c r="F30" s="13">
        <v>42</v>
      </c>
      <c r="G30" s="13">
        <v>214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1036</v>
      </c>
      <c r="D31" s="13">
        <v>764</v>
      </c>
      <c r="E31" s="13">
        <v>720</v>
      </c>
      <c r="F31" s="13">
        <v>44</v>
      </c>
      <c r="G31" s="13">
        <v>272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948</v>
      </c>
      <c r="D32" s="13">
        <v>579</v>
      </c>
      <c r="E32" s="13">
        <v>556</v>
      </c>
      <c r="F32" s="13">
        <v>23</v>
      </c>
      <c r="G32" s="13">
        <v>369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930</v>
      </c>
      <c r="D33" s="13">
        <v>396</v>
      </c>
      <c r="E33" s="13">
        <v>380</v>
      </c>
      <c r="F33" s="13">
        <v>16</v>
      </c>
      <c r="G33" s="13">
        <v>534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844</v>
      </c>
      <c r="D34" s="13">
        <v>240</v>
      </c>
      <c r="E34" s="13">
        <v>233</v>
      </c>
      <c r="F34" s="13">
        <v>7</v>
      </c>
      <c r="G34" s="13">
        <v>604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755</v>
      </c>
      <c r="D35" s="13">
        <v>117</v>
      </c>
      <c r="E35" s="13">
        <v>114</v>
      </c>
      <c r="F35" s="13">
        <v>3</v>
      </c>
      <c r="G35" s="13">
        <v>638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658</v>
      </c>
      <c r="D36" s="13">
        <v>68</v>
      </c>
      <c r="E36" s="13">
        <v>67</v>
      </c>
      <c r="F36" s="13">
        <v>1</v>
      </c>
      <c r="G36" s="13">
        <v>590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956</v>
      </c>
      <c r="D37" s="13">
        <v>68</v>
      </c>
      <c r="E37" s="13">
        <v>61</v>
      </c>
      <c r="F37" s="13">
        <v>7</v>
      </c>
      <c r="G37" s="13">
        <v>888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13598</v>
      </c>
      <c r="D38" s="12">
        <v>10129</v>
      </c>
      <c r="E38" s="12">
        <v>9784</v>
      </c>
      <c r="F38" s="12">
        <v>345</v>
      </c>
      <c r="G38" s="12">
        <v>3469</v>
      </c>
    </row>
    <row r="39" spans="1:12" ht="12" customHeight="1">
      <c r="A39" s="21" t="s">
        <v>12</v>
      </c>
      <c r="B39" s="2" t="s">
        <v>21</v>
      </c>
      <c r="C39" s="13">
        <v>260</v>
      </c>
      <c r="D39" s="13">
        <v>18</v>
      </c>
      <c r="E39" s="13">
        <v>15</v>
      </c>
      <c r="F39" s="13">
        <v>3</v>
      </c>
      <c r="G39" s="13">
        <v>242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1315</v>
      </c>
      <c r="D40" s="13">
        <v>457</v>
      </c>
      <c r="E40" s="13">
        <v>400</v>
      </c>
      <c r="F40" s="13">
        <v>57</v>
      </c>
      <c r="G40" s="13">
        <v>858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1181</v>
      </c>
      <c r="D41" s="13">
        <v>993</v>
      </c>
      <c r="E41" s="13">
        <v>897</v>
      </c>
      <c r="F41" s="13">
        <v>96</v>
      </c>
      <c r="G41" s="13">
        <v>188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1191</v>
      </c>
      <c r="D42" s="13">
        <v>1112</v>
      </c>
      <c r="E42" s="13">
        <v>1060</v>
      </c>
      <c r="F42" s="13">
        <v>52</v>
      </c>
      <c r="G42" s="13">
        <v>79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1209</v>
      </c>
      <c r="D43" s="13">
        <v>1142</v>
      </c>
      <c r="E43" s="13">
        <v>1126</v>
      </c>
      <c r="F43" s="13">
        <v>16</v>
      </c>
      <c r="G43" s="13">
        <v>67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1071</v>
      </c>
      <c r="D44" s="13">
        <v>1036</v>
      </c>
      <c r="E44" s="13">
        <v>1015</v>
      </c>
      <c r="F44" s="13">
        <v>21</v>
      </c>
      <c r="G44" s="13">
        <v>35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1162</v>
      </c>
      <c r="D45" s="13">
        <v>1103</v>
      </c>
      <c r="E45" s="13">
        <v>1092</v>
      </c>
      <c r="F45" s="13">
        <v>11</v>
      </c>
      <c r="G45" s="13">
        <v>59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1059</v>
      </c>
      <c r="D46" s="13">
        <v>989</v>
      </c>
      <c r="E46" s="13">
        <v>970</v>
      </c>
      <c r="F46" s="13">
        <v>19</v>
      </c>
      <c r="G46" s="13">
        <v>70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1009</v>
      </c>
      <c r="D47" s="13">
        <v>928</v>
      </c>
      <c r="E47" s="13">
        <v>906</v>
      </c>
      <c r="F47" s="13">
        <v>22</v>
      </c>
      <c r="G47" s="13">
        <v>81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929</v>
      </c>
      <c r="D48" s="13">
        <v>766</v>
      </c>
      <c r="E48" s="13">
        <v>749</v>
      </c>
      <c r="F48" s="13">
        <v>17</v>
      </c>
      <c r="G48" s="13">
        <v>163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843</v>
      </c>
      <c r="D49" s="13">
        <v>655</v>
      </c>
      <c r="E49" s="13">
        <v>638</v>
      </c>
      <c r="F49" s="13">
        <v>17</v>
      </c>
      <c r="G49" s="13">
        <v>188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732</v>
      </c>
      <c r="D50" s="13">
        <v>419</v>
      </c>
      <c r="E50" s="13">
        <v>412</v>
      </c>
      <c r="F50" s="13">
        <v>7</v>
      </c>
      <c r="G50" s="13">
        <v>313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649</v>
      </c>
      <c r="D51" s="13">
        <v>275</v>
      </c>
      <c r="E51" s="13">
        <v>270</v>
      </c>
      <c r="F51" s="13">
        <v>5</v>
      </c>
      <c r="G51" s="13">
        <v>374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479</v>
      </c>
      <c r="D52" s="13">
        <v>142</v>
      </c>
      <c r="E52" s="13">
        <v>140</v>
      </c>
      <c r="F52" s="13">
        <v>2</v>
      </c>
      <c r="G52" s="13">
        <v>337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509</v>
      </c>
      <c r="D53" s="14">
        <v>94</v>
      </c>
      <c r="E53" s="14">
        <v>94</v>
      </c>
      <c r="F53" s="14" t="s">
        <v>41</v>
      </c>
      <c r="G53" s="14">
        <v>415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 codeName="Hoja135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30.710937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172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239624</v>
      </c>
      <c r="D6" s="12">
        <v>157546</v>
      </c>
      <c r="E6" s="12">
        <v>145485</v>
      </c>
      <c r="F6" s="12">
        <v>12061</v>
      </c>
      <c r="G6" s="12">
        <v>82078</v>
      </c>
    </row>
    <row r="7" spans="1:12" ht="12" customHeight="1">
      <c r="A7" s="21" t="s">
        <v>12</v>
      </c>
      <c r="B7" s="2" t="s">
        <v>21</v>
      </c>
      <c r="C7" s="13">
        <v>3519</v>
      </c>
      <c r="D7" s="13">
        <v>179</v>
      </c>
      <c r="E7" s="13">
        <v>147</v>
      </c>
      <c r="F7" s="13">
        <v>32</v>
      </c>
      <c r="G7" s="13">
        <v>3340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17746</v>
      </c>
      <c r="D8" s="13">
        <v>4017</v>
      </c>
      <c r="E8" s="13">
        <v>2648</v>
      </c>
      <c r="F8" s="13">
        <v>1369</v>
      </c>
      <c r="G8" s="13">
        <v>13729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16585</v>
      </c>
      <c r="D9" s="13">
        <v>12401</v>
      </c>
      <c r="E9" s="13">
        <v>9955</v>
      </c>
      <c r="F9" s="13">
        <v>2446</v>
      </c>
      <c r="G9" s="13">
        <v>4184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16170</v>
      </c>
      <c r="D10" s="13">
        <v>14420</v>
      </c>
      <c r="E10" s="13">
        <v>13052</v>
      </c>
      <c r="F10" s="13">
        <v>1368</v>
      </c>
      <c r="G10" s="13">
        <v>1750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18216</v>
      </c>
      <c r="D11" s="13">
        <v>16534</v>
      </c>
      <c r="E11" s="13">
        <v>15429</v>
      </c>
      <c r="F11" s="13">
        <v>1105</v>
      </c>
      <c r="G11" s="13">
        <v>1682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19815</v>
      </c>
      <c r="D12" s="13">
        <v>18021</v>
      </c>
      <c r="E12" s="13">
        <v>17037</v>
      </c>
      <c r="F12" s="13">
        <v>984</v>
      </c>
      <c r="G12" s="13">
        <v>1794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21154</v>
      </c>
      <c r="D13" s="13">
        <v>19164</v>
      </c>
      <c r="E13" s="13">
        <v>18206</v>
      </c>
      <c r="F13" s="13">
        <v>958</v>
      </c>
      <c r="G13" s="13">
        <v>1990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21046</v>
      </c>
      <c r="D14" s="13">
        <v>18852</v>
      </c>
      <c r="E14" s="13">
        <v>17907</v>
      </c>
      <c r="F14" s="13">
        <v>945</v>
      </c>
      <c r="G14" s="13">
        <v>2194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18538</v>
      </c>
      <c r="D15" s="13">
        <v>16267</v>
      </c>
      <c r="E15" s="13">
        <v>15419</v>
      </c>
      <c r="F15" s="13">
        <v>848</v>
      </c>
      <c r="G15" s="13">
        <v>2271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16887</v>
      </c>
      <c r="D16" s="13">
        <v>13874</v>
      </c>
      <c r="E16" s="13">
        <v>13141</v>
      </c>
      <c r="F16" s="13">
        <v>733</v>
      </c>
      <c r="G16" s="13">
        <v>3013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16383</v>
      </c>
      <c r="D17" s="13">
        <v>10883</v>
      </c>
      <c r="E17" s="13">
        <v>10314</v>
      </c>
      <c r="F17" s="13">
        <v>569</v>
      </c>
      <c r="G17" s="13">
        <v>5500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14276</v>
      </c>
      <c r="D18" s="13">
        <v>6256</v>
      </c>
      <c r="E18" s="13">
        <v>5935</v>
      </c>
      <c r="F18" s="13">
        <v>321</v>
      </c>
      <c r="G18" s="13">
        <v>8020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13393</v>
      </c>
      <c r="D19" s="13">
        <v>3536</v>
      </c>
      <c r="E19" s="13">
        <v>3330</v>
      </c>
      <c r="F19" s="13">
        <v>206</v>
      </c>
      <c r="G19" s="13">
        <v>9857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10799</v>
      </c>
      <c r="D20" s="13">
        <v>1844</v>
      </c>
      <c r="E20" s="13">
        <v>1755</v>
      </c>
      <c r="F20" s="13">
        <v>89</v>
      </c>
      <c r="G20" s="13">
        <v>8955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15097</v>
      </c>
      <c r="D21" s="13">
        <v>1298</v>
      </c>
      <c r="E21" s="13">
        <v>1210</v>
      </c>
      <c r="F21" s="13">
        <v>88</v>
      </c>
      <c r="G21" s="13">
        <v>13799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129323</v>
      </c>
      <c r="D22" s="12">
        <v>77361</v>
      </c>
      <c r="E22" s="12">
        <v>70733</v>
      </c>
      <c r="F22" s="12">
        <v>6628</v>
      </c>
      <c r="G22" s="12">
        <v>51962</v>
      </c>
    </row>
    <row r="23" spans="1:12" ht="12" customHeight="1">
      <c r="A23" s="21" t="s">
        <v>12</v>
      </c>
      <c r="B23" s="2" t="s">
        <v>21</v>
      </c>
      <c r="C23" s="13">
        <v>1713</v>
      </c>
      <c r="D23" s="13">
        <v>87</v>
      </c>
      <c r="E23" s="13">
        <v>75</v>
      </c>
      <c r="F23" s="13">
        <v>12</v>
      </c>
      <c r="G23" s="13">
        <v>1626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8773</v>
      </c>
      <c r="D24" s="13">
        <v>2062</v>
      </c>
      <c r="E24" s="13">
        <v>1356</v>
      </c>
      <c r="F24" s="13">
        <v>706</v>
      </c>
      <c r="G24" s="13">
        <v>6711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8254</v>
      </c>
      <c r="D25" s="13">
        <v>6074</v>
      </c>
      <c r="E25" s="13">
        <v>4867</v>
      </c>
      <c r="F25" s="13">
        <v>1207</v>
      </c>
      <c r="G25" s="13">
        <v>2180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8163</v>
      </c>
      <c r="D26" s="13">
        <v>7182</v>
      </c>
      <c r="E26" s="13">
        <v>6444</v>
      </c>
      <c r="F26" s="13">
        <v>738</v>
      </c>
      <c r="G26" s="13">
        <v>981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9324</v>
      </c>
      <c r="D27" s="13">
        <v>8237</v>
      </c>
      <c r="E27" s="13">
        <v>7612</v>
      </c>
      <c r="F27" s="13">
        <v>625</v>
      </c>
      <c r="G27" s="13">
        <v>1087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10345</v>
      </c>
      <c r="D28" s="13">
        <v>9092</v>
      </c>
      <c r="E28" s="13">
        <v>8505</v>
      </c>
      <c r="F28" s="13">
        <v>587</v>
      </c>
      <c r="G28" s="13">
        <v>1253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11118</v>
      </c>
      <c r="D29" s="13">
        <v>9660</v>
      </c>
      <c r="E29" s="13">
        <v>9051</v>
      </c>
      <c r="F29" s="13">
        <v>609</v>
      </c>
      <c r="G29" s="13">
        <v>1458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11216</v>
      </c>
      <c r="D30" s="13">
        <v>9631</v>
      </c>
      <c r="E30" s="13">
        <v>9034</v>
      </c>
      <c r="F30" s="13">
        <v>597</v>
      </c>
      <c r="G30" s="13">
        <v>1585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10034</v>
      </c>
      <c r="D31" s="13">
        <v>8370</v>
      </c>
      <c r="E31" s="13">
        <v>7866</v>
      </c>
      <c r="F31" s="13">
        <v>504</v>
      </c>
      <c r="G31" s="13">
        <v>1664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9247</v>
      </c>
      <c r="D32" s="13">
        <v>6973</v>
      </c>
      <c r="E32" s="13">
        <v>6557</v>
      </c>
      <c r="F32" s="13">
        <v>416</v>
      </c>
      <c r="G32" s="13">
        <v>2274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8973</v>
      </c>
      <c r="D33" s="13">
        <v>4727</v>
      </c>
      <c r="E33" s="13">
        <v>4441</v>
      </c>
      <c r="F33" s="13">
        <v>286</v>
      </c>
      <c r="G33" s="13">
        <v>4246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7940</v>
      </c>
      <c r="D34" s="13">
        <v>2551</v>
      </c>
      <c r="E34" s="13">
        <v>2404</v>
      </c>
      <c r="F34" s="13">
        <v>147</v>
      </c>
      <c r="G34" s="13">
        <v>5389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7749</v>
      </c>
      <c r="D35" s="13">
        <v>1406</v>
      </c>
      <c r="E35" s="13">
        <v>1314</v>
      </c>
      <c r="F35" s="13">
        <v>92</v>
      </c>
      <c r="G35" s="13">
        <v>6343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6459</v>
      </c>
      <c r="D36" s="13">
        <v>738</v>
      </c>
      <c r="E36" s="13">
        <v>685</v>
      </c>
      <c r="F36" s="13">
        <v>53</v>
      </c>
      <c r="G36" s="13">
        <v>5721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10015</v>
      </c>
      <c r="D37" s="13">
        <v>571</v>
      </c>
      <c r="E37" s="13">
        <v>522</v>
      </c>
      <c r="F37" s="13">
        <v>49</v>
      </c>
      <c r="G37" s="13">
        <v>9444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110301</v>
      </c>
      <c r="D38" s="12">
        <v>80185</v>
      </c>
      <c r="E38" s="12">
        <v>74752</v>
      </c>
      <c r="F38" s="12">
        <v>5433</v>
      </c>
      <c r="G38" s="12">
        <v>30116</v>
      </c>
    </row>
    <row r="39" spans="1:12" ht="12" customHeight="1">
      <c r="A39" s="21" t="s">
        <v>12</v>
      </c>
      <c r="B39" s="2" t="s">
        <v>21</v>
      </c>
      <c r="C39" s="13">
        <v>1806</v>
      </c>
      <c r="D39" s="13">
        <v>92</v>
      </c>
      <c r="E39" s="13">
        <v>72</v>
      </c>
      <c r="F39" s="13">
        <v>20</v>
      </c>
      <c r="G39" s="13">
        <v>1714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8973</v>
      </c>
      <c r="D40" s="13">
        <v>1955</v>
      </c>
      <c r="E40" s="13">
        <v>1292</v>
      </c>
      <c r="F40" s="13">
        <v>663</v>
      </c>
      <c r="G40" s="13">
        <v>7018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8331</v>
      </c>
      <c r="D41" s="13">
        <v>6327</v>
      </c>
      <c r="E41" s="13">
        <v>5088</v>
      </c>
      <c r="F41" s="13">
        <v>1239</v>
      </c>
      <c r="G41" s="13">
        <v>2004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8007</v>
      </c>
      <c r="D42" s="13">
        <v>7238</v>
      </c>
      <c r="E42" s="13">
        <v>6608</v>
      </c>
      <c r="F42" s="13">
        <v>630</v>
      </c>
      <c r="G42" s="13">
        <v>769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8892</v>
      </c>
      <c r="D43" s="13">
        <v>8297</v>
      </c>
      <c r="E43" s="13">
        <v>7817</v>
      </c>
      <c r="F43" s="13">
        <v>480</v>
      </c>
      <c r="G43" s="13">
        <v>595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9470</v>
      </c>
      <c r="D44" s="13">
        <v>8929</v>
      </c>
      <c r="E44" s="13">
        <v>8532</v>
      </c>
      <c r="F44" s="13">
        <v>397</v>
      </c>
      <c r="G44" s="13">
        <v>541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10036</v>
      </c>
      <c r="D45" s="13">
        <v>9504</v>
      </c>
      <c r="E45" s="13">
        <v>9155</v>
      </c>
      <c r="F45" s="13">
        <v>349</v>
      </c>
      <c r="G45" s="13">
        <v>532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9830</v>
      </c>
      <c r="D46" s="13">
        <v>9221</v>
      </c>
      <c r="E46" s="13">
        <v>8873</v>
      </c>
      <c r="F46" s="13">
        <v>348</v>
      </c>
      <c r="G46" s="13">
        <v>609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8504</v>
      </c>
      <c r="D47" s="13">
        <v>7897</v>
      </c>
      <c r="E47" s="13">
        <v>7553</v>
      </c>
      <c r="F47" s="13">
        <v>344</v>
      </c>
      <c r="G47" s="13">
        <v>607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7640</v>
      </c>
      <c r="D48" s="13">
        <v>6901</v>
      </c>
      <c r="E48" s="13">
        <v>6584</v>
      </c>
      <c r="F48" s="13">
        <v>317</v>
      </c>
      <c r="G48" s="13">
        <v>739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7410</v>
      </c>
      <c r="D49" s="13">
        <v>6156</v>
      </c>
      <c r="E49" s="13">
        <v>5873</v>
      </c>
      <c r="F49" s="13">
        <v>283</v>
      </c>
      <c r="G49" s="13">
        <v>1254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6336</v>
      </c>
      <c r="D50" s="13">
        <v>3705</v>
      </c>
      <c r="E50" s="13">
        <v>3531</v>
      </c>
      <c r="F50" s="13">
        <v>174</v>
      </c>
      <c r="G50" s="13">
        <v>2631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5644</v>
      </c>
      <c r="D51" s="13">
        <v>2130</v>
      </c>
      <c r="E51" s="13">
        <v>2016</v>
      </c>
      <c r="F51" s="13">
        <v>114</v>
      </c>
      <c r="G51" s="13">
        <v>3514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4340</v>
      </c>
      <c r="D52" s="13">
        <v>1106</v>
      </c>
      <c r="E52" s="13">
        <v>1070</v>
      </c>
      <c r="F52" s="13">
        <v>36</v>
      </c>
      <c r="G52" s="13">
        <v>3234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5082</v>
      </c>
      <c r="D53" s="14">
        <v>727</v>
      </c>
      <c r="E53" s="14">
        <v>688</v>
      </c>
      <c r="F53" s="14">
        <v>39</v>
      </c>
      <c r="G53" s="14">
        <v>4355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 codeName="Hoja136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8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173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29829</v>
      </c>
      <c r="D6" s="12">
        <v>18974</v>
      </c>
      <c r="E6" s="12">
        <v>17163</v>
      </c>
      <c r="F6" s="12">
        <v>1811</v>
      </c>
      <c r="G6" s="12">
        <v>10855</v>
      </c>
    </row>
    <row r="7" spans="1:12" ht="12" customHeight="1">
      <c r="A7" s="21" t="s">
        <v>12</v>
      </c>
      <c r="B7" s="2" t="s">
        <v>21</v>
      </c>
      <c r="C7" s="13">
        <v>648</v>
      </c>
      <c r="D7" s="13">
        <v>42</v>
      </c>
      <c r="E7" s="13">
        <v>32</v>
      </c>
      <c r="F7" s="13">
        <v>10</v>
      </c>
      <c r="G7" s="13">
        <v>606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3000</v>
      </c>
      <c r="D8" s="13">
        <v>899</v>
      </c>
      <c r="E8" s="13">
        <v>665</v>
      </c>
      <c r="F8" s="13">
        <v>234</v>
      </c>
      <c r="G8" s="13">
        <v>2101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2472</v>
      </c>
      <c r="D9" s="13">
        <v>1779</v>
      </c>
      <c r="E9" s="13">
        <v>1450</v>
      </c>
      <c r="F9" s="13">
        <v>329</v>
      </c>
      <c r="G9" s="13">
        <v>693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2497</v>
      </c>
      <c r="D10" s="13">
        <v>1986</v>
      </c>
      <c r="E10" s="13">
        <v>1772</v>
      </c>
      <c r="F10" s="13">
        <v>214</v>
      </c>
      <c r="G10" s="13">
        <v>511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2686</v>
      </c>
      <c r="D11" s="13">
        <v>2193</v>
      </c>
      <c r="E11" s="13">
        <v>1981</v>
      </c>
      <c r="F11" s="13">
        <v>212</v>
      </c>
      <c r="G11" s="13">
        <v>493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2687</v>
      </c>
      <c r="D12" s="13">
        <v>2263</v>
      </c>
      <c r="E12" s="13">
        <v>2101</v>
      </c>
      <c r="F12" s="13">
        <v>162</v>
      </c>
      <c r="G12" s="13">
        <v>424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2767</v>
      </c>
      <c r="D13" s="13">
        <v>2350</v>
      </c>
      <c r="E13" s="13">
        <v>2191</v>
      </c>
      <c r="F13" s="13">
        <v>159</v>
      </c>
      <c r="G13" s="13">
        <v>417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2572</v>
      </c>
      <c r="D14" s="13">
        <v>2129</v>
      </c>
      <c r="E14" s="13">
        <v>1973</v>
      </c>
      <c r="F14" s="13">
        <v>156</v>
      </c>
      <c r="G14" s="13">
        <v>443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2229</v>
      </c>
      <c r="D15" s="13">
        <v>1801</v>
      </c>
      <c r="E15" s="13">
        <v>1683</v>
      </c>
      <c r="F15" s="13">
        <v>118</v>
      </c>
      <c r="G15" s="13">
        <v>428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1870</v>
      </c>
      <c r="D16" s="13">
        <v>1364</v>
      </c>
      <c r="E16" s="13">
        <v>1276</v>
      </c>
      <c r="F16" s="13">
        <v>88</v>
      </c>
      <c r="G16" s="13">
        <v>506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1819</v>
      </c>
      <c r="D17" s="13">
        <v>1027</v>
      </c>
      <c r="E17" s="13">
        <v>955</v>
      </c>
      <c r="F17" s="13">
        <v>72</v>
      </c>
      <c r="G17" s="13">
        <v>792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1538</v>
      </c>
      <c r="D18" s="13">
        <v>551</v>
      </c>
      <c r="E18" s="13">
        <v>525</v>
      </c>
      <c r="F18" s="13">
        <v>26</v>
      </c>
      <c r="G18" s="13">
        <v>987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1284</v>
      </c>
      <c r="D19" s="13">
        <v>333</v>
      </c>
      <c r="E19" s="13">
        <v>315</v>
      </c>
      <c r="F19" s="13">
        <v>18</v>
      </c>
      <c r="G19" s="13">
        <v>951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917</v>
      </c>
      <c r="D20" s="13">
        <v>167</v>
      </c>
      <c r="E20" s="13">
        <v>159</v>
      </c>
      <c r="F20" s="13">
        <v>8</v>
      </c>
      <c r="G20" s="13">
        <v>750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843</v>
      </c>
      <c r="D21" s="13">
        <v>90</v>
      </c>
      <c r="E21" s="13">
        <v>85</v>
      </c>
      <c r="F21" s="13">
        <v>5</v>
      </c>
      <c r="G21" s="13">
        <v>753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15558</v>
      </c>
      <c r="D22" s="12">
        <v>8657</v>
      </c>
      <c r="E22" s="12">
        <v>7592</v>
      </c>
      <c r="F22" s="12">
        <v>1065</v>
      </c>
      <c r="G22" s="12">
        <v>6901</v>
      </c>
    </row>
    <row r="23" spans="1:12" ht="12" customHeight="1">
      <c r="A23" s="21" t="s">
        <v>12</v>
      </c>
      <c r="B23" s="2" t="s">
        <v>21</v>
      </c>
      <c r="C23" s="13">
        <v>327</v>
      </c>
      <c r="D23" s="13">
        <v>16</v>
      </c>
      <c r="E23" s="13">
        <v>13</v>
      </c>
      <c r="F23" s="13">
        <v>3</v>
      </c>
      <c r="G23" s="13">
        <v>311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1441</v>
      </c>
      <c r="D24" s="13">
        <v>379</v>
      </c>
      <c r="E24" s="13">
        <v>262</v>
      </c>
      <c r="F24" s="13">
        <v>117</v>
      </c>
      <c r="G24" s="13">
        <v>1062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1224</v>
      </c>
      <c r="D25" s="13">
        <v>794</v>
      </c>
      <c r="E25" s="13">
        <v>598</v>
      </c>
      <c r="F25" s="13">
        <v>196</v>
      </c>
      <c r="G25" s="13">
        <v>430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1326</v>
      </c>
      <c r="D26" s="13">
        <v>950</v>
      </c>
      <c r="E26" s="13">
        <v>824</v>
      </c>
      <c r="F26" s="13">
        <v>126</v>
      </c>
      <c r="G26" s="13">
        <v>376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1360</v>
      </c>
      <c r="D27" s="13">
        <v>996</v>
      </c>
      <c r="E27" s="13">
        <v>860</v>
      </c>
      <c r="F27" s="13">
        <v>136</v>
      </c>
      <c r="G27" s="13">
        <v>364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1378</v>
      </c>
      <c r="D28" s="13">
        <v>1047</v>
      </c>
      <c r="E28" s="13">
        <v>933</v>
      </c>
      <c r="F28" s="13">
        <v>114</v>
      </c>
      <c r="G28" s="13">
        <v>331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1445</v>
      </c>
      <c r="D29" s="13">
        <v>1127</v>
      </c>
      <c r="E29" s="13">
        <v>1025</v>
      </c>
      <c r="F29" s="13">
        <v>102</v>
      </c>
      <c r="G29" s="13">
        <v>318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1376</v>
      </c>
      <c r="D30" s="13">
        <v>1032</v>
      </c>
      <c r="E30" s="13">
        <v>927</v>
      </c>
      <c r="F30" s="13">
        <v>105</v>
      </c>
      <c r="G30" s="13">
        <v>344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1142</v>
      </c>
      <c r="D31" s="13">
        <v>832</v>
      </c>
      <c r="E31" s="13">
        <v>769</v>
      </c>
      <c r="F31" s="13">
        <v>63</v>
      </c>
      <c r="G31" s="13">
        <v>310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990</v>
      </c>
      <c r="D32" s="13">
        <v>625</v>
      </c>
      <c r="E32" s="13">
        <v>573</v>
      </c>
      <c r="F32" s="13">
        <v>52</v>
      </c>
      <c r="G32" s="13">
        <v>365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978</v>
      </c>
      <c r="D33" s="13">
        <v>405</v>
      </c>
      <c r="E33" s="13">
        <v>374</v>
      </c>
      <c r="F33" s="13">
        <v>31</v>
      </c>
      <c r="G33" s="13">
        <v>573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851</v>
      </c>
      <c r="D34" s="13">
        <v>211</v>
      </c>
      <c r="E34" s="13">
        <v>203</v>
      </c>
      <c r="F34" s="13">
        <v>8</v>
      </c>
      <c r="G34" s="13">
        <v>640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686</v>
      </c>
      <c r="D35" s="13">
        <v>125</v>
      </c>
      <c r="E35" s="13">
        <v>117</v>
      </c>
      <c r="F35" s="13">
        <v>8</v>
      </c>
      <c r="G35" s="13">
        <v>561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498</v>
      </c>
      <c r="D36" s="13">
        <v>75</v>
      </c>
      <c r="E36" s="13">
        <v>73</v>
      </c>
      <c r="F36" s="13">
        <v>2</v>
      </c>
      <c r="G36" s="13">
        <v>423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536</v>
      </c>
      <c r="D37" s="13">
        <v>43</v>
      </c>
      <c r="E37" s="13">
        <v>41</v>
      </c>
      <c r="F37" s="13">
        <v>2</v>
      </c>
      <c r="G37" s="13">
        <v>493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14271</v>
      </c>
      <c r="D38" s="12">
        <v>10317</v>
      </c>
      <c r="E38" s="12">
        <v>9571</v>
      </c>
      <c r="F38" s="12">
        <v>746</v>
      </c>
      <c r="G38" s="12">
        <v>3954</v>
      </c>
    </row>
    <row r="39" spans="1:12" ht="12" customHeight="1">
      <c r="A39" s="21" t="s">
        <v>12</v>
      </c>
      <c r="B39" s="2" t="s">
        <v>21</v>
      </c>
      <c r="C39" s="13">
        <v>321</v>
      </c>
      <c r="D39" s="13">
        <v>26</v>
      </c>
      <c r="E39" s="13">
        <v>19</v>
      </c>
      <c r="F39" s="13">
        <v>7</v>
      </c>
      <c r="G39" s="13">
        <v>295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1559</v>
      </c>
      <c r="D40" s="13">
        <v>520</v>
      </c>
      <c r="E40" s="13">
        <v>403</v>
      </c>
      <c r="F40" s="13">
        <v>117</v>
      </c>
      <c r="G40" s="13">
        <v>1039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1248</v>
      </c>
      <c r="D41" s="13">
        <v>985</v>
      </c>
      <c r="E41" s="13">
        <v>852</v>
      </c>
      <c r="F41" s="13">
        <v>133</v>
      </c>
      <c r="G41" s="13">
        <v>263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1171</v>
      </c>
      <c r="D42" s="13">
        <v>1036</v>
      </c>
      <c r="E42" s="13">
        <v>948</v>
      </c>
      <c r="F42" s="13">
        <v>88</v>
      </c>
      <c r="G42" s="13">
        <v>135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1326</v>
      </c>
      <c r="D43" s="13">
        <v>1197</v>
      </c>
      <c r="E43" s="13">
        <v>1121</v>
      </c>
      <c r="F43" s="13">
        <v>76</v>
      </c>
      <c r="G43" s="13">
        <v>129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1309</v>
      </c>
      <c r="D44" s="13">
        <v>1216</v>
      </c>
      <c r="E44" s="13">
        <v>1168</v>
      </c>
      <c r="F44" s="13">
        <v>48</v>
      </c>
      <c r="G44" s="13">
        <v>93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1322</v>
      </c>
      <c r="D45" s="13">
        <v>1223</v>
      </c>
      <c r="E45" s="13">
        <v>1166</v>
      </c>
      <c r="F45" s="13">
        <v>57</v>
      </c>
      <c r="G45" s="13">
        <v>99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1196</v>
      </c>
      <c r="D46" s="13">
        <v>1097</v>
      </c>
      <c r="E46" s="13">
        <v>1046</v>
      </c>
      <c r="F46" s="13">
        <v>51</v>
      </c>
      <c r="G46" s="13">
        <v>99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1087</v>
      </c>
      <c r="D47" s="13">
        <v>969</v>
      </c>
      <c r="E47" s="13">
        <v>914</v>
      </c>
      <c r="F47" s="13">
        <v>55</v>
      </c>
      <c r="G47" s="13">
        <v>118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880</v>
      </c>
      <c r="D48" s="13">
        <v>739</v>
      </c>
      <c r="E48" s="13">
        <v>703</v>
      </c>
      <c r="F48" s="13">
        <v>36</v>
      </c>
      <c r="G48" s="13">
        <v>141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841</v>
      </c>
      <c r="D49" s="13">
        <v>622</v>
      </c>
      <c r="E49" s="13">
        <v>581</v>
      </c>
      <c r="F49" s="13">
        <v>41</v>
      </c>
      <c r="G49" s="13">
        <v>219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687</v>
      </c>
      <c r="D50" s="13">
        <v>340</v>
      </c>
      <c r="E50" s="13">
        <v>322</v>
      </c>
      <c r="F50" s="13">
        <v>18</v>
      </c>
      <c r="G50" s="13">
        <v>347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598</v>
      </c>
      <c r="D51" s="13">
        <v>208</v>
      </c>
      <c r="E51" s="13">
        <v>198</v>
      </c>
      <c r="F51" s="13">
        <v>10</v>
      </c>
      <c r="G51" s="13">
        <v>390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419</v>
      </c>
      <c r="D52" s="13">
        <v>92</v>
      </c>
      <c r="E52" s="13">
        <v>86</v>
      </c>
      <c r="F52" s="13">
        <v>6</v>
      </c>
      <c r="G52" s="13">
        <v>327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307</v>
      </c>
      <c r="D53" s="14">
        <v>47</v>
      </c>
      <c r="E53" s="14">
        <v>44</v>
      </c>
      <c r="F53" s="14">
        <v>3</v>
      </c>
      <c r="G53" s="14">
        <v>260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 codeName="Hoja137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31.85546875" customWidth="1"/>
    <col min="2" max="2" width="25.2851562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174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25747</v>
      </c>
      <c r="D6" s="12">
        <v>17185</v>
      </c>
      <c r="E6" s="12">
        <v>16234</v>
      </c>
      <c r="F6" s="12">
        <v>951</v>
      </c>
      <c r="G6" s="12">
        <v>8562</v>
      </c>
    </row>
    <row r="7" spans="1:12" ht="12" customHeight="1">
      <c r="A7" s="21" t="s">
        <v>12</v>
      </c>
      <c r="B7" s="2" t="s">
        <v>21</v>
      </c>
      <c r="C7" s="13">
        <v>565</v>
      </c>
      <c r="D7" s="13">
        <v>40</v>
      </c>
      <c r="E7" s="13">
        <v>33</v>
      </c>
      <c r="F7" s="13">
        <v>7</v>
      </c>
      <c r="G7" s="13">
        <v>525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2657</v>
      </c>
      <c r="D8" s="13">
        <v>885</v>
      </c>
      <c r="E8" s="13">
        <v>757</v>
      </c>
      <c r="F8" s="13">
        <v>128</v>
      </c>
      <c r="G8" s="13">
        <v>1772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2479</v>
      </c>
      <c r="D9" s="13">
        <v>1893</v>
      </c>
      <c r="E9" s="13">
        <v>1688</v>
      </c>
      <c r="F9" s="13">
        <v>205</v>
      </c>
      <c r="G9" s="13">
        <v>586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2637</v>
      </c>
      <c r="D10" s="13">
        <v>2217</v>
      </c>
      <c r="E10" s="13">
        <v>2075</v>
      </c>
      <c r="F10" s="13">
        <v>142</v>
      </c>
      <c r="G10" s="13">
        <v>420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2433</v>
      </c>
      <c r="D11" s="13">
        <v>2096</v>
      </c>
      <c r="E11" s="13">
        <v>2001</v>
      </c>
      <c r="F11" s="13">
        <v>95</v>
      </c>
      <c r="G11" s="13">
        <v>337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2355</v>
      </c>
      <c r="D12" s="13">
        <v>2030</v>
      </c>
      <c r="E12" s="13">
        <v>1940</v>
      </c>
      <c r="F12" s="13">
        <v>90</v>
      </c>
      <c r="G12" s="13">
        <v>325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2272</v>
      </c>
      <c r="D13" s="13">
        <v>1932</v>
      </c>
      <c r="E13" s="13">
        <v>1854</v>
      </c>
      <c r="F13" s="13">
        <v>78</v>
      </c>
      <c r="G13" s="13">
        <v>340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1980</v>
      </c>
      <c r="D14" s="13">
        <v>1704</v>
      </c>
      <c r="E14" s="13">
        <v>1638</v>
      </c>
      <c r="F14" s="13">
        <v>66</v>
      </c>
      <c r="G14" s="13">
        <v>276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1757</v>
      </c>
      <c r="D15" s="13">
        <v>1448</v>
      </c>
      <c r="E15" s="13">
        <v>1409</v>
      </c>
      <c r="F15" s="13">
        <v>39</v>
      </c>
      <c r="G15" s="13">
        <v>309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1515</v>
      </c>
      <c r="D16" s="13">
        <v>1140</v>
      </c>
      <c r="E16" s="13">
        <v>1105</v>
      </c>
      <c r="F16" s="13">
        <v>35</v>
      </c>
      <c r="G16" s="13">
        <v>375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1382</v>
      </c>
      <c r="D17" s="13">
        <v>851</v>
      </c>
      <c r="E17" s="13">
        <v>822</v>
      </c>
      <c r="F17" s="13">
        <v>29</v>
      </c>
      <c r="G17" s="13">
        <v>531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1138</v>
      </c>
      <c r="D18" s="13">
        <v>453</v>
      </c>
      <c r="E18" s="13">
        <v>437</v>
      </c>
      <c r="F18" s="13">
        <v>16</v>
      </c>
      <c r="G18" s="13">
        <v>685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1011</v>
      </c>
      <c r="D19" s="13">
        <v>259</v>
      </c>
      <c r="E19" s="13">
        <v>250</v>
      </c>
      <c r="F19" s="13">
        <v>9</v>
      </c>
      <c r="G19" s="13">
        <v>752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721</v>
      </c>
      <c r="D20" s="13">
        <v>141</v>
      </c>
      <c r="E20" s="13">
        <v>134</v>
      </c>
      <c r="F20" s="13">
        <v>7</v>
      </c>
      <c r="G20" s="13">
        <v>580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845</v>
      </c>
      <c r="D21" s="13">
        <v>96</v>
      </c>
      <c r="E21" s="13">
        <v>91</v>
      </c>
      <c r="F21" s="13">
        <v>5</v>
      </c>
      <c r="G21" s="13">
        <v>749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12878</v>
      </c>
      <c r="D22" s="12">
        <v>7287</v>
      </c>
      <c r="E22" s="12">
        <v>6704</v>
      </c>
      <c r="F22" s="12">
        <v>583</v>
      </c>
      <c r="G22" s="12">
        <v>5591</v>
      </c>
    </row>
    <row r="23" spans="1:12" ht="12" customHeight="1">
      <c r="A23" s="21" t="s">
        <v>12</v>
      </c>
      <c r="B23" s="2" t="s">
        <v>21</v>
      </c>
      <c r="C23" s="13">
        <v>291</v>
      </c>
      <c r="D23" s="13">
        <v>13</v>
      </c>
      <c r="E23" s="13">
        <v>13</v>
      </c>
      <c r="F23" s="13" t="s">
        <v>41</v>
      </c>
      <c r="G23" s="13">
        <v>278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1303</v>
      </c>
      <c r="D24" s="13">
        <v>338</v>
      </c>
      <c r="E24" s="13">
        <v>264</v>
      </c>
      <c r="F24" s="13">
        <v>74</v>
      </c>
      <c r="G24" s="13">
        <v>965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1218</v>
      </c>
      <c r="D25" s="13">
        <v>813</v>
      </c>
      <c r="E25" s="13">
        <v>676</v>
      </c>
      <c r="F25" s="13">
        <v>137</v>
      </c>
      <c r="G25" s="13">
        <v>405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1309</v>
      </c>
      <c r="D26" s="13">
        <v>987</v>
      </c>
      <c r="E26" s="13">
        <v>904</v>
      </c>
      <c r="F26" s="13">
        <v>83</v>
      </c>
      <c r="G26" s="13">
        <v>322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1235</v>
      </c>
      <c r="D27" s="13">
        <v>957</v>
      </c>
      <c r="E27" s="13">
        <v>888</v>
      </c>
      <c r="F27" s="13">
        <v>69</v>
      </c>
      <c r="G27" s="13">
        <v>278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1160</v>
      </c>
      <c r="D28" s="13">
        <v>897</v>
      </c>
      <c r="E28" s="13">
        <v>838</v>
      </c>
      <c r="F28" s="13">
        <v>59</v>
      </c>
      <c r="G28" s="13">
        <v>263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1138</v>
      </c>
      <c r="D29" s="13">
        <v>866</v>
      </c>
      <c r="E29" s="13">
        <v>812</v>
      </c>
      <c r="F29" s="13">
        <v>54</v>
      </c>
      <c r="G29" s="13">
        <v>272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1010</v>
      </c>
      <c r="D30" s="13">
        <v>793</v>
      </c>
      <c r="E30" s="13">
        <v>749</v>
      </c>
      <c r="F30" s="13">
        <v>44</v>
      </c>
      <c r="G30" s="13">
        <v>217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855</v>
      </c>
      <c r="D31" s="13">
        <v>604</v>
      </c>
      <c r="E31" s="13">
        <v>583</v>
      </c>
      <c r="F31" s="13">
        <v>21</v>
      </c>
      <c r="G31" s="13">
        <v>251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727</v>
      </c>
      <c r="D32" s="13">
        <v>457</v>
      </c>
      <c r="E32" s="13">
        <v>444</v>
      </c>
      <c r="F32" s="13">
        <v>13</v>
      </c>
      <c r="G32" s="13">
        <v>270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683</v>
      </c>
      <c r="D33" s="13">
        <v>289</v>
      </c>
      <c r="E33" s="13">
        <v>276</v>
      </c>
      <c r="F33" s="13">
        <v>13</v>
      </c>
      <c r="G33" s="13">
        <v>394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565</v>
      </c>
      <c r="D34" s="13">
        <v>129</v>
      </c>
      <c r="E34" s="13">
        <v>125</v>
      </c>
      <c r="F34" s="13">
        <v>4</v>
      </c>
      <c r="G34" s="13">
        <v>436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523</v>
      </c>
      <c r="D35" s="13">
        <v>76</v>
      </c>
      <c r="E35" s="13">
        <v>72</v>
      </c>
      <c r="F35" s="13">
        <v>4</v>
      </c>
      <c r="G35" s="13">
        <v>447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361</v>
      </c>
      <c r="D36" s="13">
        <v>32</v>
      </c>
      <c r="E36" s="13">
        <v>28</v>
      </c>
      <c r="F36" s="13">
        <v>4</v>
      </c>
      <c r="G36" s="13">
        <v>329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500</v>
      </c>
      <c r="D37" s="13">
        <v>36</v>
      </c>
      <c r="E37" s="13">
        <v>32</v>
      </c>
      <c r="F37" s="13">
        <v>4</v>
      </c>
      <c r="G37" s="13">
        <v>464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12869</v>
      </c>
      <c r="D38" s="12">
        <v>9898</v>
      </c>
      <c r="E38" s="12">
        <v>9530</v>
      </c>
      <c r="F38" s="12">
        <v>368</v>
      </c>
      <c r="G38" s="12">
        <v>2971</v>
      </c>
    </row>
    <row r="39" spans="1:12" ht="12" customHeight="1">
      <c r="A39" s="21" t="s">
        <v>12</v>
      </c>
      <c r="B39" s="2" t="s">
        <v>21</v>
      </c>
      <c r="C39" s="13">
        <v>274</v>
      </c>
      <c r="D39" s="13">
        <v>27</v>
      </c>
      <c r="E39" s="13">
        <v>20</v>
      </c>
      <c r="F39" s="13">
        <v>7</v>
      </c>
      <c r="G39" s="13">
        <v>247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1354</v>
      </c>
      <c r="D40" s="13">
        <v>547</v>
      </c>
      <c r="E40" s="13">
        <v>493</v>
      </c>
      <c r="F40" s="13">
        <v>54</v>
      </c>
      <c r="G40" s="13">
        <v>807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1261</v>
      </c>
      <c r="D41" s="13">
        <v>1080</v>
      </c>
      <c r="E41" s="13">
        <v>1012</v>
      </c>
      <c r="F41" s="13">
        <v>68</v>
      </c>
      <c r="G41" s="13">
        <v>181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1328</v>
      </c>
      <c r="D42" s="13">
        <v>1230</v>
      </c>
      <c r="E42" s="13">
        <v>1171</v>
      </c>
      <c r="F42" s="13">
        <v>59</v>
      </c>
      <c r="G42" s="13">
        <v>98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1198</v>
      </c>
      <c r="D43" s="13">
        <v>1139</v>
      </c>
      <c r="E43" s="13">
        <v>1113</v>
      </c>
      <c r="F43" s="13">
        <v>26</v>
      </c>
      <c r="G43" s="13">
        <v>59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1195</v>
      </c>
      <c r="D44" s="13">
        <v>1133</v>
      </c>
      <c r="E44" s="13">
        <v>1102</v>
      </c>
      <c r="F44" s="13">
        <v>31</v>
      </c>
      <c r="G44" s="13">
        <v>62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1134</v>
      </c>
      <c r="D45" s="13">
        <v>1066</v>
      </c>
      <c r="E45" s="13">
        <v>1042</v>
      </c>
      <c r="F45" s="13">
        <v>24</v>
      </c>
      <c r="G45" s="13">
        <v>68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970</v>
      </c>
      <c r="D46" s="13">
        <v>911</v>
      </c>
      <c r="E46" s="13">
        <v>889</v>
      </c>
      <c r="F46" s="13">
        <v>22</v>
      </c>
      <c r="G46" s="13">
        <v>59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902</v>
      </c>
      <c r="D47" s="13">
        <v>844</v>
      </c>
      <c r="E47" s="13">
        <v>826</v>
      </c>
      <c r="F47" s="13">
        <v>18</v>
      </c>
      <c r="G47" s="13">
        <v>58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788</v>
      </c>
      <c r="D48" s="13">
        <v>683</v>
      </c>
      <c r="E48" s="13">
        <v>661</v>
      </c>
      <c r="F48" s="13">
        <v>22</v>
      </c>
      <c r="G48" s="13">
        <v>105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699</v>
      </c>
      <c r="D49" s="13">
        <v>562</v>
      </c>
      <c r="E49" s="13">
        <v>546</v>
      </c>
      <c r="F49" s="13">
        <v>16</v>
      </c>
      <c r="G49" s="13">
        <v>137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573</v>
      </c>
      <c r="D50" s="13">
        <v>324</v>
      </c>
      <c r="E50" s="13">
        <v>312</v>
      </c>
      <c r="F50" s="13">
        <v>12</v>
      </c>
      <c r="G50" s="13">
        <v>249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488</v>
      </c>
      <c r="D51" s="13">
        <v>183</v>
      </c>
      <c r="E51" s="13">
        <v>178</v>
      </c>
      <c r="F51" s="13">
        <v>5</v>
      </c>
      <c r="G51" s="13">
        <v>305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360</v>
      </c>
      <c r="D52" s="13">
        <v>109</v>
      </c>
      <c r="E52" s="13">
        <v>106</v>
      </c>
      <c r="F52" s="13">
        <v>3</v>
      </c>
      <c r="G52" s="13">
        <v>251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345</v>
      </c>
      <c r="D53" s="14">
        <v>60</v>
      </c>
      <c r="E53" s="14">
        <v>59</v>
      </c>
      <c r="F53" s="14">
        <v>1</v>
      </c>
      <c r="G53" s="14">
        <v>285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 codeName="Hoja138"/>
  <dimension ref="A1:L65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29.140625" customWidth="1"/>
    <col min="2" max="2" width="25.42578125" customWidth="1"/>
    <col min="3" max="3" width="15.85546875" customWidth="1"/>
    <col min="4" max="5" width="13.85546875" customWidth="1"/>
    <col min="6" max="6" width="14.85546875" customWidth="1"/>
    <col min="7" max="7" width="19.85546875" customWidth="1"/>
  </cols>
  <sheetData>
    <row r="1" spans="1:12" ht="13.95" customHeight="1">
      <c r="A1" s="24" t="s">
        <v>10</v>
      </c>
      <c r="B1" s="24"/>
      <c r="C1" s="24"/>
      <c r="D1" s="24"/>
      <c r="E1" s="24"/>
      <c r="F1" s="24"/>
      <c r="G1" s="24"/>
    </row>
    <row r="2" spans="1:12" ht="28.2" customHeight="1">
      <c r="A2" s="25" t="s">
        <v>175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2" ht="36.6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</row>
    <row r="4" spans="1:12" ht="28.95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95" customHeight="1">
      <c r="A5" s="26" t="s">
        <v>12</v>
      </c>
      <c r="B5" s="26" t="s">
        <v>12</v>
      </c>
      <c r="C5" s="26" t="s">
        <v>12</v>
      </c>
      <c r="D5" s="3" t="s">
        <v>18</v>
      </c>
      <c r="E5" s="3" t="s">
        <v>19</v>
      </c>
      <c r="F5" s="3" t="s">
        <v>20</v>
      </c>
      <c r="G5" s="26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>
      <c r="A6" s="20" t="s">
        <v>18</v>
      </c>
      <c r="B6" s="6" t="s">
        <v>12</v>
      </c>
      <c r="C6" s="12">
        <v>103815</v>
      </c>
      <c r="D6" s="12">
        <v>64571</v>
      </c>
      <c r="E6" s="12">
        <v>56749</v>
      </c>
      <c r="F6" s="12">
        <v>7822</v>
      </c>
      <c r="G6" s="12">
        <v>39244</v>
      </c>
    </row>
    <row r="7" spans="1:12" ht="12" customHeight="1">
      <c r="A7" s="21" t="s">
        <v>12</v>
      </c>
      <c r="B7" s="2" t="s">
        <v>21</v>
      </c>
      <c r="C7" s="13">
        <v>2192</v>
      </c>
      <c r="D7" s="13">
        <v>119</v>
      </c>
      <c r="E7" s="13">
        <v>91</v>
      </c>
      <c r="F7" s="13">
        <v>28</v>
      </c>
      <c r="G7" s="13">
        <v>2073</v>
      </c>
      <c r="H7" t="s">
        <v>12</v>
      </c>
      <c r="I7" t="s">
        <v>12</v>
      </c>
      <c r="K7" t="s">
        <v>12</v>
      </c>
      <c r="L7" t="s">
        <v>12</v>
      </c>
    </row>
    <row r="8" spans="1:12" ht="12" customHeight="1">
      <c r="A8" s="21" t="s">
        <v>12</v>
      </c>
      <c r="B8" s="2" t="s">
        <v>22</v>
      </c>
      <c r="C8" s="13">
        <v>11126</v>
      </c>
      <c r="D8" s="13">
        <v>2795</v>
      </c>
      <c r="E8" s="13">
        <v>1796</v>
      </c>
      <c r="F8" s="13">
        <v>999</v>
      </c>
      <c r="G8" s="13">
        <v>8331</v>
      </c>
      <c r="H8" t="s">
        <v>12</v>
      </c>
      <c r="I8" t="s">
        <v>12</v>
      </c>
      <c r="K8" t="s">
        <v>12</v>
      </c>
      <c r="L8" t="s">
        <v>12</v>
      </c>
    </row>
    <row r="9" spans="1:12" ht="12" customHeight="1">
      <c r="A9" s="21" t="s">
        <v>12</v>
      </c>
      <c r="B9" s="2" t="s">
        <v>23</v>
      </c>
      <c r="C9" s="13">
        <v>10483</v>
      </c>
      <c r="D9" s="13">
        <v>7573</v>
      </c>
      <c r="E9" s="13">
        <v>5739</v>
      </c>
      <c r="F9" s="13">
        <v>1834</v>
      </c>
      <c r="G9" s="13">
        <v>2910</v>
      </c>
      <c r="H9" t="s">
        <v>12</v>
      </c>
      <c r="I9" t="s">
        <v>12</v>
      </c>
      <c r="K9" t="s">
        <v>12</v>
      </c>
      <c r="L9" t="s">
        <v>12</v>
      </c>
    </row>
    <row r="10" spans="1:12" ht="12" customHeight="1">
      <c r="A10" s="21" t="s">
        <v>12</v>
      </c>
      <c r="B10" s="2" t="s">
        <v>24</v>
      </c>
      <c r="C10" s="13">
        <v>10019</v>
      </c>
      <c r="D10" s="13">
        <v>8123</v>
      </c>
      <c r="E10" s="13">
        <v>6891</v>
      </c>
      <c r="F10" s="13">
        <v>1232</v>
      </c>
      <c r="G10" s="13">
        <v>1896</v>
      </c>
      <c r="H10" t="s">
        <v>12</v>
      </c>
      <c r="I10" t="s">
        <v>12</v>
      </c>
      <c r="K10" t="s">
        <v>12</v>
      </c>
      <c r="L10" t="s">
        <v>12</v>
      </c>
    </row>
    <row r="11" spans="1:12" ht="12" customHeight="1">
      <c r="A11" s="21" t="s">
        <v>12</v>
      </c>
      <c r="B11" s="2" t="s">
        <v>25</v>
      </c>
      <c r="C11" s="13">
        <v>9980</v>
      </c>
      <c r="D11" s="13">
        <v>8149</v>
      </c>
      <c r="E11" s="13">
        <v>7262</v>
      </c>
      <c r="F11" s="13">
        <v>887</v>
      </c>
      <c r="G11" s="13">
        <v>1831</v>
      </c>
      <c r="H11" t="s">
        <v>12</v>
      </c>
      <c r="I11" t="s">
        <v>12</v>
      </c>
      <c r="K11" t="s">
        <v>12</v>
      </c>
      <c r="L11" t="s">
        <v>12</v>
      </c>
    </row>
    <row r="12" spans="1:12" ht="12" customHeight="1">
      <c r="A12" s="21" t="s">
        <v>12</v>
      </c>
      <c r="B12" s="2" t="s">
        <v>26</v>
      </c>
      <c r="C12" s="13">
        <v>9370</v>
      </c>
      <c r="D12" s="13">
        <v>7733</v>
      </c>
      <c r="E12" s="13">
        <v>7083</v>
      </c>
      <c r="F12" s="13">
        <v>650</v>
      </c>
      <c r="G12" s="13">
        <v>1637</v>
      </c>
      <c r="H12" t="s">
        <v>12</v>
      </c>
      <c r="I12" t="s">
        <v>12</v>
      </c>
      <c r="K12" t="s">
        <v>12</v>
      </c>
      <c r="L12" t="s">
        <v>12</v>
      </c>
    </row>
    <row r="13" spans="1:12" ht="12" customHeight="1">
      <c r="A13" s="21" t="s">
        <v>12</v>
      </c>
      <c r="B13" s="2" t="s">
        <v>27</v>
      </c>
      <c r="C13" s="13">
        <v>9851</v>
      </c>
      <c r="D13" s="13">
        <v>8101</v>
      </c>
      <c r="E13" s="13">
        <v>7477</v>
      </c>
      <c r="F13" s="13">
        <v>624</v>
      </c>
      <c r="G13" s="13">
        <v>1750</v>
      </c>
      <c r="H13" t="s">
        <v>12</v>
      </c>
      <c r="I13" t="s">
        <v>12</v>
      </c>
      <c r="K13" t="s">
        <v>12</v>
      </c>
      <c r="L13" t="s">
        <v>12</v>
      </c>
    </row>
    <row r="14" spans="1:12" ht="12" customHeight="1">
      <c r="A14" s="21" t="s">
        <v>12</v>
      </c>
      <c r="B14" s="2" t="s">
        <v>28</v>
      </c>
      <c r="C14" s="13">
        <v>8133</v>
      </c>
      <c r="D14" s="13">
        <v>6660</v>
      </c>
      <c r="E14" s="13">
        <v>6176</v>
      </c>
      <c r="F14" s="13">
        <v>484</v>
      </c>
      <c r="G14" s="13">
        <v>1473</v>
      </c>
      <c r="H14" t="s">
        <v>12</v>
      </c>
      <c r="I14" t="s">
        <v>12</v>
      </c>
      <c r="K14" t="s">
        <v>12</v>
      </c>
      <c r="L14" t="s">
        <v>12</v>
      </c>
    </row>
    <row r="15" spans="1:12" ht="12" customHeight="1">
      <c r="A15" s="21" t="s">
        <v>12</v>
      </c>
      <c r="B15" s="2" t="s">
        <v>29</v>
      </c>
      <c r="C15" s="13">
        <v>7155</v>
      </c>
      <c r="D15" s="13">
        <v>5589</v>
      </c>
      <c r="E15" s="13">
        <v>5214</v>
      </c>
      <c r="F15" s="13">
        <v>375</v>
      </c>
      <c r="G15" s="13">
        <v>1566</v>
      </c>
      <c r="H15" t="s">
        <v>12</v>
      </c>
      <c r="I15" t="s">
        <v>12</v>
      </c>
      <c r="K15" t="s">
        <v>12</v>
      </c>
      <c r="L15" t="s">
        <v>12</v>
      </c>
    </row>
    <row r="16" spans="1:12" ht="12" customHeight="1">
      <c r="A16" s="21" t="s">
        <v>12</v>
      </c>
      <c r="B16" s="2" t="s">
        <v>30</v>
      </c>
      <c r="C16" s="13">
        <v>5937</v>
      </c>
      <c r="D16" s="13">
        <v>4182</v>
      </c>
      <c r="E16" s="13">
        <v>3871</v>
      </c>
      <c r="F16" s="13">
        <v>311</v>
      </c>
      <c r="G16" s="13">
        <v>1755</v>
      </c>
      <c r="H16" t="s">
        <v>12</v>
      </c>
      <c r="I16" t="s">
        <v>12</v>
      </c>
      <c r="K16" t="s">
        <v>12</v>
      </c>
      <c r="L16" t="s">
        <v>12</v>
      </c>
    </row>
    <row r="17" spans="1:12" ht="12" customHeight="1">
      <c r="A17" s="21" t="s">
        <v>12</v>
      </c>
      <c r="B17" s="2" t="s">
        <v>31</v>
      </c>
      <c r="C17" s="13">
        <v>5405</v>
      </c>
      <c r="D17" s="13">
        <v>2763</v>
      </c>
      <c r="E17" s="13">
        <v>2572</v>
      </c>
      <c r="F17" s="13">
        <v>191</v>
      </c>
      <c r="G17" s="13">
        <v>2642</v>
      </c>
      <c r="H17" t="s">
        <v>12</v>
      </c>
      <c r="I17" t="s">
        <v>12</v>
      </c>
      <c r="K17" t="s">
        <v>12</v>
      </c>
      <c r="L17" t="s">
        <v>12</v>
      </c>
    </row>
    <row r="18" spans="1:12" ht="12" customHeight="1">
      <c r="A18" s="21" t="s">
        <v>12</v>
      </c>
      <c r="B18" s="2" t="s">
        <v>32</v>
      </c>
      <c r="C18" s="13">
        <v>4460</v>
      </c>
      <c r="D18" s="13">
        <v>1352</v>
      </c>
      <c r="E18" s="13">
        <v>1272</v>
      </c>
      <c r="F18" s="13">
        <v>80</v>
      </c>
      <c r="G18" s="13">
        <v>3108</v>
      </c>
      <c r="H18" t="s">
        <v>12</v>
      </c>
      <c r="I18" t="s">
        <v>12</v>
      </c>
      <c r="K18" t="s">
        <v>12</v>
      </c>
      <c r="L18" t="s">
        <v>12</v>
      </c>
    </row>
    <row r="19" spans="1:12" ht="12" customHeight="1">
      <c r="A19" s="21" t="s">
        <v>12</v>
      </c>
      <c r="B19" s="2" t="s">
        <v>33</v>
      </c>
      <c r="C19" s="13">
        <v>3715</v>
      </c>
      <c r="D19" s="13">
        <v>713</v>
      </c>
      <c r="E19" s="13">
        <v>683</v>
      </c>
      <c r="F19" s="13">
        <v>30</v>
      </c>
      <c r="G19" s="13">
        <v>3002</v>
      </c>
      <c r="H19" t="s">
        <v>12</v>
      </c>
      <c r="I19" t="s">
        <v>12</v>
      </c>
      <c r="K19" t="s">
        <v>12</v>
      </c>
      <c r="L19" t="s">
        <v>12</v>
      </c>
    </row>
    <row r="20" spans="1:12" ht="12" customHeight="1">
      <c r="A20" s="21" t="s">
        <v>12</v>
      </c>
      <c r="B20" s="2" t="s">
        <v>34</v>
      </c>
      <c r="C20" s="13">
        <v>2750</v>
      </c>
      <c r="D20" s="13">
        <v>391</v>
      </c>
      <c r="E20" s="13">
        <v>362</v>
      </c>
      <c r="F20" s="13">
        <v>29</v>
      </c>
      <c r="G20" s="13">
        <v>2359</v>
      </c>
      <c r="H20" t="s">
        <v>12</v>
      </c>
      <c r="I20" t="s">
        <v>12</v>
      </c>
      <c r="K20" t="s">
        <v>12</v>
      </c>
      <c r="L20" t="s">
        <v>12</v>
      </c>
    </row>
    <row r="21" spans="1:12" ht="12" customHeight="1">
      <c r="A21" s="21" t="s">
        <v>12</v>
      </c>
      <c r="B21" s="2" t="s">
        <v>35</v>
      </c>
      <c r="C21" s="13">
        <v>3239</v>
      </c>
      <c r="D21" s="13">
        <v>328</v>
      </c>
      <c r="E21" s="13">
        <v>260</v>
      </c>
      <c r="F21" s="13">
        <v>68</v>
      </c>
      <c r="G21" s="13">
        <v>2911</v>
      </c>
      <c r="H21" t="s">
        <v>12</v>
      </c>
      <c r="I21" t="s">
        <v>12</v>
      </c>
      <c r="K21" t="s">
        <v>12</v>
      </c>
      <c r="L21" t="s">
        <v>12</v>
      </c>
    </row>
    <row r="22" spans="1:12" ht="12" customHeight="1">
      <c r="A22" s="22" t="s">
        <v>36</v>
      </c>
      <c r="B22" s="4" t="s">
        <v>12</v>
      </c>
      <c r="C22" s="12">
        <v>53630</v>
      </c>
      <c r="D22" s="12">
        <v>28288</v>
      </c>
      <c r="E22" s="12">
        <v>23655</v>
      </c>
      <c r="F22" s="12">
        <v>4633</v>
      </c>
      <c r="G22" s="12">
        <v>25342</v>
      </c>
    </row>
    <row r="23" spans="1:12" ht="12" customHeight="1">
      <c r="A23" s="21" t="s">
        <v>12</v>
      </c>
      <c r="B23" s="2" t="s">
        <v>21</v>
      </c>
      <c r="C23" s="13">
        <v>1064</v>
      </c>
      <c r="D23" s="13">
        <v>48</v>
      </c>
      <c r="E23" s="13">
        <v>38</v>
      </c>
      <c r="F23" s="13">
        <v>10</v>
      </c>
      <c r="G23" s="13">
        <v>1016</v>
      </c>
      <c r="H23" t="s">
        <v>12</v>
      </c>
      <c r="I23" t="s">
        <v>12</v>
      </c>
      <c r="K23" t="s">
        <v>12</v>
      </c>
      <c r="L23" t="s">
        <v>12</v>
      </c>
    </row>
    <row r="24" spans="1:12" ht="12" customHeight="1">
      <c r="A24" s="21" t="s">
        <v>12</v>
      </c>
      <c r="B24" s="2" t="s">
        <v>22</v>
      </c>
      <c r="C24" s="13">
        <v>5481</v>
      </c>
      <c r="D24" s="13">
        <v>1272</v>
      </c>
      <c r="E24" s="13">
        <v>750</v>
      </c>
      <c r="F24" s="13">
        <v>522</v>
      </c>
      <c r="G24" s="13">
        <v>4209</v>
      </c>
      <c r="H24" t="s">
        <v>12</v>
      </c>
      <c r="I24" t="s">
        <v>12</v>
      </c>
      <c r="K24" t="s">
        <v>12</v>
      </c>
      <c r="L24" t="s">
        <v>12</v>
      </c>
    </row>
    <row r="25" spans="1:12" ht="12" customHeight="1">
      <c r="A25" s="21" t="s">
        <v>12</v>
      </c>
      <c r="B25" s="2" t="s">
        <v>23</v>
      </c>
      <c r="C25" s="13">
        <v>5278</v>
      </c>
      <c r="D25" s="13">
        <v>3331</v>
      </c>
      <c r="E25" s="13">
        <v>2322</v>
      </c>
      <c r="F25" s="13">
        <v>1009</v>
      </c>
      <c r="G25" s="13">
        <v>1947</v>
      </c>
      <c r="H25" t="s">
        <v>12</v>
      </c>
      <c r="I25" t="s">
        <v>12</v>
      </c>
      <c r="K25" t="s">
        <v>12</v>
      </c>
      <c r="L25" t="s">
        <v>12</v>
      </c>
    </row>
    <row r="26" spans="1:12" ht="12" customHeight="1">
      <c r="A26" s="21" t="s">
        <v>12</v>
      </c>
      <c r="B26" s="2" t="s">
        <v>24</v>
      </c>
      <c r="C26" s="13">
        <v>5140</v>
      </c>
      <c r="D26" s="13">
        <v>3654</v>
      </c>
      <c r="E26" s="13">
        <v>2849</v>
      </c>
      <c r="F26" s="13">
        <v>805</v>
      </c>
      <c r="G26" s="13">
        <v>1486</v>
      </c>
      <c r="H26" t="s">
        <v>12</v>
      </c>
      <c r="I26" t="s">
        <v>12</v>
      </c>
      <c r="K26" t="s">
        <v>12</v>
      </c>
      <c r="L26" t="s">
        <v>12</v>
      </c>
    </row>
    <row r="27" spans="1:12" ht="12" customHeight="1">
      <c r="A27" s="21" t="s">
        <v>12</v>
      </c>
      <c r="B27" s="2" t="s">
        <v>25</v>
      </c>
      <c r="C27" s="13">
        <v>5113</v>
      </c>
      <c r="D27" s="13">
        <v>3581</v>
      </c>
      <c r="E27" s="13">
        <v>3003</v>
      </c>
      <c r="F27" s="13">
        <v>578</v>
      </c>
      <c r="G27" s="13">
        <v>1532</v>
      </c>
      <c r="H27" t="s">
        <v>12</v>
      </c>
      <c r="I27" t="s">
        <v>12</v>
      </c>
      <c r="K27" t="s">
        <v>12</v>
      </c>
      <c r="L27" t="s">
        <v>12</v>
      </c>
    </row>
    <row r="28" spans="1:12" ht="12" customHeight="1">
      <c r="A28" s="21" t="s">
        <v>12</v>
      </c>
      <c r="B28" s="2" t="s">
        <v>26</v>
      </c>
      <c r="C28" s="13">
        <v>4689</v>
      </c>
      <c r="D28" s="13">
        <v>3323</v>
      </c>
      <c r="E28" s="13">
        <v>2890</v>
      </c>
      <c r="F28" s="13">
        <v>433</v>
      </c>
      <c r="G28" s="13">
        <v>1366</v>
      </c>
      <c r="H28" t="s">
        <v>12</v>
      </c>
      <c r="I28" t="s">
        <v>12</v>
      </c>
      <c r="K28" t="s">
        <v>12</v>
      </c>
      <c r="L28" t="s">
        <v>12</v>
      </c>
    </row>
    <row r="29" spans="1:12" ht="12" customHeight="1">
      <c r="A29" s="21" t="s">
        <v>12</v>
      </c>
      <c r="B29" s="2" t="s">
        <v>27</v>
      </c>
      <c r="C29" s="13">
        <v>5030</v>
      </c>
      <c r="D29" s="13">
        <v>3622</v>
      </c>
      <c r="E29" s="13">
        <v>3206</v>
      </c>
      <c r="F29" s="13">
        <v>416</v>
      </c>
      <c r="G29" s="13">
        <v>1408</v>
      </c>
      <c r="H29" t="s">
        <v>12</v>
      </c>
      <c r="I29" t="s">
        <v>12</v>
      </c>
      <c r="K29" t="s">
        <v>12</v>
      </c>
      <c r="L29" t="s">
        <v>12</v>
      </c>
    </row>
    <row r="30" spans="1:12" ht="12" customHeight="1">
      <c r="A30" s="21" t="s">
        <v>12</v>
      </c>
      <c r="B30" s="2" t="s">
        <v>28</v>
      </c>
      <c r="C30" s="13">
        <v>4158</v>
      </c>
      <c r="D30" s="13">
        <v>2978</v>
      </c>
      <c r="E30" s="13">
        <v>2671</v>
      </c>
      <c r="F30" s="13">
        <v>307</v>
      </c>
      <c r="G30" s="13">
        <v>1180</v>
      </c>
      <c r="H30" t="s">
        <v>12</v>
      </c>
      <c r="I30" t="s">
        <v>12</v>
      </c>
      <c r="K30" t="s">
        <v>12</v>
      </c>
      <c r="L30" t="s">
        <v>12</v>
      </c>
    </row>
    <row r="31" spans="1:12" ht="12" customHeight="1">
      <c r="A31" s="21" t="s">
        <v>12</v>
      </c>
      <c r="B31" s="2" t="s">
        <v>29</v>
      </c>
      <c r="C31" s="13">
        <v>3609</v>
      </c>
      <c r="D31" s="13">
        <v>2408</v>
      </c>
      <c r="E31" s="13">
        <v>2205</v>
      </c>
      <c r="F31" s="13">
        <v>203</v>
      </c>
      <c r="G31" s="13">
        <v>1201</v>
      </c>
      <c r="H31" t="s">
        <v>12</v>
      </c>
      <c r="I31" t="s">
        <v>12</v>
      </c>
      <c r="K31" t="s">
        <v>12</v>
      </c>
      <c r="L31" t="s">
        <v>12</v>
      </c>
    </row>
    <row r="32" spans="1:12" ht="12" customHeight="1">
      <c r="A32" s="21" t="s">
        <v>12</v>
      </c>
      <c r="B32" s="2" t="s">
        <v>30</v>
      </c>
      <c r="C32" s="13">
        <v>3109</v>
      </c>
      <c r="D32" s="13">
        <v>1839</v>
      </c>
      <c r="E32" s="13">
        <v>1670</v>
      </c>
      <c r="F32" s="13">
        <v>169</v>
      </c>
      <c r="G32" s="13">
        <v>1270</v>
      </c>
      <c r="H32" t="s">
        <v>12</v>
      </c>
      <c r="I32" t="s">
        <v>12</v>
      </c>
      <c r="K32" t="s">
        <v>12</v>
      </c>
      <c r="L32" t="s">
        <v>12</v>
      </c>
    </row>
    <row r="33" spans="1:12" ht="12" customHeight="1">
      <c r="A33" s="21" t="s">
        <v>12</v>
      </c>
      <c r="B33" s="2" t="s">
        <v>31</v>
      </c>
      <c r="C33" s="13">
        <v>2856</v>
      </c>
      <c r="D33" s="13">
        <v>1094</v>
      </c>
      <c r="E33" s="13">
        <v>1011</v>
      </c>
      <c r="F33" s="13">
        <v>83</v>
      </c>
      <c r="G33" s="13">
        <v>1762</v>
      </c>
      <c r="H33" t="s">
        <v>12</v>
      </c>
      <c r="I33" t="s">
        <v>12</v>
      </c>
      <c r="K33" t="s">
        <v>12</v>
      </c>
      <c r="L33" t="s">
        <v>12</v>
      </c>
    </row>
    <row r="34" spans="1:12" ht="12" customHeight="1">
      <c r="A34" s="21" t="s">
        <v>12</v>
      </c>
      <c r="B34" s="2" t="s">
        <v>32</v>
      </c>
      <c r="C34" s="13">
        <v>2350</v>
      </c>
      <c r="D34" s="13">
        <v>507</v>
      </c>
      <c r="E34" s="13">
        <v>476</v>
      </c>
      <c r="F34" s="13">
        <v>31</v>
      </c>
      <c r="G34" s="13">
        <v>1843</v>
      </c>
      <c r="H34" t="s">
        <v>12</v>
      </c>
      <c r="I34" t="s">
        <v>12</v>
      </c>
      <c r="K34" t="s">
        <v>12</v>
      </c>
      <c r="L34" t="s">
        <v>12</v>
      </c>
    </row>
    <row r="35" spans="1:12" ht="12" customHeight="1">
      <c r="A35" s="21" t="s">
        <v>12</v>
      </c>
      <c r="B35" s="2" t="s">
        <v>33</v>
      </c>
      <c r="C35" s="13">
        <v>1994</v>
      </c>
      <c r="D35" s="13">
        <v>299</v>
      </c>
      <c r="E35" s="13">
        <v>283</v>
      </c>
      <c r="F35" s="13">
        <v>16</v>
      </c>
      <c r="G35" s="13">
        <v>1695</v>
      </c>
      <c r="H35" t="s">
        <v>12</v>
      </c>
      <c r="I35" t="s">
        <v>12</v>
      </c>
      <c r="K35" t="s">
        <v>12</v>
      </c>
      <c r="L35" t="s">
        <v>12</v>
      </c>
    </row>
    <row r="36" spans="1:12" ht="12" customHeight="1">
      <c r="A36" s="21" t="s">
        <v>12</v>
      </c>
      <c r="B36" s="2" t="s">
        <v>34</v>
      </c>
      <c r="C36" s="13">
        <v>1611</v>
      </c>
      <c r="D36" s="13">
        <v>162</v>
      </c>
      <c r="E36" s="13">
        <v>149</v>
      </c>
      <c r="F36" s="13">
        <v>13</v>
      </c>
      <c r="G36" s="13">
        <v>1449</v>
      </c>
      <c r="H36" t="s">
        <v>12</v>
      </c>
      <c r="I36" t="s">
        <v>12</v>
      </c>
      <c r="K36" t="s">
        <v>12</v>
      </c>
      <c r="L36" t="s">
        <v>12</v>
      </c>
    </row>
    <row r="37" spans="1:12" ht="12" customHeight="1">
      <c r="A37" s="21" t="s">
        <v>12</v>
      </c>
      <c r="B37" s="2" t="s">
        <v>35</v>
      </c>
      <c r="C37" s="13">
        <v>2148</v>
      </c>
      <c r="D37" s="13">
        <v>170</v>
      </c>
      <c r="E37" s="13">
        <v>132</v>
      </c>
      <c r="F37" s="13">
        <v>38</v>
      </c>
      <c r="G37" s="13">
        <v>1978</v>
      </c>
      <c r="H37" t="s">
        <v>12</v>
      </c>
      <c r="I37" t="s">
        <v>12</v>
      </c>
      <c r="K37" t="s">
        <v>12</v>
      </c>
      <c r="L37" t="s">
        <v>12</v>
      </c>
    </row>
    <row r="38" spans="1:12" ht="12" customHeight="1">
      <c r="A38" s="22" t="s">
        <v>37</v>
      </c>
      <c r="B38" s="4" t="s">
        <v>12</v>
      </c>
      <c r="C38" s="12">
        <v>50185</v>
      </c>
      <c r="D38" s="12">
        <v>36283</v>
      </c>
      <c r="E38" s="12">
        <v>33094</v>
      </c>
      <c r="F38" s="12">
        <v>3189</v>
      </c>
      <c r="G38" s="12">
        <v>13902</v>
      </c>
    </row>
    <row r="39" spans="1:12" ht="12" customHeight="1">
      <c r="A39" s="21" t="s">
        <v>12</v>
      </c>
      <c r="B39" s="2" t="s">
        <v>21</v>
      </c>
      <c r="C39" s="13">
        <v>1128</v>
      </c>
      <c r="D39" s="13">
        <v>71</v>
      </c>
      <c r="E39" s="13">
        <v>53</v>
      </c>
      <c r="F39" s="13">
        <v>18</v>
      </c>
      <c r="G39" s="13">
        <v>1057</v>
      </c>
      <c r="H39" t="s">
        <v>12</v>
      </c>
      <c r="I39" t="s">
        <v>12</v>
      </c>
      <c r="K39" t="s">
        <v>12</v>
      </c>
      <c r="L39" t="s">
        <v>12</v>
      </c>
    </row>
    <row r="40" spans="1:12" ht="12" customHeight="1">
      <c r="A40" s="21" t="s">
        <v>12</v>
      </c>
      <c r="B40" s="2" t="s">
        <v>22</v>
      </c>
      <c r="C40" s="13">
        <v>5645</v>
      </c>
      <c r="D40" s="13">
        <v>1523</v>
      </c>
      <c r="E40" s="13">
        <v>1046</v>
      </c>
      <c r="F40" s="13">
        <v>477</v>
      </c>
      <c r="G40" s="13">
        <v>4122</v>
      </c>
      <c r="H40" t="s">
        <v>12</v>
      </c>
      <c r="I40" t="s">
        <v>12</v>
      </c>
      <c r="K40" t="s">
        <v>12</v>
      </c>
      <c r="L40" t="s">
        <v>12</v>
      </c>
    </row>
    <row r="41" spans="1:12" ht="12" customHeight="1">
      <c r="A41" s="21" t="s">
        <v>12</v>
      </c>
      <c r="B41" s="2" t="s">
        <v>23</v>
      </c>
      <c r="C41" s="13">
        <v>5205</v>
      </c>
      <c r="D41" s="13">
        <v>4242</v>
      </c>
      <c r="E41" s="13">
        <v>3417</v>
      </c>
      <c r="F41" s="13">
        <v>825</v>
      </c>
      <c r="G41" s="13">
        <v>963</v>
      </c>
      <c r="H41" t="s">
        <v>12</v>
      </c>
      <c r="I41" t="s">
        <v>12</v>
      </c>
      <c r="K41" t="s">
        <v>12</v>
      </c>
      <c r="L41" t="s">
        <v>12</v>
      </c>
    </row>
    <row r="42" spans="1:12" ht="12" customHeight="1">
      <c r="A42" s="21" t="s">
        <v>12</v>
      </c>
      <c r="B42" s="2" t="s">
        <v>24</v>
      </c>
      <c r="C42" s="13">
        <v>4879</v>
      </c>
      <c r="D42" s="13">
        <v>4469</v>
      </c>
      <c r="E42" s="13">
        <v>4042</v>
      </c>
      <c r="F42" s="13">
        <v>427</v>
      </c>
      <c r="G42" s="13">
        <v>410</v>
      </c>
      <c r="H42" t="s">
        <v>12</v>
      </c>
      <c r="I42" t="s">
        <v>12</v>
      </c>
      <c r="K42" t="s">
        <v>12</v>
      </c>
      <c r="L42" t="s">
        <v>12</v>
      </c>
    </row>
    <row r="43" spans="1:12" ht="12" customHeight="1">
      <c r="A43" s="21" t="s">
        <v>12</v>
      </c>
      <c r="B43" s="2" t="s">
        <v>25</v>
      </c>
      <c r="C43" s="13">
        <v>4867</v>
      </c>
      <c r="D43" s="13">
        <v>4568</v>
      </c>
      <c r="E43" s="13">
        <v>4259</v>
      </c>
      <c r="F43" s="13">
        <v>309</v>
      </c>
      <c r="G43" s="13">
        <v>299</v>
      </c>
      <c r="H43" t="s">
        <v>12</v>
      </c>
      <c r="I43" t="s">
        <v>12</v>
      </c>
      <c r="K43" t="s">
        <v>12</v>
      </c>
      <c r="L43" t="s">
        <v>12</v>
      </c>
    </row>
    <row r="44" spans="1:12" ht="12" customHeight="1">
      <c r="A44" s="21" t="s">
        <v>12</v>
      </c>
      <c r="B44" s="2" t="s">
        <v>26</v>
      </c>
      <c r="C44" s="13">
        <v>4681</v>
      </c>
      <c r="D44" s="13">
        <v>4410</v>
      </c>
      <c r="E44" s="13">
        <v>4193</v>
      </c>
      <c r="F44" s="13">
        <v>217</v>
      </c>
      <c r="G44" s="13">
        <v>271</v>
      </c>
      <c r="H44" t="s">
        <v>12</v>
      </c>
      <c r="I44" t="s">
        <v>12</v>
      </c>
      <c r="K44" t="s">
        <v>12</v>
      </c>
      <c r="L44" t="s">
        <v>12</v>
      </c>
    </row>
    <row r="45" spans="1:12" ht="12" customHeight="1">
      <c r="A45" s="21" t="s">
        <v>12</v>
      </c>
      <c r="B45" s="2" t="s">
        <v>27</v>
      </c>
      <c r="C45" s="13">
        <v>4821</v>
      </c>
      <c r="D45" s="13">
        <v>4479</v>
      </c>
      <c r="E45" s="13">
        <v>4271</v>
      </c>
      <c r="F45" s="13">
        <v>208</v>
      </c>
      <c r="G45" s="13">
        <v>342</v>
      </c>
      <c r="H45" t="s">
        <v>12</v>
      </c>
      <c r="I45" t="s">
        <v>12</v>
      </c>
      <c r="K45" t="s">
        <v>12</v>
      </c>
      <c r="L45" t="s">
        <v>12</v>
      </c>
    </row>
    <row r="46" spans="1:12" ht="12" customHeight="1">
      <c r="A46" s="21" t="s">
        <v>12</v>
      </c>
      <c r="B46" s="2" t="s">
        <v>28</v>
      </c>
      <c r="C46" s="13">
        <v>3975</v>
      </c>
      <c r="D46" s="13">
        <v>3682</v>
      </c>
      <c r="E46" s="13">
        <v>3505</v>
      </c>
      <c r="F46" s="13">
        <v>177</v>
      </c>
      <c r="G46" s="13">
        <v>293</v>
      </c>
      <c r="H46" t="s">
        <v>12</v>
      </c>
      <c r="I46" t="s">
        <v>12</v>
      </c>
      <c r="K46" t="s">
        <v>12</v>
      </c>
      <c r="L46" t="s">
        <v>12</v>
      </c>
    </row>
    <row r="47" spans="1:12" ht="12" customHeight="1">
      <c r="A47" s="21" t="s">
        <v>12</v>
      </c>
      <c r="B47" s="2" t="s">
        <v>29</v>
      </c>
      <c r="C47" s="13">
        <v>3546</v>
      </c>
      <c r="D47" s="13">
        <v>3181</v>
      </c>
      <c r="E47" s="13">
        <v>3009</v>
      </c>
      <c r="F47" s="13">
        <v>172</v>
      </c>
      <c r="G47" s="13">
        <v>365</v>
      </c>
      <c r="H47" t="s">
        <v>12</v>
      </c>
      <c r="I47" t="s">
        <v>12</v>
      </c>
      <c r="K47" t="s">
        <v>12</v>
      </c>
      <c r="L47" t="s">
        <v>12</v>
      </c>
    </row>
    <row r="48" spans="1:12" ht="12" customHeight="1">
      <c r="A48" s="21" t="s">
        <v>12</v>
      </c>
      <c r="B48" s="2" t="s">
        <v>30</v>
      </c>
      <c r="C48" s="13">
        <v>2828</v>
      </c>
      <c r="D48" s="13">
        <v>2343</v>
      </c>
      <c r="E48" s="13">
        <v>2201</v>
      </c>
      <c r="F48" s="13">
        <v>142</v>
      </c>
      <c r="G48" s="13">
        <v>485</v>
      </c>
      <c r="H48" t="s">
        <v>12</v>
      </c>
      <c r="I48" t="s">
        <v>12</v>
      </c>
      <c r="K48" t="s">
        <v>12</v>
      </c>
      <c r="L48" t="s">
        <v>12</v>
      </c>
    </row>
    <row r="49" spans="1:12" ht="12" customHeight="1">
      <c r="A49" s="21" t="s">
        <v>12</v>
      </c>
      <c r="B49" s="2" t="s">
        <v>31</v>
      </c>
      <c r="C49" s="13">
        <v>2549</v>
      </c>
      <c r="D49" s="13">
        <v>1669</v>
      </c>
      <c r="E49" s="13">
        <v>1561</v>
      </c>
      <c r="F49" s="13">
        <v>108</v>
      </c>
      <c r="G49" s="13">
        <v>880</v>
      </c>
      <c r="H49" t="s">
        <v>12</v>
      </c>
      <c r="I49" t="s">
        <v>12</v>
      </c>
      <c r="K49" t="s">
        <v>12</v>
      </c>
      <c r="L49" t="s">
        <v>12</v>
      </c>
    </row>
    <row r="50" spans="1:12" ht="12" customHeight="1">
      <c r="A50" s="21" t="s">
        <v>12</v>
      </c>
      <c r="B50" s="2" t="s">
        <v>32</v>
      </c>
      <c r="C50" s="13">
        <v>2110</v>
      </c>
      <c r="D50" s="13">
        <v>845</v>
      </c>
      <c r="E50" s="13">
        <v>796</v>
      </c>
      <c r="F50" s="13">
        <v>49</v>
      </c>
      <c r="G50" s="13">
        <v>1265</v>
      </c>
      <c r="H50" t="s">
        <v>12</v>
      </c>
      <c r="I50" t="s">
        <v>12</v>
      </c>
      <c r="K50" t="s">
        <v>12</v>
      </c>
      <c r="L50" t="s">
        <v>12</v>
      </c>
    </row>
    <row r="51" spans="1:12" ht="12" customHeight="1">
      <c r="A51" s="21" t="s">
        <v>12</v>
      </c>
      <c r="B51" s="2" t="s">
        <v>33</v>
      </c>
      <c r="C51" s="13">
        <v>1721</v>
      </c>
      <c r="D51" s="13">
        <v>414</v>
      </c>
      <c r="E51" s="13">
        <v>400</v>
      </c>
      <c r="F51" s="13">
        <v>14</v>
      </c>
      <c r="G51" s="13">
        <v>1307</v>
      </c>
      <c r="H51" t="s">
        <v>12</v>
      </c>
      <c r="I51" t="s">
        <v>12</v>
      </c>
      <c r="K51" t="s">
        <v>12</v>
      </c>
      <c r="L51" t="s">
        <v>12</v>
      </c>
    </row>
    <row r="52" spans="1:12" ht="12" customHeight="1">
      <c r="A52" s="21" t="s">
        <v>12</v>
      </c>
      <c r="B52" s="2" t="s">
        <v>34</v>
      </c>
      <c r="C52" s="13">
        <v>1139</v>
      </c>
      <c r="D52" s="13">
        <v>229</v>
      </c>
      <c r="E52" s="13">
        <v>213</v>
      </c>
      <c r="F52" s="13">
        <v>16</v>
      </c>
      <c r="G52" s="13">
        <v>910</v>
      </c>
      <c r="H52" t="s">
        <v>12</v>
      </c>
      <c r="I52" t="s">
        <v>12</v>
      </c>
      <c r="K52" t="s">
        <v>12</v>
      </c>
      <c r="L52" t="s">
        <v>12</v>
      </c>
    </row>
    <row r="53" spans="1:12" ht="12" customHeight="1">
      <c r="A53" s="23" t="s">
        <v>12</v>
      </c>
      <c r="B53" s="5" t="s">
        <v>35</v>
      </c>
      <c r="C53" s="14">
        <v>1091</v>
      </c>
      <c r="D53" s="14">
        <v>158</v>
      </c>
      <c r="E53" s="14">
        <v>128</v>
      </c>
      <c r="F53" s="14">
        <v>30</v>
      </c>
      <c r="G53" s="14">
        <v>933</v>
      </c>
      <c r="H53" t="s">
        <v>12</v>
      </c>
      <c r="I53" t="s">
        <v>12</v>
      </c>
      <c r="K53" t="s">
        <v>12</v>
      </c>
      <c r="L53" t="s">
        <v>12</v>
      </c>
    </row>
    <row r="54" spans="1:12" ht="26.4" customHeight="1">
      <c r="A54" s="15" t="s">
        <v>38</v>
      </c>
      <c r="B54" s="16" t="s">
        <v>12</v>
      </c>
      <c r="C54" s="17" t="s">
        <v>12</v>
      </c>
      <c r="D54" s="17" t="s">
        <v>12</v>
      </c>
      <c r="E54" s="17" t="s">
        <v>12</v>
      </c>
      <c r="F54" s="18" t="s">
        <v>12</v>
      </c>
      <c r="G54" s="18" t="s">
        <v>12</v>
      </c>
      <c r="J54" t="s">
        <v>12</v>
      </c>
    </row>
    <row r="55" spans="1:12" ht="12" customHeight="1">
      <c r="A55" s="19" t="s">
        <v>39</v>
      </c>
      <c r="B55" s="16" t="s">
        <v>12</v>
      </c>
      <c r="C55" s="17" t="s">
        <v>12</v>
      </c>
      <c r="D55" s="17" t="s">
        <v>12</v>
      </c>
      <c r="E55" s="17" t="s">
        <v>12</v>
      </c>
      <c r="F55" s="18" t="s">
        <v>12</v>
      </c>
      <c r="G55" s="18" t="s">
        <v>12</v>
      </c>
      <c r="J55" t="s">
        <v>12</v>
      </c>
    </row>
    <row r="56" spans="1:12" ht="11.4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1.4">
      <c r="A57" s="1"/>
      <c r="B57" s="1"/>
      <c r="C57" s="1"/>
      <c r="D57" s="1"/>
      <c r="E57" s="1"/>
      <c r="F57" s="1"/>
      <c r="G57" s="1"/>
    </row>
    <row r="58" spans="1:12" ht="11.4">
      <c r="A58" s="1"/>
      <c r="B58" s="1"/>
      <c r="C58" s="1"/>
      <c r="D58" s="1"/>
      <c r="E58" s="1"/>
      <c r="F58" s="1"/>
      <c r="G58" s="1"/>
    </row>
    <row r="59" spans="1:12" ht="11.4">
      <c r="A59" s="1"/>
      <c r="B59" s="1"/>
      <c r="C59" s="1"/>
      <c r="D59" s="1"/>
      <c r="E59" s="1"/>
      <c r="F59" s="1"/>
      <c r="G59" s="1"/>
    </row>
    <row r="60" spans="1:12" ht="11.4">
      <c r="A60" s="1"/>
      <c r="B60" s="1"/>
      <c r="C60" s="1"/>
      <c r="D60" s="1"/>
      <c r="E60" s="1"/>
      <c r="F60" s="1"/>
      <c r="G60" s="1"/>
    </row>
    <row r="61" spans="1:12" ht="11.4">
      <c r="A61" s="1"/>
      <c r="B61" s="1"/>
      <c r="C61" s="1"/>
      <c r="D61" s="1"/>
      <c r="E61" s="1"/>
      <c r="F61" s="1"/>
      <c r="G61" s="1"/>
    </row>
    <row r="62" spans="1:12" ht="11.4">
      <c r="A62" s="1"/>
      <c r="B62" s="1"/>
      <c r="C62" s="1"/>
      <c r="D62" s="1"/>
      <c r="E62" s="1"/>
      <c r="F62" s="1"/>
      <c r="G62" s="1"/>
    </row>
    <row r="63" spans="1:12" ht="11.4">
      <c r="A63" s="1"/>
      <c r="B63" s="1"/>
      <c r="C63" s="1"/>
      <c r="D63" s="1"/>
      <c r="E63" s="1"/>
      <c r="F63" s="1"/>
      <c r="G63" s="1"/>
    </row>
    <row r="64" spans="1:12" ht="11.4">
      <c r="A64" s="1"/>
      <c r="B64" s="1"/>
      <c r="C64" s="1"/>
      <c r="D64" s="1"/>
      <c r="E64" s="1"/>
      <c r="F64" s="1"/>
      <c r="G64" s="1"/>
    </row>
    <row r="65" spans="1:7" ht="11.4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138</vt:i4>
      </vt:variant>
      <vt:variant>
        <vt:lpstr>Rangos con nombre</vt:lpstr>
      </vt:variant>
      <vt:variant>
        <vt:i4>1</vt:i4>
      </vt:variant>
    </vt:vector>
  </HeadingPairs>
  <TitlesOfParts>
    <vt:vector size="139" baseType="lpstr">
      <vt:lpstr>Carátula</vt:lpstr>
      <vt:lpstr>Índice</vt:lpstr>
      <vt:lpstr>Cuadro 2.2</vt:lpstr>
      <vt:lpstr>Cuadro 2.2.1</vt:lpstr>
      <vt:lpstr>Cuadro 2.2.2</vt:lpstr>
      <vt:lpstr>Cuadro 2.2.3</vt:lpstr>
      <vt:lpstr>Cuadro 2.2.4</vt:lpstr>
      <vt:lpstr>Cuadro 2.2.5</vt:lpstr>
      <vt:lpstr>Cuadro 2.2.6</vt:lpstr>
      <vt:lpstr>Cuadro 2.2.7</vt:lpstr>
      <vt:lpstr>Cuadro 2.2.8</vt:lpstr>
      <vt:lpstr>Cuadro 2.2.9</vt:lpstr>
      <vt:lpstr>Cuadro 2.2.10</vt:lpstr>
      <vt:lpstr>Cuadro 2.2.11</vt:lpstr>
      <vt:lpstr>Cuadro 2.2.12</vt:lpstr>
      <vt:lpstr>Cuadro 2.2.13</vt:lpstr>
      <vt:lpstr>Cuadro 2.2.14</vt:lpstr>
      <vt:lpstr>Cuadro 2.2.15</vt:lpstr>
      <vt:lpstr>Cuadro 2.2.16</vt:lpstr>
      <vt:lpstr>Cuadro 2.2.17</vt:lpstr>
      <vt:lpstr>Cuadro 2.2.18</vt:lpstr>
      <vt:lpstr>Cuadro 2.2.19</vt:lpstr>
      <vt:lpstr>Cuadro 2.2.20</vt:lpstr>
      <vt:lpstr>Cuadro 2.2.21</vt:lpstr>
      <vt:lpstr>Cuadro 2.2.22</vt:lpstr>
      <vt:lpstr>Cuadro 2.2.23</vt:lpstr>
      <vt:lpstr>Cuadro 2.2.24</vt:lpstr>
      <vt:lpstr>Cuadro 2.2.25</vt:lpstr>
      <vt:lpstr>Cuadro 2.2.26</vt:lpstr>
      <vt:lpstr>Cuadro 2.2.27</vt:lpstr>
      <vt:lpstr>Cuadro 2.2.28</vt:lpstr>
      <vt:lpstr>Cuadro 2.2.29</vt:lpstr>
      <vt:lpstr>Cuadro 2.2.30</vt:lpstr>
      <vt:lpstr>Cuadro 2.2.31</vt:lpstr>
      <vt:lpstr>Cuadro 2.2.32</vt:lpstr>
      <vt:lpstr>Cuadro 2.2.33</vt:lpstr>
      <vt:lpstr>Cuadro 2.2.34</vt:lpstr>
      <vt:lpstr>Cuadro 2.2.35</vt:lpstr>
      <vt:lpstr>Cuadro 2.2.36</vt:lpstr>
      <vt:lpstr>Cuadro 2.2.37</vt:lpstr>
      <vt:lpstr>Cuadro 2.2.38</vt:lpstr>
      <vt:lpstr>Cuadro 2.2.39</vt:lpstr>
      <vt:lpstr>Cuadro 2.2.40</vt:lpstr>
      <vt:lpstr>Cuadro 2.2.41</vt:lpstr>
      <vt:lpstr>Cuadro 2.2.42</vt:lpstr>
      <vt:lpstr>Cuadro 2.2.43</vt:lpstr>
      <vt:lpstr>Cuadro 2.2.44</vt:lpstr>
      <vt:lpstr>Cuadro 2.2.45</vt:lpstr>
      <vt:lpstr>Cuadro 2.2.46</vt:lpstr>
      <vt:lpstr>Cuadro 2.2.47</vt:lpstr>
      <vt:lpstr>Cuadro 2.2.48</vt:lpstr>
      <vt:lpstr>Cuadro 2.2.49</vt:lpstr>
      <vt:lpstr>Cuadro 2.2.50</vt:lpstr>
      <vt:lpstr>Cuadro 2.2.51</vt:lpstr>
      <vt:lpstr>Cuadro 2.2.52</vt:lpstr>
      <vt:lpstr>Cuadro 2.2.53</vt:lpstr>
      <vt:lpstr>Cuadro 2.2.54</vt:lpstr>
      <vt:lpstr>Cuadro 2.2.55</vt:lpstr>
      <vt:lpstr>Cuadro 2.2.56</vt:lpstr>
      <vt:lpstr>Cuadro 2.2.57</vt:lpstr>
      <vt:lpstr>Cuadro 2.2.58</vt:lpstr>
      <vt:lpstr>Cuadro 2.2.59</vt:lpstr>
      <vt:lpstr>Cuadro 2.2.60</vt:lpstr>
      <vt:lpstr>Cuadro 2.2.61</vt:lpstr>
      <vt:lpstr>Cuadro 2.2.62</vt:lpstr>
      <vt:lpstr>Cuadro 2.2.63</vt:lpstr>
      <vt:lpstr>Cuadro 2.2.64</vt:lpstr>
      <vt:lpstr>Cuadro 2.2.65</vt:lpstr>
      <vt:lpstr>Cuadro 2.2.66</vt:lpstr>
      <vt:lpstr>Cuadro 2.2.67</vt:lpstr>
      <vt:lpstr>Cuadro 2.2.68</vt:lpstr>
      <vt:lpstr>Cuadro 2.2.69</vt:lpstr>
      <vt:lpstr>Cuadro 2.2.70</vt:lpstr>
      <vt:lpstr>Cuadro 2.2.71</vt:lpstr>
      <vt:lpstr>Cuadro 2.2.72</vt:lpstr>
      <vt:lpstr>Cuadro 2.2.73</vt:lpstr>
      <vt:lpstr>Cuadro 2.2.74</vt:lpstr>
      <vt:lpstr>Cuadro 2.2.75</vt:lpstr>
      <vt:lpstr>Cuadro 2.2.76</vt:lpstr>
      <vt:lpstr>Cuadro 2.2.77</vt:lpstr>
      <vt:lpstr>Cuadro 2.2.78</vt:lpstr>
      <vt:lpstr>Cuadro 2.2.79</vt:lpstr>
      <vt:lpstr>Cuadro 2.2.80</vt:lpstr>
      <vt:lpstr>Cuadro 2.2.81</vt:lpstr>
      <vt:lpstr>Cuadro 2.2.82</vt:lpstr>
      <vt:lpstr>Cuadro 2.2.83</vt:lpstr>
      <vt:lpstr>Cuadro 2.2.84</vt:lpstr>
      <vt:lpstr>Cuadro 2.2.85</vt:lpstr>
      <vt:lpstr>Cuadro 2.2.86</vt:lpstr>
      <vt:lpstr>Cuadro 2.2.87</vt:lpstr>
      <vt:lpstr>Cuadro 2.2.88</vt:lpstr>
      <vt:lpstr>Cuadro 2.2.89</vt:lpstr>
      <vt:lpstr>Cuadro 2.2.90</vt:lpstr>
      <vt:lpstr>Cuadro 2.2.91</vt:lpstr>
      <vt:lpstr>Cuadro 2.2.92</vt:lpstr>
      <vt:lpstr>Cuadro 2.2.93</vt:lpstr>
      <vt:lpstr>Cuadro 2.2.94</vt:lpstr>
      <vt:lpstr>Cuadro 2.2.95</vt:lpstr>
      <vt:lpstr>Cuadro 2.2.96</vt:lpstr>
      <vt:lpstr>Cuadro 2.2.97</vt:lpstr>
      <vt:lpstr>Cuadro 2.2.98</vt:lpstr>
      <vt:lpstr>Cuadro 2.2.99</vt:lpstr>
      <vt:lpstr>Cuadro 2.2.100</vt:lpstr>
      <vt:lpstr>Cuadro 2.2.101</vt:lpstr>
      <vt:lpstr>Cuadro 2.2.102</vt:lpstr>
      <vt:lpstr>Cuadro 2.2.103</vt:lpstr>
      <vt:lpstr>Cuadro 2.2.104</vt:lpstr>
      <vt:lpstr>Cuadro 2.2.105</vt:lpstr>
      <vt:lpstr>Cuadro 2.2.106</vt:lpstr>
      <vt:lpstr>Cuadro 2.2.107</vt:lpstr>
      <vt:lpstr>Cuadro 2.2.108</vt:lpstr>
      <vt:lpstr>Cuadro 2.2.109</vt:lpstr>
      <vt:lpstr>Cuadro 2.2.110</vt:lpstr>
      <vt:lpstr>Cuadro 2.2.111</vt:lpstr>
      <vt:lpstr>Cuadro 2.2.112</vt:lpstr>
      <vt:lpstr>Cuadro 2.2.113</vt:lpstr>
      <vt:lpstr>Cuadro 2.2.114</vt:lpstr>
      <vt:lpstr>Cuadro 2.2.115</vt:lpstr>
      <vt:lpstr>Cuadro 2.2.116</vt:lpstr>
      <vt:lpstr>Cuadro 2.2.117</vt:lpstr>
      <vt:lpstr>Cuadro 2.2.118</vt:lpstr>
      <vt:lpstr>Cuadro 2.2.119</vt:lpstr>
      <vt:lpstr>Cuadro 2.2.120</vt:lpstr>
      <vt:lpstr>Cuadro 2.2.121</vt:lpstr>
      <vt:lpstr>Cuadro 2.2.122</vt:lpstr>
      <vt:lpstr>Cuadro 2.2.123</vt:lpstr>
      <vt:lpstr>Cuadro 2.2.124</vt:lpstr>
      <vt:lpstr>Cuadro 2.2.125</vt:lpstr>
      <vt:lpstr>Cuadro 2.2.126</vt:lpstr>
      <vt:lpstr>Cuadro 2.2.127</vt:lpstr>
      <vt:lpstr>Cuadro 2.2.128</vt:lpstr>
      <vt:lpstr>Cuadro 2.2.129</vt:lpstr>
      <vt:lpstr>Cuadro 2.2.130</vt:lpstr>
      <vt:lpstr>Cuadro 2.2.131</vt:lpstr>
      <vt:lpstr>Cuadro 2.2.132</vt:lpstr>
      <vt:lpstr>Cuadro 2.2.133</vt:lpstr>
      <vt:lpstr>Cuadro 2.2.134</vt:lpstr>
      <vt:lpstr>Cuadro 2.2.135</vt:lpstr>
      <vt:lpstr>'Cuadro 2.2.1'!Área_de_impresión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msuyay</dc:creator>
  <cp:keywords/>
  <dc:description/>
  <cp:lastModifiedBy>Grandis Gonzalo Raúl</cp:lastModifiedBy>
  <cp:revision>1</cp:revision>
  <dcterms:created xsi:type="dcterms:W3CDTF">2024-01-16T15:08:29Z</dcterms:created>
  <dcterms:modified xsi:type="dcterms:W3CDTF">2024-03-11T19:49:33Z</dcterms:modified>
  <cp:category/>
  <cp:contentStatus/>
</cp:coreProperties>
</file>