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3\cuadro3\"/>
    </mc:Choice>
  </mc:AlternateContent>
  <bookViews>
    <workbookView xWindow="-105" yWindow="-105" windowWidth="23250" windowHeight="12570"/>
  </bookViews>
  <sheets>
    <sheet name="Carátula" sheetId="138" r:id="rId1"/>
    <sheet name="Índice" sheetId="137" r:id="rId2"/>
    <sheet name="Cuadro 3.2" sheetId="1" r:id="rId3"/>
    <sheet name="Cuadro 3.2.1" sheetId="2" r:id="rId4"/>
    <sheet name="Cuadro 3.2.2" sheetId="3" r:id="rId5"/>
    <sheet name="Cuadro 3.2.3" sheetId="4" r:id="rId6"/>
    <sheet name="Cuadro 3.2.4" sheetId="5" r:id="rId7"/>
    <sheet name="Cuadro 3.2.5" sheetId="6" r:id="rId8"/>
    <sheet name="Cuadro 3.2.6" sheetId="7" r:id="rId9"/>
    <sheet name="Cuadro 3.2.7" sheetId="8" r:id="rId10"/>
    <sheet name="Cuadro 3.2.8" sheetId="9" r:id="rId11"/>
    <sheet name="Cuadro 3.2.9" sheetId="10" r:id="rId12"/>
    <sheet name="Cuadro 3.2.10" sheetId="11" r:id="rId13"/>
    <sheet name="Cuadro 3.2.11" sheetId="12" r:id="rId14"/>
    <sheet name="Cuadro 3.2.12" sheetId="13" r:id="rId15"/>
    <sheet name="Cuadro 3.2.13" sheetId="14" r:id="rId16"/>
    <sheet name="Cuadro 3.2.14" sheetId="15" r:id="rId17"/>
    <sheet name="Cuadro 3.2.15" sheetId="16" r:id="rId18"/>
    <sheet name="Cuadro 3.2.16" sheetId="17" r:id="rId19"/>
    <sheet name="Cuadro 3.2.17" sheetId="18" r:id="rId20"/>
    <sheet name="Cuadro 3.2.18" sheetId="19" r:id="rId21"/>
    <sheet name="Cuadro 3.2.19" sheetId="20" r:id="rId22"/>
    <sheet name="Cuadro 3.2.20" sheetId="21" r:id="rId23"/>
    <sheet name="Cuadro 3.2.21" sheetId="22" r:id="rId24"/>
    <sheet name="Cuadro 3.2.22" sheetId="23" r:id="rId25"/>
    <sheet name="Cuadro 3.2.23" sheetId="24" r:id="rId26"/>
    <sheet name="Cuadro 3.2.24" sheetId="25" r:id="rId27"/>
    <sheet name="Cuadro 3.2.25" sheetId="26" r:id="rId28"/>
    <sheet name="Cuadro 3.2.26" sheetId="27" r:id="rId29"/>
    <sheet name="Cuadro 3.2.27" sheetId="28" r:id="rId30"/>
    <sheet name="Cuadro 3.2.28" sheetId="29" r:id="rId31"/>
    <sheet name="Cuadro 3.2.29" sheetId="30" r:id="rId32"/>
    <sheet name="Cuadro 3.2.30" sheetId="31" r:id="rId33"/>
    <sheet name="Cuadro 3.2.31" sheetId="32" r:id="rId34"/>
    <sheet name="Cuadro 3.2.32" sheetId="33" r:id="rId35"/>
    <sheet name="Cuadro 3.2.33" sheetId="34" r:id="rId36"/>
    <sheet name="Cuadro 3.2.34" sheetId="35" r:id="rId37"/>
    <sheet name="Cuadro 3.2.35" sheetId="36" r:id="rId38"/>
    <sheet name="Cuadro 3.2.36" sheetId="37" r:id="rId39"/>
    <sheet name="Cuadro 3.2.37" sheetId="38" r:id="rId40"/>
    <sheet name="Cuadro 3.2.38" sheetId="39" r:id="rId41"/>
    <sheet name="Cuadro 3.2.39" sheetId="40" r:id="rId42"/>
    <sheet name="Cuadro 3.2.40" sheetId="41" r:id="rId43"/>
    <sheet name="Cuadro 3.2.41" sheetId="42" r:id="rId44"/>
    <sheet name="Cuadro 3.2.42" sheetId="43" r:id="rId45"/>
    <sheet name="Cuadro 3.2.43" sheetId="44" r:id="rId46"/>
    <sheet name="Cuadro 3.2.44" sheetId="45" r:id="rId47"/>
    <sheet name="Cuadro 3.2.45" sheetId="46" r:id="rId48"/>
    <sheet name="Cuadro 3.2.46" sheetId="47" r:id="rId49"/>
    <sheet name="Cuadro 3.2.47" sheetId="48" r:id="rId50"/>
    <sheet name="Cuadro 3.2.48" sheetId="49" r:id="rId51"/>
    <sheet name="Cuadro 3.2.49" sheetId="50" r:id="rId52"/>
    <sheet name="Cuadro 3.2.50" sheetId="51" r:id="rId53"/>
    <sheet name="Cuadro 3.2.51" sheetId="52" r:id="rId54"/>
    <sheet name="Cuadro 3.2.52" sheetId="53" r:id="rId55"/>
    <sheet name="Cuadro 3.2.53" sheetId="54" r:id="rId56"/>
    <sheet name="Cuadro 3.2.54" sheetId="55" r:id="rId57"/>
    <sheet name="Cuadro 3.2.55" sheetId="56" r:id="rId58"/>
    <sheet name="Cuadro 3.2.56" sheetId="57" r:id="rId59"/>
    <sheet name="Cuadro 3.2.57" sheetId="58" r:id="rId60"/>
    <sheet name="Cuadro 3.2.58" sheetId="59" r:id="rId61"/>
    <sheet name="Cuadro 3.2.59" sheetId="60" r:id="rId62"/>
    <sheet name="Cuadro 3.2.60" sheetId="61" r:id="rId63"/>
    <sheet name="Cuadro 3.2.61" sheetId="62" r:id="rId64"/>
    <sheet name="Cuadro 3.2.62" sheetId="63" r:id="rId65"/>
    <sheet name="Cuadro 3.2.63" sheetId="64" r:id="rId66"/>
    <sheet name="Cuadro 3.2.64" sheetId="65" r:id="rId67"/>
    <sheet name="Cuadro 3.2.65" sheetId="66" r:id="rId68"/>
    <sheet name="Cuadro 3.2.66" sheetId="67" r:id="rId69"/>
    <sheet name="Cuadro 3.2.67" sheetId="68" r:id="rId70"/>
    <sheet name="Cuadro 3.2.68" sheetId="69" r:id="rId71"/>
    <sheet name="Cuadro 3.2.69" sheetId="70" r:id="rId72"/>
    <sheet name="Cuadro 3.2.70" sheetId="71" r:id="rId73"/>
    <sheet name="Cuadro 3.2.71" sheetId="72" r:id="rId74"/>
    <sheet name="Cuadro 3.2.72" sheetId="73" r:id="rId75"/>
    <sheet name="Cuadro 3.2.73" sheetId="74" r:id="rId76"/>
    <sheet name="Cuadro 3.2.74" sheetId="75" r:id="rId77"/>
    <sheet name="Cuadro 3.2.75" sheetId="76" r:id="rId78"/>
    <sheet name="Cuadro 3.2.76" sheetId="77" r:id="rId79"/>
    <sheet name="Cuadro 3.2.77" sheetId="78" r:id="rId80"/>
    <sheet name="Cuadro 3.2.78" sheetId="79" r:id="rId81"/>
    <sheet name="Cuadro 3.2.79" sheetId="80" r:id="rId82"/>
    <sheet name="Cuadro 3.2.80" sheetId="81" r:id="rId83"/>
    <sheet name="Cuadro 3.2.81" sheetId="82" r:id="rId84"/>
    <sheet name="Cuadro 3.2.82" sheetId="83" r:id="rId85"/>
    <sheet name="Cuadro 3.2.83" sheetId="84" r:id="rId86"/>
    <sheet name="Cuadro 3.2.84" sheetId="85" r:id="rId87"/>
    <sheet name="Cuadro 3.2.85" sheetId="86" r:id="rId88"/>
    <sheet name="Cuadro 3.2.86" sheetId="87" r:id="rId89"/>
    <sheet name="Cuadro 3.2.87" sheetId="88" r:id="rId90"/>
    <sheet name="Cuadro 3.2.88" sheetId="89" r:id="rId91"/>
    <sheet name="Cuadro 3.2.89" sheetId="90" r:id="rId92"/>
    <sheet name="Cuadro 3.2.90" sheetId="91" r:id="rId93"/>
    <sheet name="Cuadro 3.2.91" sheetId="92" r:id="rId94"/>
    <sheet name="Cuadro 3.2.92" sheetId="93" r:id="rId95"/>
    <sheet name="Cuadro 3.2.93" sheetId="94" r:id="rId96"/>
    <sheet name="Cuadro 3.2.94" sheetId="95" r:id="rId97"/>
    <sheet name="Cuadro 3.2.95" sheetId="96" r:id="rId98"/>
    <sheet name="Cuadro 3.2.96" sheetId="97" r:id="rId99"/>
    <sheet name="Cuadro 3.2.97" sheetId="98" r:id="rId100"/>
    <sheet name="Cuadro 3.2.98" sheetId="99" r:id="rId101"/>
    <sheet name="Cuadro 3.2.99" sheetId="100" r:id="rId102"/>
    <sheet name="Cuadro 3.2.100" sheetId="101" r:id="rId103"/>
    <sheet name="Cuadro 3.2.101" sheetId="102" r:id="rId104"/>
    <sheet name="Cuadro 3.2.102" sheetId="103" r:id="rId105"/>
    <sheet name="Cuadro 3.2.103" sheetId="104" r:id="rId106"/>
    <sheet name="Cuadro 3.2.104" sheetId="105" r:id="rId107"/>
    <sheet name="Cuadro 3.2.105" sheetId="106" r:id="rId108"/>
    <sheet name="Cuadro 3.2.106" sheetId="107" r:id="rId109"/>
    <sheet name="Cuadro 3.2.107" sheetId="108" r:id="rId110"/>
    <sheet name="Cuadro 3.2.108" sheetId="109" r:id="rId111"/>
    <sheet name="Cuadro 3.2.109" sheetId="110" r:id="rId112"/>
    <sheet name="Cuadro 3.2.110" sheetId="111" r:id="rId113"/>
    <sheet name="Cuadro 3.2.111" sheetId="112" r:id="rId114"/>
    <sheet name="Cuadro 3.2.112" sheetId="113" r:id="rId115"/>
    <sheet name="Cuadro 3.2.113" sheetId="114" r:id="rId116"/>
    <sheet name="Cuadro 3.2.114" sheetId="115" r:id="rId117"/>
    <sheet name="Cuadro 3.2.115" sheetId="116" r:id="rId118"/>
    <sheet name="Cuadro 3.2.116" sheetId="117" r:id="rId119"/>
    <sheet name="Cuadro 3.2.117" sheetId="118" r:id="rId120"/>
    <sheet name="Cuadro 3.2.118" sheetId="119" r:id="rId121"/>
    <sheet name="Cuadro 3.2.119" sheetId="120" r:id="rId122"/>
    <sheet name="Cuadro 3.2.120" sheetId="121" r:id="rId123"/>
    <sheet name="Cuadro 3.2.121" sheetId="122" r:id="rId124"/>
    <sheet name="Cuadro 3.2.122" sheetId="123" r:id="rId125"/>
    <sheet name="Cuadro 3.2.123" sheetId="124" r:id="rId126"/>
    <sheet name="Cuadro 3.2.124" sheetId="125" r:id="rId127"/>
    <sheet name="Cuadro 3.2.125" sheetId="126" r:id="rId128"/>
    <sheet name="Cuadro 3.2.126" sheetId="127" r:id="rId129"/>
    <sheet name="Cuadro 3.2.127" sheetId="128" r:id="rId130"/>
    <sheet name="Cuadro 3.2.128" sheetId="129" r:id="rId131"/>
    <sheet name="Cuadro 3.2.129" sheetId="130" r:id="rId132"/>
    <sheet name="Cuadro 3.2.130" sheetId="131" r:id="rId133"/>
    <sheet name="Cuadro 3.2.131" sheetId="132" r:id="rId134"/>
    <sheet name="Cuadro 3.2.132" sheetId="133" r:id="rId135"/>
    <sheet name="Cuadro 3.2.133" sheetId="134" r:id="rId136"/>
    <sheet name="Cuadro 3.2.134" sheetId="135" r:id="rId137"/>
    <sheet name="Cuadro 3.2.135" sheetId="136" r:id="rId138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8" i="137" l="1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<sst xmlns="http://schemas.openxmlformats.org/spreadsheetml/2006/main" count="48348" uniqueCount="180">
  <si>
    <t>Censo Nacional de Población, Hogares y Viviendas 2022</t>
  </si>
  <si>
    <t>Cuadro 3.2. Provincia de Buenos Aires.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</si>
  <si>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</si>
  <si>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</si>
  <si>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</si>
  <si>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</si>
  <si>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</si>
  <si>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</si>
  <si>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</si>
  <si>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</si>
  <si>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</si>
  <si>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</si>
  <si>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</si>
  <si>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</si>
  <si>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</si>
  <si>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</si>
  <si>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</si>
  <si>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</si>
  <si>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</si>
  <si>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</si>
  <si>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</si>
  <si>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</si>
  <si>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</si>
  <si>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</si>
  <si>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</si>
  <si>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</si>
  <si>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</si>
  <si>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</si>
  <si>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</si>
  <si>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3.2.1. Provincia de Buenos Aires, partido Adolfo Alsina. Población ocupada de 14 años y más en viviendas particulares, por categoría ocupacional, según sexo registrado al nacer y grupos quinquenales de edad. Año 2022 </t>
  </si>
  <si>
    <t>Población de 14 años y más en viviendas particulares</t>
  </si>
  <si>
    <t>Cuadro 3.2.2. Provincia de Buenos Aires, partido Adolfo Gonzales Chaves. Población ocupada de 14 años y más en viviendas particulares, por categoría ocupacional, según sexo registrado al nacer y grupos quinquenales de edad. Año 2022 </t>
  </si>
  <si>
    <t>Cuadro 3.2.3. Provincia de Buenos Aires, partido Alberti. Población ocupada de 14 años y más en viviendas particulares, por categoría ocupacional, según sexo registrado al nacer y grupos quinquenales de edad. Año 2022 </t>
  </si>
  <si>
    <t>Cuadro 3.2.4. Provincia de Buenos Aires, partido Almirante Brown. Población ocupada de 14 años y más en viviendas particulares, por categoría ocupacional, según sexo registrado al nacer y grupos quinquenales de edad. Año 2022 </t>
  </si>
  <si>
    <t>Cuadro 3.2.5. Provincia de Buenos Aires, partido Arrecifes. Población ocupada de 14 años y más en viviendas particulares, por categoría ocupacional, según sexo registrado al nacer y grupos quinquenales de edad. Año 2022 </t>
  </si>
  <si>
    <t>Cuadro 3.2.6. Provincia de Buenos Aires, partido Avellaneda. Población ocupada de 14 años y más en viviendas particulares, por categoría ocupacional, según sexo registrado al nacer y grupos quinquenales de edad. Año 2022 </t>
  </si>
  <si>
    <t>Cuadro 3.2.7. Provincia de Buenos Aires, partido Ayacucho. Población ocupada de 14 años y más en viviendas particulares, por categoría ocupacional, según sexo registrado al nacer y grupos quinquenales de edad. Año 2022 </t>
  </si>
  <si>
    <t>Cuadro 3.2.8. Provincia de Buenos Aires, partido Azul. Población ocupada de 14 años y más en viviendas particulares, por categoría ocupacional, según sexo registrado al nacer y grupos quinquenales de edad. Año 2022 </t>
  </si>
  <si>
    <t>Cuadro 3.2.9. Provincia de Buenos Aires, partido Bahía Blanca. Población ocupada de 14 años y más en viviendas particulares, por categoría ocupacional, según sexo registrado al nacer y grupos quinquenales de edad. Año 2022 </t>
  </si>
  <si>
    <t>Cuadro 3.2.10. Provincia de Buenos Aires, partido Balcarce. Población ocupada de 14 años y más en viviendas particulares, por categoría ocupacional, según sexo registrado al nacer y grupos quinquenales de edad. Año 2022 </t>
  </si>
  <si>
    <t>Cuadro 3.2.11. Provincia de Buenos Aires, partido Baradero. Población ocupada de 14 años y más en viviendas particulares, por categoría ocupacional, según sexo registrado al nacer y grupos quinquenales de edad. Año 2022 </t>
  </si>
  <si>
    <t>Cuadro 3.2.12. Provincia de Buenos Aires, partido Benito Juárez. Población ocupada de 14 años y más en viviendas particulares, por categoría ocupacional, según sexo registrado al nacer y grupos quinquenales de edad. Año 2022 </t>
  </si>
  <si>
    <t>Cuadro 3.2.13. Provincia de Buenos Aires, partido Berazategui. Población ocupada de 14 años y más en viviendas particulares, por categoría ocupacional, según sexo registrado al nacer y grupos quinquenales de edad. Año 2022 </t>
  </si>
  <si>
    <t>Cuadro 3.2.14. Provincia de Buenos Aires, partido Berisso. Población ocupada de 14 años y más en viviendas particulares, por categoría ocupacional, según sexo registrado al nacer y grupos quinquenales de edad. Año 2022 </t>
  </si>
  <si>
    <t>Cuadro 3.2.15. Provincia de Buenos Aires, partido Bolívar. Población ocupada de 14 años y más en viviendas particulares, por categoría ocupacional, según sexo registrado al nacer y grupos quinquenales de edad. Año 2022 </t>
  </si>
  <si>
    <t>Cuadro 3.2.16. Provincia de Buenos Aires, partido Bragado. Población ocupada de 14 años y más en viviendas particulares, por categoría ocupacional, según sexo registrado al nacer y grupos quinquenales de edad. Año 2022 </t>
  </si>
  <si>
    <t>Cuadro 3.2.17. Provincia de Buenos Aires, partido Brandsen. Población ocupada de 14 años y más en viviendas particulares, por categoría ocupacional, según sexo registrado al nacer y grupos quinquenales de edad. Año 2022 </t>
  </si>
  <si>
    <t>Cuadro 3.2.18. Provincia de Buenos Aires, partido Campana. Población ocupada de 14 años y más en viviendas particulares, por categoría ocupacional, según sexo registrado al nacer y grupos quinquenales de edad. Año 2022 </t>
  </si>
  <si>
    <t>Cuadro 3.2.19. Provincia de Buenos Aires, partido Cañuelas. Población ocupada de 14 años y más en viviendas particulares, por categoría ocupacional, según sexo registrado al nacer y grupos quinquenales de edad. Año 2022 </t>
  </si>
  <si>
    <t>Cuadro 3.2.20. Provincia de Buenos Aires, partido Capitán Sarmiento. Población ocupada de 14 años y más en viviendas particulares, por categoría ocupacional, según sexo registrado al nacer y grupos quinquenales de edad. Año 2022 </t>
  </si>
  <si>
    <t>Cuadro 3.2.21. Provincia de Buenos Aires, partido Carlos Casares. Población ocupada de 14 años y más en viviendas particulares, por categoría ocupacional, según sexo registrado al nacer y grupos quinquenales de edad. Año 2022 </t>
  </si>
  <si>
    <t>Cuadro 3.2.22. Provincia de Buenos Aires, partido Carlos Tejedor. Población ocupada de 14 años y más en viviendas particulares, por categoría ocupacional, según sexo registrado al nacer y grupos quinquenales de edad. Año 2022 </t>
  </si>
  <si>
    <t>Cuadro 3.2.23. Provincia de Buenos Aires, partido Carmen de Areco. Población ocupada de 14 años y más en viviendas particulares, por categoría ocupacional, según sexo registrado al nacer y grupos quinquenales de edad. Año 2022 </t>
  </si>
  <si>
    <t>Cuadro 3.2.24. Provincia de Buenos Aires, partido Castelli. Población ocupada de 14 años y más en viviendas particulares, por categoría ocupacional, según sexo registrado al nacer y grupos quinquenales de edad. Año 2022 </t>
  </si>
  <si>
    <t>Cuadro 3.2.25. Provincia de Buenos Aires, partido Chacabuco. Población ocupada de 14 años y más en viviendas particulares, por categoría ocupacional, según sexo registrado al nacer y grupos quinquenales de edad. Año 2022 </t>
  </si>
  <si>
    <t>Cuadro 3.2.26. Provincia de Buenos Aires, partido Chascomús. Población ocupada de 14 años y más en viviendas particulares, por categoría ocupacional, según sexo registrado al nacer y grupos quinquenales de edad. Año 2022 </t>
  </si>
  <si>
    <t>Cuadro 3.2.27. Provincia de Buenos Aires, partido Chivilcoy. Población ocupada de 14 años y más en viviendas particulares, por categoría ocupacional, según sexo registrado al nacer y grupos quinquenales de edad. Año 2022 </t>
  </si>
  <si>
    <t>Cuadro 3.2.28. Provincia de Buenos Aires, partido Colón. Población ocupada de 14 años y más en viviendas particulares, por categoría ocupacional, según sexo registrado al nacer y grupos quinquenales de edad. Año 2022 </t>
  </si>
  <si>
    <t>Cuadro 3.2.29. Provincia de Buenos Aires, partido Coronel de Marina Leonardo Rosales. Población ocupada de 14 años y más en viviendas particulares, por categoría ocupacional, según sexo registrado al nacer y grupos quinquenales de edad. Año 2022 </t>
  </si>
  <si>
    <t>Cuadro 3.2.30. Provincia de Buenos Aires, partido Coronel Dorrego. Población ocupada de 14 años y más en viviendas particulares, por categoría ocupacional, según sexo registrado al nacer y grupos quinquenales de edad. Año 2022 </t>
  </si>
  <si>
    <t>Cuadro 3.2.31. Provincia de Buenos Aires, partido Coronel Pringles. Población ocupada de 14 años y más en viviendas particulares, por categoría ocupacional, según sexo registrado al nacer y grupos quinquenales de edad. Año 2022 </t>
  </si>
  <si>
    <t>Cuadro 3.2.32. Provincia de Buenos Aires, partido Coronel Suárez. Población ocupada de 14 años y más en viviendas particulares, por categoría ocupacional, según sexo registrado al nacer y grupos quinquenales de edad. Año 2022 </t>
  </si>
  <si>
    <t>Cuadro 3.2.33. Provincia de Buenos Aires, partido Daireaux. Población ocupada de 14 años y más en viviendas particulares, por categoría ocupacional, según sexo registrado al nacer y grupos quinquenales de edad. Año 2022 </t>
  </si>
  <si>
    <t>Cuadro 3.2.34. Provincia de Buenos Aires, partido Dolores. Población ocupada de 14 años y más en viviendas particulares, por categoría ocupacional, según sexo registrado al nacer y grupos quinquenales de edad. Año 2022 </t>
  </si>
  <si>
    <t>Cuadro 3.2.35. Provincia de Buenos Aires, partido Ensenada. Población ocupada de 14 años y más en viviendas particulares, por categoría ocupacional, según sexo registrado al nacer y grupos quinquenales de edad. Año 2022 </t>
  </si>
  <si>
    <t>Cuadro 3.2.36. Provincia de Buenos Aires, partido Escobar. Población ocupada de 14 años y más en viviendas particulares, por categoría ocupacional, según sexo registrado al nacer y grupos quinquenales de edad. Año 2022 </t>
  </si>
  <si>
    <t>Cuadro 3.2.37. Provincia de Buenos Aires, partido Esteban Echeverría. Población ocupada de 14 años y más en viviendas particulares, por categoría ocupacional, según sexo registrado al nacer y grupos quinquenales de edad. Año 2022 </t>
  </si>
  <si>
    <t>Cuadro 3.2.38. Provincia de Buenos Aires, partido Exaltación de la Cruz. Población ocupada de 14 años y más en viviendas particulares, por categoría ocupacional, según sexo registrado al nacer y grupos quinquenales de edad. Año 2022 </t>
  </si>
  <si>
    <t>Cuadro 3.2.39. Provincia de Buenos Aires, partido Ezeiza. Población ocupada de 14 años y más en viviendas particulares, por categoría ocupacional, según sexo registrado al nacer y grupos quinquenales de edad. Año 2022 </t>
  </si>
  <si>
    <t>Cuadro 3.2.40. Provincia de Buenos Aires, partido Florencio Varela. Población ocupada de 14 años y más en viviendas particulares, por categoría ocupacional, según sexo registrado al nacer y grupos quinquenales de edad. Año 2022 </t>
  </si>
  <si>
    <t>Cuadro 3.2.41. Provincia de Buenos Aires, partido Florentino Ameghino. Población ocupada de 14 años y más en viviendas particulares, por categoría ocupacional, según sexo registrado al nacer y grupos quinquenales de edad. Año 2022 </t>
  </si>
  <si>
    <t>Cuadro 3.2.42. Provincia de Buenos Aires, partido General Alvarado. Población ocupada de 14 años y más en viviendas particulares, por categoría ocupacional, según sexo registrado al nacer y grupos quinquenales de edad. Año 2022 </t>
  </si>
  <si>
    <t>Cuadro 3.2.43. Provincia de Buenos Aires, partido General Alvear. Población ocupada de 14 años y más en viviendas particulares, por categoría ocupacional, según sexo registrado al nacer y grupos quinquenales de edad. Año 2022 </t>
  </si>
  <si>
    <t>Cuadro 3.2.44. Provincia de Buenos Aires, partido General Arenales. Población ocupada de 14 años y más en viviendas particulares, por categoría ocupacional, según sexo registrado al nacer y grupos quinquenales de edad. Año 2022 </t>
  </si>
  <si>
    <t>Cuadro 3.2.45. Provincia de Buenos Aires, partido General Belgrano. Población ocupada de 14 años y más en viviendas particulares, por categoría ocupacional, según sexo registrado al nacer y grupos quinquenales de edad. Año 2022 </t>
  </si>
  <si>
    <t>Cuadro 3.2.46. Provincia de Buenos Aires, partido General Guido. Población ocupada de 14 años y más en viviendas particulares, por categoría ocupacional, según sexo registrado al nacer y grupos quinquenales de edad. Año 2022 </t>
  </si>
  <si>
    <t>Cuadro 3.2.47. Provincia de Buenos Aires, partido General Juan Madariaga. Población ocupada de 14 años y más en viviendas particulares, por categoría ocupacional, según sexo registrado al nacer y grupos quinquenales de edad. Año 2022 </t>
  </si>
  <si>
    <t>Cuadro 3.2.48. Provincia de Buenos Aires, partido General La Madrid. Población ocupada de 14 años y más en viviendas particulares, por categoría ocupacional, según sexo registrado al nacer y grupos quinquenales de edad. Año 2022 </t>
  </si>
  <si>
    <t>Cuadro 3.2.49. Provincia de Buenos Aires, partido General Las Heras. Población ocupada de 14 años y más en viviendas particulares, por categoría ocupacional, según sexo registrado al nacer y grupos quinquenales de edad. Año 2022 </t>
  </si>
  <si>
    <t>Cuadro 3.2.50. Provincia de Buenos Aires, partido General Lavalle. Población ocupada de 14 años y más en viviendas particulares, por categoría ocupacional, según sexo registrado al nacer y grupos quinquenales de edad. Año 2022 </t>
  </si>
  <si>
    <t>Cuadro 3.2.51. Provincia de Buenos Aires, partido General Paz. Población ocupada de 14 años y más en viviendas particulares, por categoría ocupacional, según sexo registrado al nacer y grupos quinquenales de edad. Año 2022 </t>
  </si>
  <si>
    <t>Cuadro 3.2.52. Provincia de Buenos Aires, partido General Pinto. Población ocupada de 14 años y más en viviendas particulares, por categoría ocupacional, según sexo registrado al nacer y grupos quinquenales de edad. Año 2022 </t>
  </si>
  <si>
    <t>Cuadro 3.2.53. Provincia de Buenos Aires, partido General Pueyrredón. Población ocupada de 14 años y más en viviendas particulares, por categoría ocupacional, según sexo registrado al nacer y grupos quinquenales de edad. Año 2022 </t>
  </si>
  <si>
    <t>Cuadro 3.2.54. Provincia de Buenos Aires, partido General Rodríguez. Población ocupada de 14 años y más en viviendas particulares, por categoría ocupacional, según sexo registrado al nacer y grupos quinquenales de edad. Año 2022 </t>
  </si>
  <si>
    <t>Cuadro 3.2.55. Provincia de Buenos Aires, partido General San Martín. Población ocupada de 14 años y más en viviendas particulares, por categoría ocupacional, según sexo registrado al nacer y grupos quinquenales de edad. Año 2022 </t>
  </si>
  <si>
    <t>Cuadro 3.2.56. Provincia de Buenos Aires, partido General Viamonte. Población ocupada de 14 años y más en viviendas particulares, por categoría ocupacional, según sexo registrado al nacer y grupos quinquenales de edad. Año 2022 </t>
  </si>
  <si>
    <t>Cuadro 3.2.57. Provincia de Buenos Aires, partido General Villegas. Población ocupada de 14 años y más en viviendas particulares, por categoría ocupacional, según sexo registrado al nacer y grupos quinquenales de edad. Año 2022 </t>
  </si>
  <si>
    <t>Cuadro 3.2.58. Provincia de Buenos Aires, partido Guaminí. Población ocupada de 14 años y más en viviendas particulares, por categoría ocupacional, según sexo registrado al nacer y grupos quinquenales de edad. Año 2022 </t>
  </si>
  <si>
    <t>Cuadro 3.2.59. Provincia de Buenos Aires, partido Hipólito Yrigoyen. Población ocupada de 14 años y más en viviendas particulares, por categoría ocupacional, según sexo registrado al nacer y grupos quinquenales de edad. Año 2022 </t>
  </si>
  <si>
    <t>Cuadro 3.2.60. Provincia de Buenos Aires, partido Hurlingham. Población ocupada de 14 años y más en viviendas particulares, por categoría ocupacional, según sexo registrado al nacer y grupos quinquenales de edad. Año 2022 </t>
  </si>
  <si>
    <t>Cuadro 3.2.61. Provincia de Buenos Aires, partido Ituzaingó. Población ocupada de 14 años y más en viviendas particulares, por categoría ocupacional, según sexo registrado al nacer y grupos quinquenales de edad. Año 2022 </t>
  </si>
  <si>
    <t>Cuadro 3.2.62. Provincia de Buenos Aires, partido José C. Paz. Población ocupada de 14 años y más en viviendas particulares, por categoría ocupacional, según sexo registrado al nacer y grupos quinquenales de edad. Año 2022 </t>
  </si>
  <si>
    <t>Cuadro 3.2.63. Provincia de Buenos Aires, partido Junín. Población ocupada de 14 años y más en viviendas particulares, por categoría ocupacional, según sexo registrado al nacer y grupos quinquenales de edad. Año 2022 </t>
  </si>
  <si>
    <t>Cuadro 3.2.64. Provincia de Buenos Aires, partido La Costa. Población ocupada de 14 años y más en viviendas particulares, por categoría ocupacional, según sexo registrado al nacer y grupos quinquenales de edad. Año 2022 </t>
  </si>
  <si>
    <t>Cuadro 3.2.65. Provincia de Buenos Aires, partido La Matanza. Población ocupada de 14 años y más en viviendas particulares, por categoría ocupacional, según sexo registrado al nacer y grupos quinquenales de edad. Año 2022 </t>
  </si>
  <si>
    <t>Cuadro 3.2.66. Provincia de Buenos Aires, partido Lanús. Población ocupada de 14 años y más en viviendas particulares, por categoría ocupacional, según sexo registrado al nacer y grupos quinquenales de edad. Año 2022 </t>
  </si>
  <si>
    <t>Cuadro 3.2.67. Provincia de Buenos Aires, partido La Plata. Población ocupada de 14 años y más en viviendas particulares, por categoría ocupacional, según sexo registrado al nacer y grupos quinquenales de edad. Año 2022 </t>
  </si>
  <si>
    <t>Cuadro 3.2.68. Provincia de Buenos Aires, partido Laprida. Población ocupada de 14 años y más en viviendas particulares, por categoría ocupacional, según sexo registrado al nacer y grupos quinquenales de edad. Año 2022 </t>
  </si>
  <si>
    <t>Cuadro 3.2.69. Provincia de Buenos Aires, partido Las Flores. Población ocupada de 14 años y más en viviendas particulares, por categoría ocupacional, según sexo registrado al nacer y grupos quinquenales de edad. Año 2022 </t>
  </si>
  <si>
    <t>Cuadro 3.2.70. Provincia de Buenos Aires, partido Leandro N. Alem. Población ocupada de 14 años y más en viviendas particulares, por categoría ocupacional, según sexo registrado al nacer y grupos quinquenales de edad. Año 2022 </t>
  </si>
  <si>
    <t>Cuadro 3.2.71. Provincia de Buenos Aires, partido Lezama. Población ocupada de 14 años y más en viviendas particulares, por categoría ocupacional, según sexo registrado al nacer y grupos quinquenales de edad. Año 2022 </t>
  </si>
  <si>
    <t>Cuadro 3.2.72. Provincia de Buenos Aires, partido Lincoln. Población ocupada de 14 años y más en viviendas particulares, por categoría ocupacional, según sexo registrado al nacer y grupos quinquenales de edad. Año 2022 </t>
  </si>
  <si>
    <t>Cuadro 3.2.73. Provincia de Buenos Aires, partido Lobería. Población ocupada de 14 años y más en viviendas particulares, por categoría ocupacional, según sexo registrado al nacer y grupos quinquenales de edad. Año 2022 </t>
  </si>
  <si>
    <t>Cuadro 3.2.74. Provincia de Buenos Aires, partido Lobos. Población ocupada de 14 años y más en viviendas particulares, por categoría ocupacional, según sexo registrado al nacer y grupos quinquenales de edad. Año 2022 </t>
  </si>
  <si>
    <t>Cuadro 3.2.75. Provincia de Buenos Aires, partido Lomas de Zamora. Población ocupada de 14 años y más en viviendas particulares, por categoría ocupacional, según sexo registrado al nacer y grupos quinquenales de edad. Año 2022 </t>
  </si>
  <si>
    <t>Cuadro 3.2.76. Provincia de Buenos Aires, partido Luján. Población ocupada de 14 años y más en viviendas particulares, por categoría ocupacional, según sexo registrado al nacer y grupos quinquenales de edad. Año 2022 </t>
  </si>
  <si>
    <t>Cuadro 3.2.77. Provincia de Buenos Aires, partido Magdalena. Población ocupada de 14 años y más en viviendas particulares, por categoría ocupacional, según sexo registrado al nacer y grupos quinquenales de edad. Año 2022 </t>
  </si>
  <si>
    <t>Cuadro 3.2.78. Provincia de Buenos Aires, partido Maipú. Población ocupada de 14 años y más en viviendas particulares, por categoría ocupacional, según sexo registrado al nacer y grupos quinquenales de edad. Año 2022 </t>
  </si>
  <si>
    <t>Cuadro 3.2.79. Provincia de Buenos Aires, partido Malvinas Argentinas. Población ocupada de 14 años y más en viviendas particulares, por categoría ocupacional, según sexo registrado al nacer y grupos quinquenales de edad. Año 2022 </t>
  </si>
  <si>
    <t>Cuadro 3.2.80. Provincia de Buenos Aires, partido Mar Chiquita. Población ocupada de 14 años y más en viviendas particulares, por categoría ocupacional, según sexo registrado al nacer y grupos quinquenales de edad. Año 2022 </t>
  </si>
  <si>
    <t>Cuadro 3.2.81. Provincia de Buenos Aires, partido Marcos Paz. Población ocupada de 14 años y más en viviendas particulares, por categoría ocupacional, según sexo registrado al nacer y grupos quinquenales de edad. Año 2022 </t>
  </si>
  <si>
    <t>Cuadro 3.2.82. Provincia de Buenos Aires, partido Mercedes. Población ocupada de 14 años y más en viviendas particulares, por categoría ocupacional, según sexo registrado al nacer y grupos quinquenales de edad. Año 2022 </t>
  </si>
  <si>
    <t>Cuadro 3.2.83. Provincia de Buenos Aires, partido Merlo. Población ocupada de 14 años y más en viviendas particulares, por categoría ocupacional, según sexo registrado al nacer y grupos quinquenales de edad. Año 2022 </t>
  </si>
  <si>
    <t>Cuadro 3.2.84. Provincia de Buenos Aires, partido Monte. Población ocupada de 14 años y más en viviendas particulares, por categoría ocupacional, según sexo registrado al nacer y grupos quinquenales de edad. Año 2022 </t>
  </si>
  <si>
    <t>Cuadro 3.2.85. Provincia de Buenos Aires, partido Monte Hermoso. Población ocupada de 14 años y más en viviendas particulares, por categoría ocupacional, según sexo registrado al nacer y grupos quinquenales de edad. Año 2022 </t>
  </si>
  <si>
    <t>Cuadro 3.2.86. Provincia de Buenos Aires, partido Moreno. Población ocupada de 14 años y más en viviendas particulares, por categoría ocupacional, según sexo registrado al nacer y grupos quinquenales de edad. Año 2022 </t>
  </si>
  <si>
    <t>Cuadro 3.2.87. Provincia de Buenos Aires, partido Morón. Población ocupada de 14 años y más en viviendas particulares, por categoría ocupacional, según sexo registrado al nacer y grupos quinquenales de edad. Año 2022 </t>
  </si>
  <si>
    <t>Cuadro 3.2.88. Provincia de Buenos Aires, partido Navarro. Población ocupada de 14 años y más en viviendas particulares, por categoría ocupacional, según sexo registrado al nacer y grupos quinquenales de edad. Año 2022 </t>
  </si>
  <si>
    <t>Cuadro 3.2.89. Provincia de Buenos Aires, partido Necochea. Población ocupada de 14 años y más en viviendas particulares, por categoría ocupacional, según sexo registrado al nacer y grupos quinquenales de edad. Año 2022 </t>
  </si>
  <si>
    <t>Cuadro 3.2.90. Provincia de Buenos Aires, partido 9 de Julio. Población ocupada de 14 años y más en viviendas particulares, por categoría ocupacional, según sexo registrado al nacer y grupos quinquenales de edad. Año 2022 </t>
  </si>
  <si>
    <t>Cuadro 3.2.91. Provincia de Buenos Aires, partido Olavarría. Población ocupada de 14 años y más en viviendas particulares, por categoría ocupacional, según sexo registrado al nacer y grupos quinquenales de edad. Año 2022 </t>
  </si>
  <si>
    <t>Cuadro 3.2.92. Provincia de Buenos Aires, partido Patagones. Población ocupada de 14 años y más en viviendas particulares, por categoría ocupacional, según sexo registrado al nacer y grupos quinquenales de edad. Año 2022 </t>
  </si>
  <si>
    <t>Cuadro 3.2.93. Provincia de Buenos Aires, partido Pehuajó. Población ocupada de 14 años y más en viviendas particulares, por categoría ocupacional, según sexo registrado al nacer y grupos quinquenales de edad. Año 2022 </t>
  </si>
  <si>
    <t>Cuadro 3.2.94. Provincia de Buenos Aires, partido Pellegrini. Población ocupada de 14 años y más en viviendas particulares, por categoría ocupacional, según sexo registrado al nacer y grupos quinquenales de edad. Año 2022 </t>
  </si>
  <si>
    <t>Cuadro 3.2.95. Provincia de Buenos Aires, partido Pergamino. Población ocupada de 14 años y más en viviendas particulares, por categoría ocupacional, según sexo registrado al nacer y grupos quinquenales de edad. Año 2022 </t>
  </si>
  <si>
    <t>Cuadro 3.2.96. Provincia de Buenos Aires, partido Pila. Población ocupada de 14 años y más en viviendas particulares, por categoría ocupacional, según sexo registrado al nacer y grupos quinquenales de edad. Año 2022 </t>
  </si>
  <si>
    <t>Cuadro 3.2.97. Provincia de Buenos Aires, partido Pilar. Población ocupada de 14 años y más en viviendas particulares, por categoría ocupacional, según sexo registrado al nacer y grupos quinquenales de edad. Año 2022 </t>
  </si>
  <si>
    <t>Cuadro 3.2.98. Provincia de Buenos Aires, partido Pinamar. Población ocupada de 14 años y más en viviendas particulares, por categoría ocupacional, según sexo registrado al nacer y grupos quinquenales de edad. Año 2022 </t>
  </si>
  <si>
    <t>Cuadro 3.2.99. Provincia de Buenos Aires, partido Presidente Perón. Población ocupada de 14 años y más en viviendas particulares, por categoría ocupacional, según sexo registrado al nacer y grupos quinquenales de edad. Año 2022 </t>
  </si>
  <si>
    <t>Cuadro 3.2.100. Provincia de Buenos Aires, partido Puan. Población ocupada de 14 años y más en viviendas particulares, por categoría ocupacional, según sexo registrado al nacer y grupos quinquenales de edad. Año 2022 </t>
  </si>
  <si>
    <t>Cuadro 3.2.101. Provincia de Buenos Aires, partido Punta Indio. Población ocupada de 14 años y más en viviendas particulares, por categoría ocupacional, según sexo registrado al nacer y grupos quinquenales de edad. Año 2022 </t>
  </si>
  <si>
    <t>Cuadro 3.2.102. Provincia de Buenos Aires, partido Quilmes. Población ocupada de 14 años y más en viviendas particulares, por categoría ocupacional, según sexo registrado al nacer y grupos quinquenales de edad. Año 2022 </t>
  </si>
  <si>
    <t>Cuadro 3.2.103. Provincia de Buenos Aires, partido Ramallo. Población ocupada de 14 años y más en viviendas particulares, por categoría ocupacional, según sexo registrado al nacer y grupos quinquenales de edad. Año 2022 </t>
  </si>
  <si>
    <t>Cuadro 3.2.104. Provincia de Buenos Aires, partido Rauch. Población ocupada de 14 años y más en viviendas particulares, por categoría ocupacional, según sexo registrado al nacer y grupos quinquenales de edad. Año 2022 </t>
  </si>
  <si>
    <t>Cuadro 3.2.105. Provincia de Buenos Aires, partido Rivadavia. Población ocupada de 14 años y más en viviendas particulares, por categoría ocupacional, según sexo registrado al nacer y grupos quinquenales de edad. Año 2022 </t>
  </si>
  <si>
    <t>Cuadro 3.2.106. Provincia de Buenos Aires, partido Rojas. Población ocupada de 14 años y más en viviendas particulares, por categoría ocupacional, según sexo registrado al nacer y grupos quinquenales de edad. Año 2022 </t>
  </si>
  <si>
    <t>Cuadro 3.2.107. Provincia de Buenos Aires, partido Roque Pérez. Población ocupada de 14 años y más en viviendas particulares, por categoría ocupacional, según sexo registrado al nacer y grupos quinquenales de edad. Año 2022 </t>
  </si>
  <si>
    <t>Cuadro 3.2.108. Provincia de Buenos Aires, partido Saavedra. Población ocupada de 14 años y más en viviendas particulares, por categoría ocupacional, según sexo registrado al nacer y grupos quinquenales de edad. Año 2022 </t>
  </si>
  <si>
    <t>Cuadro 3.2.109. Provincia de Buenos Aires, partido Saladillo. Población ocupada de 14 años y más en viviendas particulares, por categoría ocupacional, según sexo registrado al nacer y grupos quinquenales de edad. Año 2022 </t>
  </si>
  <si>
    <t>Cuadro 3.2.110. Provincia de Buenos Aires, partido Salto. Población ocupada de 14 años y más en viviendas particulares, por categoría ocupacional, según sexo registrado al nacer y grupos quinquenales de edad. Año 2022 </t>
  </si>
  <si>
    <t>Cuadro 3.2.111. Provincia de Buenos Aires, partido Salliqueló. Población ocupada de 14 años y más en viviendas particulares, por categoría ocupacional, según sexo registrado al nacer y grupos quinquenales de edad. Año 2022 </t>
  </si>
  <si>
    <t>Cuadro 3.2.112. Provincia de Buenos Aires, partido San Andrés de Giles. Población ocupada de 14 años y más en viviendas particulares, por categoría ocupacional, según sexo registrado al nacer y grupos quinquenales de edad. Año 2022 </t>
  </si>
  <si>
    <t>Cuadro 3.2.113. Provincia de Buenos Aires, partido San Antonio de Areco. Población ocupada de 14 años y más en viviendas particulares, por categoría ocupacional, según sexo registrado al nacer y grupos quinquenales de edad. Año 2022 </t>
  </si>
  <si>
    <t>Cuadro 3.2.114. Provincia de Buenos Aires, partido San Cayetano. Población ocupada de 14 años y más en viviendas particulares, por categoría ocupacional, según sexo registrado al nacer y grupos quinquenales de edad. Año 2022 </t>
  </si>
  <si>
    <t>Cuadro 3.2.115. Provincia de Buenos Aires, partido San Fernando. Población ocupada de 14 años y más en viviendas particulares, por categoría ocupacional, según sexo registrado al nacer y grupos quinquenales de edad. Año 2022 </t>
  </si>
  <si>
    <t>Cuadro 3.2.116. Provincia de Buenos Aires, partido San Isidro. Población ocupada de 14 años y más en viviendas particulares, por categoría ocupacional, según sexo registrado al nacer y grupos quinquenales de edad. Año 2022 </t>
  </si>
  <si>
    <t>Cuadro 3.2.117. Provincia de Buenos Aires, partido San Miguel. Población ocupada de 14 años y más en viviendas particulares, por categoría ocupacional, según sexo registrado al nacer y grupos quinquenales de edad. Año 2022 </t>
  </si>
  <si>
    <t>Cuadro 3.2.118. Provincia de Buenos Aires, partido San Nicolás. Población ocupada de 14 años y más en viviendas particulares, por categoría ocupacional, según sexo registrado al nacer y grupos quinquenales de edad. Año 2022 </t>
  </si>
  <si>
    <t>Cuadro 3.2.119. Provincia de Buenos Aires, partido San Pedro. Población ocupada de 14 años y más en viviendas particulares, por categoría ocupacional, según sexo registrado al nacer y grupos quinquenales de edad. Año 2022 </t>
  </si>
  <si>
    <t>Cuadro 3.2.120. Provincia de Buenos Aires, partido San Vicente. Población ocupada de 14 años y más en viviendas particulares, por categoría ocupacional, según sexo registrado al nacer y grupos quinquenales de edad. Año 2022 </t>
  </si>
  <si>
    <t>Cuadro 3.2.121. Provincia de Buenos Aires, partido Suipacha. Población ocupada de 14 años y más en viviendas particulares, por categoría ocupacional, según sexo registrado al nacer y grupos quinquenales de edad. Año 2022 </t>
  </si>
  <si>
    <t>Cuadro 3.2.122. Provincia de Buenos Aires, partido Tandil. Población ocupada de 14 años y más en viviendas particulares, por categoría ocupacional, según sexo registrado al nacer y grupos quinquenales de edad. Año 2022 </t>
  </si>
  <si>
    <t>Cuadro 3.2.123. Provincia de Buenos Aires, partido Tapalqué. Población ocupada de 14 años y más en viviendas particulares, por categoría ocupacional, según sexo registrado al nacer y grupos quinquenales de edad. Año 2022 </t>
  </si>
  <si>
    <t>Cuadro 3.2.124. Provincia de Buenos Aires, partido Tigre. Población ocupada de 14 años y más en viviendas particulares, por categoría ocupacional, según sexo registrado al nacer y grupos quinquenales de edad. Año 2022 </t>
  </si>
  <si>
    <t>Cuadro 3.2.125. Provincia de Buenos Aires, partido Tordillo. Población ocupada de 14 años y más en viviendas particulares, por categoría ocupacional, según sexo registrado al nacer y grupos quinquenales de edad. Año 2022 </t>
  </si>
  <si>
    <t>Cuadro 3.2.126. Provincia de Buenos Aires, partido Tornquist. Población ocupada de 14 años y más en viviendas particulares, por categoría ocupacional, según sexo registrado al nacer y grupos quinquenales de edad. Año 2022 </t>
  </si>
  <si>
    <t>Cuadro 3.2.127. Provincia de Buenos Aires, partido Trenque Lauquen. Población ocupada de 14 años y más en viviendas particulares, por categoría ocupacional, según sexo registrado al nacer y grupos quinquenales de edad. Año 2022 </t>
  </si>
  <si>
    <t>Cuadro 3.2.128. Provincia de Buenos Aires, partido Tres Arroyos. Población ocupada de 14 años y más en viviendas particulares, por categoría ocupacional, según sexo registrado al nacer y grupos quinquenales de edad. Año 2022 </t>
  </si>
  <si>
    <t>Cuadro 3.2.129. Provincia de Buenos Aires, partido Tres de Febrero. Población ocupada de 14 años y más en viviendas particulares, por categoría ocupacional, según sexo registrado al nacer y grupos quinquenales de edad. Año 2022 </t>
  </si>
  <si>
    <t>Cuadro 3.2.130. Provincia de Buenos Aires, partido Tres Lomas. Población ocupada de 14 años y más en viviendas particulares, por categoría ocupacional, según sexo registrado al nacer y grupos quinquenales de edad. Año 2022 </t>
  </si>
  <si>
    <t>Cuadro 3.2.131. Provincia de Buenos Aires, partido 25 de Mayo. Población ocupada de 14 años y más en viviendas particulares, por categoría ocupacional, según sexo registrado al nacer y grupos quinquenales de edad. Año 2022 </t>
  </si>
  <si>
    <t>Cuadro 3.2.132. Provincia de Buenos Aires, partido Vicente López. Población ocupada de 14 años y más en viviendas particulares, por categoría ocupacional, según sexo registrado al nacer y grupos quinquenales de edad. Año 2022 </t>
  </si>
  <si>
    <t>Cuadro 3.2.133. Provincia de Buenos Aires, partido Villa Gesell. Población ocupada de 14 años y más en viviendas particulares, por categoría ocupacional, según sexo registrado al nacer y grupos quinquenales de edad. Año 2022 </t>
  </si>
  <si>
    <t>Cuadro 3.2.134. Provincia de Buenos Aires, partido Villarino. Población ocupada de 14 años y más en viviendas particulares, por categoría ocupacional, según sexo registrado al nacer y grupos quinquenales de edad. Año 2022 </t>
  </si>
  <si>
    <t>Cuadro 3.2.135. Provincia de Buenos Aires, partido Zárate.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</si>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</sst>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0" t="s">
        <v>171</v>
      </c>
    </row>
    <row r="4" spans="11:11" ht="20.25" x14ac:dyDescent="0.3">
      <c r="K4" s="10"/>
    </row>
    <row r="5" spans="11:11" ht="20.25" x14ac:dyDescent="0.3">
      <c r="K5" s="10" t="s">
        <v>172</v>
      </c>
    </row>
    <row r="7" spans="11:11" ht="15" x14ac:dyDescent="0.2">
      <c r="K7" s="11" t="s">
        <v>179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173</v>
      </c>
    </row>
    <row r="13" spans="11:11" ht="15" x14ac:dyDescent="0.2">
      <c r="K13" s="11" t="s">
        <v>174</v>
      </c>
    </row>
    <row r="14" spans="11:11" ht="15" x14ac:dyDescent="0.2">
      <c r="K14" s="11" t="s">
        <v>175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2"/>
  <sheetViews>
    <sheetView showGridLines="0" workbookViewId="0"/>
  </sheetViews>
  <sheetFormatPr baseColWidth="10" defaultRowHeight="12.75" x14ac:dyDescent="0.2"/>
  <cols>
    <col min="1" max="1" width="11.5" style="13"/>
  </cols>
  <sheetData>
    <row r="1" spans="1:1" x14ac:dyDescent="0.2">
      <c r="A1" s="12" t="s">
        <v>166</v>
      </c>
    </row>
    <row r="2" spans="1:1" x14ac:dyDescent="0.2">
      <c r="A2" s="12" t="s">
        <v>167</v>
      </c>
    </row>
    <row r="4" spans="1:1" x14ac:dyDescent="0.2">
      <c r="A4" s="14" t="str">
        <f>HYPERLINK("#'Cuadro 3.2'!A3", "Cuadro 3.2. Provincia de Buenos Aires. Población ocupada de 14 años y más en viviendas particulares, por categoría ocupacional, según sexo registrado al nacer y grupos quinquenales de edad. Año 2022 ")</f>
        <v>Cuadro 3.2. Provincia de Buenos Aires. Población ocupada de 14 años y más en viviendas particulares, por categoría ocupacional, según sexo registrado al nacer y grupos quinquenales de edad. Año 2022 </v>
      </c>
    </row>
    <row r="5" spans="1:1" x14ac:dyDescent="0.2">
      <c r="A5" s="14" t="str">
        <f>HYPERLINK("#'Cuadro 3.2.1'!A3", "Cuadro 3.2.1. Provincia de Buenos Aires, partido Adolfo Alsina. Población ocupada de 14 años y más en viviendas particulares, por categoría ocupacional, según sexo registrado al nacer y grupos quinquenales de edad. Año 2022 ")</f>
        <v>Cuadro 3.2.1. Provincia de Buenos Aires, partido Adolfo Alsina. Población ocupada de 14 años y más en viviendas particulares, por categoría ocupacional, según sexo registrado al nacer y grupos quinquenales de edad. Año 2022 </v>
      </c>
    </row>
    <row r="6" spans="1:1" x14ac:dyDescent="0.2">
      <c r="A6" s="14" t="str">
        <f>HYPERLINK("#'Cuadro 3.2.2'!A3", "Cuadro 3.2.2. Provincia de Buenos Aires, partido Adolfo Gonzales Chaves. Población ocupada de 14 años y más en viviendas particulares, por categoría ocupacional, según sexo registrado al nacer y grupos quinquenales de edad. Año 2022 ")</f>
        <v>Cuadro 3.2.2. Provincia de Buenos Aires, partido Adolfo Gonzales Chaves. Población ocupada de 14 años y más en viviendas particulares, por categoría ocupacional, según sexo registrado al nacer y grupos quinquenales de edad. Año 2022 </v>
      </c>
    </row>
    <row r="7" spans="1:1" x14ac:dyDescent="0.2">
      <c r="A7" s="14" t="str">
        <f>HYPERLINK("#'Cuadro 3.2.3'!A3", "Cuadro 3.2.3. Provincia de Buenos Aires, partido Alberti. Población ocupada de 14 años y más en viviendas particulares, por categoría ocupacional, según sexo registrado al nacer y grupos quinquenales de edad. Año 2022 ")</f>
        <v>Cuadro 3.2.3. Provincia de Buenos Aires, partido Alberti. Población ocupada de 14 años y más en viviendas particulares, por categoría ocupacional, según sexo registrado al nacer y grupos quinquenales de edad. Año 2022 </v>
      </c>
    </row>
    <row r="8" spans="1:1" x14ac:dyDescent="0.2">
      <c r="A8" s="14" t="str">
        <f>HYPERLINK("#'Cuadro 3.2.4'!A3", "Cuadro 3.2.4. Provincia de Buenos Aires, partido Almirante Brown. Población ocupada de 14 años y más en viviendas particulares, por categoría ocupacional, según sexo registrado al nacer y grupos quinquenales de edad. Año 2022 ")</f>
        <v>Cuadro 3.2.4. Provincia de Buenos Aires, partido Almirante Brown. Población ocupada de 14 años y más en viviendas particulares, por categoría ocupacional, según sexo registrado al nacer y grupos quinquenales de edad. Año 2022 </v>
      </c>
    </row>
    <row r="9" spans="1:1" x14ac:dyDescent="0.2">
      <c r="A9" s="14" t="str">
        <f>HYPERLINK("#'Cuadro 3.2.5'!A3", "Cuadro 3.2.5. Provincia de Buenos Aires, partido Arrecifes. Población ocupada de 14 años y más en viviendas particulares, por categoría ocupacional, según sexo registrado al nacer y grupos quinquenales de edad. Año 2022 ")</f>
        <v>Cuadro 3.2.5. Provincia de Buenos Aires, partido Arrecifes. Población ocupada de 14 años y más en viviendas particulares, por categoría ocupacional, según sexo registrado al nacer y grupos quinquenales de edad. Año 2022 </v>
      </c>
    </row>
    <row r="10" spans="1:1" x14ac:dyDescent="0.2">
      <c r="A10" s="14" t="str">
        <f>HYPERLINK("#'Cuadro 3.2.6'!A3", "Cuadro 3.2.6. Provincia de Buenos Aires, partido Avellaneda. Población ocupada de 14 años y más en viviendas particulares, por categoría ocupacional, según sexo registrado al nacer y grupos quinquenales de edad. Año 2022 ")</f>
        <v>Cuadro 3.2.6. Provincia de Buenos Aires, partido Avellaneda. Población ocupada de 14 años y más en viviendas particulares, por categoría ocupacional, según sexo registrado al nacer y grupos quinquenales de edad. Año 2022 </v>
      </c>
    </row>
    <row r="11" spans="1:1" x14ac:dyDescent="0.2">
      <c r="A11" s="14" t="str">
        <f>HYPERLINK("#'Cuadro 3.2.7'!A3", "Cuadro 3.2.7. Provincia de Buenos Aires, partido Ayacucho. Población ocupada de 14 años y más en viviendas particulares, por categoría ocupacional, según sexo registrado al nacer y grupos quinquenales de edad. Año 2022 ")</f>
        <v>Cuadro 3.2.7. Provincia de Buenos Aires, partido Ayacucho. Población ocupada de 14 años y más en viviendas particulares, por categoría ocupacional, según sexo registrado al nacer y grupos quinquenales de edad. Año 2022 </v>
      </c>
    </row>
    <row r="12" spans="1:1" x14ac:dyDescent="0.2">
      <c r="A12" s="14" t="str">
        <f>HYPERLINK("#'Cuadro 3.2.8'!A3", "Cuadro 3.2.8. Provincia de Buenos Aires, partido Azul. Población ocupada de 14 años y más en viviendas particulares, por categoría ocupacional, según sexo registrado al nacer y grupos quinquenales de edad. Año 2022 ")</f>
        <v>Cuadro 3.2.8. Provincia de Buenos Aires, partido Azul. Población ocupada de 14 años y más en viviendas particulares, por categoría ocupacional, según sexo registrado al nacer y grupos quinquenales de edad. Año 2022 </v>
      </c>
    </row>
    <row r="13" spans="1:1" x14ac:dyDescent="0.2">
      <c r="A13" s="14" t="str">
        <f>HYPERLINK("#'Cuadro 3.2.9'!A3", "Cuadro 3.2.9. Provincia de Buenos Aires, partido Bahía Blanca. Población ocupada de 14 años y más en viviendas particulares, por categoría ocupacional, según sexo registrado al nacer y grupos quinquenales de edad. Año 2022 ")</f>
        <v>Cuadro 3.2.9. Provincia de Buenos Aires, partido Bahía Blanca. Población ocupada de 14 años y más en viviendas particulares, por categoría ocupacional, según sexo registrado al nacer y grupos quinquenales de edad. Año 2022 </v>
      </c>
    </row>
    <row r="14" spans="1:1" x14ac:dyDescent="0.2">
      <c r="A14" s="14" t="str">
        <f>HYPERLINK("#'Cuadro 3.2.10'!A3", "Cuadro 3.2.10. Provincia de Buenos Aires, partido Balcarce. Población ocupada de 14 años y más en viviendas particulares, por categoría ocupacional, según sexo registrado al nacer y grupos quinquenales de edad. Año 2022 ")</f>
        <v>Cuadro 3.2.10. Provincia de Buenos Aires, partido Balcarce. Población ocupada de 14 años y más en viviendas particulares, por categoría ocupacional, según sexo registrado al nacer y grupos quinquenales de edad. Año 2022 </v>
      </c>
    </row>
    <row r="15" spans="1:1" x14ac:dyDescent="0.2">
      <c r="A15" s="14" t="str">
        <f>HYPERLINK("#'Cuadro 3.2.11'!A3", "Cuadro 3.2.11. Provincia de Buenos Aires, partido Baradero. Población ocupada de 14 años y más en viviendas particulares, por categoría ocupacional, según sexo registrado al nacer y grupos quinquenales de edad. Año 2022 ")</f>
        <v>Cuadro 3.2.11. Provincia de Buenos Aires, partido Baradero. Población ocupada de 14 años y más en viviendas particulares, por categoría ocupacional, según sexo registrado al nacer y grupos quinquenales de edad. Año 2022 </v>
      </c>
    </row>
    <row r="16" spans="1:1" x14ac:dyDescent="0.2">
      <c r="A16" s="14" t="str">
        <f>HYPERLINK("#'Cuadro 3.2.12'!A3", "Cuadro 3.2.12. Provincia de Buenos Aires, partido Benito Juárez. Población ocupada de 14 años y más en viviendas particulares, por categoría ocupacional, según sexo registrado al nacer y grupos quinquenales de edad. Año 2022 ")</f>
        <v>Cuadro 3.2.12. Provincia de Buenos Aires, partido Benito Juárez. Población ocupada de 14 años y más en viviendas particulares, por categoría ocupacional, según sexo registrado al nacer y grupos quinquenales de edad. Año 2022 </v>
      </c>
    </row>
    <row r="17" spans="1:1" x14ac:dyDescent="0.2">
      <c r="A17" s="14" t="str">
        <f>HYPERLINK("#'Cuadro 3.2.13'!A3", "Cuadro 3.2.13. Provincia de Buenos Aires, partido Berazategui. Población ocupada de 14 años y más en viviendas particulares, por categoría ocupacional, según sexo registrado al nacer y grupos quinquenales de edad. Año 2022 ")</f>
        <v>Cuadro 3.2.13. Provincia de Buenos Aires, partido Berazategui. Población ocupada de 14 años y más en viviendas particulares, por categoría ocupacional, según sexo registrado al nacer y grupos quinquenales de edad. Año 2022 </v>
      </c>
    </row>
    <row r="18" spans="1:1" x14ac:dyDescent="0.2">
      <c r="A18" s="14" t="str">
        <f>HYPERLINK("#'Cuadro 3.2.14'!A3", "Cuadro 3.2.14. Provincia de Buenos Aires, partido Berisso. Población ocupada de 14 años y más en viviendas particulares, por categoría ocupacional, según sexo registrado al nacer y grupos quinquenales de edad. Año 2022 ")</f>
        <v>Cuadro 3.2.14. Provincia de Buenos Aires, partido Berisso. Población ocupada de 14 años y más en viviendas particulares, por categoría ocupacional, según sexo registrado al nacer y grupos quinquenales de edad. Año 2022 </v>
      </c>
    </row>
    <row r="19" spans="1:1" x14ac:dyDescent="0.2">
      <c r="A19" s="14" t="str">
        <f>HYPERLINK("#'Cuadro 3.2.15'!A3", "Cuadro 3.2.15. Provincia de Buenos Aires, partido Bolívar. Población ocupada de 14 años y más en viviendas particulares, por categoría ocupacional, según sexo registrado al nacer y grupos quinquenales de edad. Año 2022 ")</f>
        <v>Cuadro 3.2.15. Provincia de Buenos Aires, partido Bolívar. Población ocupada de 14 años y más en viviendas particulares, por categoría ocupacional, según sexo registrado al nacer y grupos quinquenales de edad. Año 2022 </v>
      </c>
    </row>
    <row r="20" spans="1:1" x14ac:dyDescent="0.2">
      <c r="A20" s="14" t="str">
        <f>HYPERLINK("#'Cuadro 3.2.16'!A3", "Cuadro 3.2.16. Provincia de Buenos Aires, partido Bragado. Población ocupada de 14 años y más en viviendas particulares, por categoría ocupacional, según sexo registrado al nacer y grupos quinquenales de edad. Año 2022 ")</f>
        <v>Cuadro 3.2.16. Provincia de Buenos Aires, partido Bragado. Población ocupada de 14 años y más en viviendas particulares, por categoría ocupacional, según sexo registrado al nacer y grupos quinquenales de edad. Año 2022 </v>
      </c>
    </row>
    <row r="21" spans="1:1" x14ac:dyDescent="0.2">
      <c r="A21" s="14" t="str">
        <f>HYPERLINK("#'Cuadro 3.2.17'!A3", "Cuadro 3.2.17. Provincia de Buenos Aires, partido Brandsen. Población ocupada de 14 años y más en viviendas particulares, por categoría ocupacional, según sexo registrado al nacer y grupos quinquenales de edad. Año 2022 ")</f>
        <v>Cuadro 3.2.17. Provincia de Buenos Aires, partido Brandsen. Población ocupada de 14 años y más en viviendas particulares, por categoría ocupacional, según sexo registrado al nacer y grupos quinquenales de edad. Año 2022 </v>
      </c>
    </row>
    <row r="22" spans="1:1" x14ac:dyDescent="0.2">
      <c r="A22" s="14" t="str">
        <f>HYPERLINK("#'Cuadro 3.2.18'!A3", "Cuadro 3.2.18. Provincia de Buenos Aires, partido Campana. Población ocupada de 14 años y más en viviendas particulares, por categoría ocupacional, según sexo registrado al nacer y grupos quinquenales de edad. Año 2022 ")</f>
        <v>Cuadro 3.2.18. Provincia de Buenos Aires, partido Campana. Población ocupada de 14 años y más en viviendas particulares, por categoría ocupacional, según sexo registrado al nacer y grupos quinquenales de edad. Año 2022 </v>
      </c>
    </row>
    <row r="23" spans="1:1" x14ac:dyDescent="0.2">
      <c r="A23" s="14" t="str">
        <f>HYPERLINK("#'Cuadro 3.2.19'!A3", "Cuadro 3.2.19. Provincia de Buenos Aires, partido Cañuelas. Población ocupada de 14 años y más en viviendas particulares, por categoría ocupacional, según sexo registrado al nacer y grupos quinquenales de edad. Año 2022 ")</f>
        <v>Cuadro 3.2.19. Provincia de Buenos Aires, partido Cañuelas. Población ocupada de 14 años y más en viviendas particulares, por categoría ocupacional, según sexo registrado al nacer y grupos quinquenales de edad. Año 2022 </v>
      </c>
    </row>
    <row r="24" spans="1:1" x14ac:dyDescent="0.2">
      <c r="A24" s="14" t="str">
        <f>HYPERLINK("#'Cuadro 3.2.20'!A3", "Cuadro 3.2.20. Provincia de Buenos Aires, partido Capitán Sarmiento. Población ocupada de 14 años y más en viviendas particulares, por categoría ocupacional, según sexo registrado al nacer y grupos quinquenales de edad. Año 2022 ")</f>
        <v>Cuadro 3.2.20. Provincia de Buenos Aires, partido Capitán Sarmiento. Población ocupada de 14 años y más en viviendas particulares, por categoría ocupacional, según sexo registrado al nacer y grupos quinquenales de edad. Año 2022 </v>
      </c>
    </row>
    <row r="25" spans="1:1" x14ac:dyDescent="0.2">
      <c r="A25" s="14" t="str">
        <f>HYPERLINK("#'Cuadro 3.2.21'!A3", "Cuadro 3.2.21. Provincia de Buenos Aires, partido Carlos Casares. Población ocupada de 14 años y más en viviendas particulares, por categoría ocupacional, según sexo registrado al nacer y grupos quinquenales de edad. Año 2022 ")</f>
        <v>Cuadro 3.2.21. Provincia de Buenos Aires, partido Carlos Casares. Población ocupada de 14 años y más en viviendas particulares, por categoría ocupacional, según sexo registrado al nacer y grupos quinquenales de edad. Año 2022 </v>
      </c>
    </row>
    <row r="26" spans="1:1" x14ac:dyDescent="0.2">
      <c r="A26" s="14" t="str">
        <f>HYPERLINK("#'Cuadro 3.2.22'!A3", "Cuadro 3.2.22. Provincia de Buenos Aires, partido Carlos Tejedor. Población ocupada de 14 años y más en viviendas particulares, por categoría ocupacional, según sexo registrado al nacer y grupos quinquenales de edad. Año 2022 ")</f>
        <v>Cuadro 3.2.22. Provincia de Buenos Aires, partido Carlos Tejedor. Población ocupada de 14 años y más en viviendas particulares, por categoría ocupacional, según sexo registrado al nacer y grupos quinquenales de edad. Año 2022 </v>
      </c>
    </row>
    <row r="27" spans="1:1" x14ac:dyDescent="0.2">
      <c r="A27" s="14" t="str">
        <f>HYPERLINK("#'Cuadro 3.2.23'!A3", "Cuadro 3.2.23. Provincia de Buenos Aires, partido Carmen de Areco. Población ocupada de 14 años y más en viviendas particulares, por categoría ocupacional, según sexo registrado al nacer y grupos quinquenales de edad. Año 2022 ")</f>
        <v>Cuadro 3.2.23. Provincia de Buenos Aires, partido Carmen de Areco. Población ocupada de 14 años y más en viviendas particulares, por categoría ocupacional, según sexo registrado al nacer y grupos quinquenales de edad. Año 2022 </v>
      </c>
    </row>
    <row r="28" spans="1:1" x14ac:dyDescent="0.2">
      <c r="A28" s="14" t="str">
        <f>HYPERLINK("#'Cuadro 3.2.24'!A3", "Cuadro 3.2.24. Provincia de Buenos Aires, partido Castelli. Población ocupada de 14 años y más en viviendas particulares, por categoría ocupacional, según sexo registrado al nacer y grupos quinquenales de edad. Año 2022 ")</f>
        <v>Cuadro 3.2.24. Provincia de Buenos Aires, partido Castelli. Población ocupada de 14 años y más en viviendas particulares, por categoría ocupacional, según sexo registrado al nacer y grupos quinquenales de edad. Año 2022 </v>
      </c>
    </row>
    <row r="29" spans="1:1" x14ac:dyDescent="0.2">
      <c r="A29" s="14" t="str">
        <f>HYPERLINK("#'Cuadro 3.2.25'!A3", "Cuadro 3.2.25. Provincia de Buenos Aires, partido Chacabuco. Población ocupada de 14 años y más en viviendas particulares, por categoría ocupacional, según sexo registrado al nacer y grupos quinquenales de edad. Año 2022 ")</f>
        <v>Cuadro 3.2.25. Provincia de Buenos Aires, partido Chacabuco. Población ocupada de 14 años y más en viviendas particulares, por categoría ocupacional, según sexo registrado al nacer y grupos quinquenales de edad. Año 2022 </v>
      </c>
    </row>
    <row r="30" spans="1:1" x14ac:dyDescent="0.2">
      <c r="A30" s="14" t="str">
        <f>HYPERLINK("#'Cuadro 3.2.26'!A3", "Cuadro 3.2.26. Provincia de Buenos Aires, partido Chascomús. Población ocupada de 14 años y más en viviendas particulares, por categoría ocupacional, según sexo registrado al nacer y grupos quinquenales de edad. Año 2022 ")</f>
        <v>Cuadro 3.2.26. Provincia de Buenos Aires, partido Chascomús. Población ocupada de 14 años y más en viviendas particulares, por categoría ocupacional, según sexo registrado al nacer y grupos quinquenales de edad. Año 2022 </v>
      </c>
    </row>
    <row r="31" spans="1:1" x14ac:dyDescent="0.2">
      <c r="A31" s="14" t="str">
        <f>HYPERLINK("#'Cuadro 3.2.27'!A3", "Cuadro 3.2.27. Provincia de Buenos Aires, partido Chivilcoy. Población ocupada de 14 años y más en viviendas particulares, por categoría ocupacional, según sexo registrado al nacer y grupos quinquenales de edad. Año 2022 ")</f>
        <v>Cuadro 3.2.27. Provincia de Buenos Aires, partido Chivilcoy. Población ocupada de 14 años y más en viviendas particulares, por categoría ocupacional, según sexo registrado al nacer y grupos quinquenales de edad. Año 2022 </v>
      </c>
    </row>
    <row r="32" spans="1:1" x14ac:dyDescent="0.2">
      <c r="A32" s="14" t="str">
        <f>HYPERLINK("#'Cuadro 3.2.28'!A3", "Cuadro 3.2.28. Provincia de Buenos Aires, partido Colón. Población ocupada de 14 años y más en viviendas particulares, por categoría ocupacional, según sexo registrado al nacer y grupos quinquenales de edad. Año 2022 ")</f>
        <v>Cuadro 3.2.28. Provincia de Buenos Aires, partido Colón. Población ocupada de 14 años y más en viviendas particulares, por categoría ocupacional, según sexo registrado al nacer y grupos quinquenales de edad. Año 2022 </v>
      </c>
    </row>
    <row r="33" spans="1:1" x14ac:dyDescent="0.2">
      <c r="A33" s="14" t="str">
        <f>HYPERLINK("#'Cuadro 3.2.29'!A3", "Cuadro 3.2.29. Provincia de Buenos Aires, partido Coronel de Marina Leonardo Rosales. Población ocupada de 14 años y más en viviendas particulares, por categoría ocupacional, según sexo registrado al nacer y grupos quinquenales de edad. Año 2022 ")</f>
        <v>Cuadro 3.2.29. Provincia de Buenos Aires, partido Coronel de Marina Leonardo Rosales. Población ocupada de 14 años y más en viviendas particulares, por categoría ocupacional, según sexo registrado al nacer y grupos quinquenales de edad. Año 2022 </v>
      </c>
    </row>
    <row r="34" spans="1:1" x14ac:dyDescent="0.2">
      <c r="A34" s="14" t="str">
        <f>HYPERLINK("#'Cuadro 3.2.30'!A3", "Cuadro 3.2.30. Provincia de Buenos Aires, partido Coronel Dorrego. Población ocupada de 14 años y más en viviendas particulares, por categoría ocupacional, según sexo registrado al nacer y grupos quinquenales de edad. Año 2022 ")</f>
        <v>Cuadro 3.2.30. Provincia de Buenos Aires, partido Coronel Dorrego. Población ocupada de 14 años y más en viviendas particulares, por categoría ocupacional, según sexo registrado al nacer y grupos quinquenales de edad. Año 2022 </v>
      </c>
    </row>
    <row r="35" spans="1:1" x14ac:dyDescent="0.2">
      <c r="A35" s="14" t="str">
        <f>HYPERLINK("#'Cuadro 3.2.31'!A3", "Cuadro 3.2.31. Provincia de Buenos Aires, partido Coronel Pringles. Población ocupada de 14 años y más en viviendas particulares, por categoría ocupacional, según sexo registrado al nacer y grupos quinquenales de edad. Año 2022 ")</f>
        <v>Cuadro 3.2.31. Provincia de Buenos Aires, partido Coronel Pringles. Población ocupada de 14 años y más en viviendas particulares, por categoría ocupacional, según sexo registrado al nacer y grupos quinquenales de edad. Año 2022 </v>
      </c>
    </row>
    <row r="36" spans="1:1" x14ac:dyDescent="0.2">
      <c r="A36" s="14" t="str">
        <f>HYPERLINK("#'Cuadro 3.2.32'!A3", "Cuadro 3.2.32. Provincia de Buenos Aires, partido Coronel Suárez. Población ocupada de 14 años y más en viviendas particulares, por categoría ocupacional, según sexo registrado al nacer y grupos quinquenales de edad. Año 2022 ")</f>
        <v>Cuadro 3.2.32. Provincia de Buenos Aires, partido Coronel Suárez. Población ocupada de 14 años y más en viviendas particulares, por categoría ocupacional, según sexo registrado al nacer y grupos quinquenales de edad. Año 2022 </v>
      </c>
    </row>
    <row r="37" spans="1:1" x14ac:dyDescent="0.2">
      <c r="A37" s="14" t="str">
        <f>HYPERLINK("#'Cuadro 3.2.33'!A3", "Cuadro 3.2.33. Provincia de Buenos Aires, partido Daireaux. Población ocupada de 14 años y más en viviendas particulares, por categoría ocupacional, según sexo registrado al nacer y grupos quinquenales de edad. Año 2022 ")</f>
        <v>Cuadro 3.2.33. Provincia de Buenos Aires, partido Daireaux. Población ocupada de 14 años y más en viviendas particulares, por categoría ocupacional, según sexo registrado al nacer y grupos quinquenales de edad. Año 2022 </v>
      </c>
    </row>
    <row r="38" spans="1:1" x14ac:dyDescent="0.2">
      <c r="A38" s="14" t="str">
        <f>HYPERLINK("#'Cuadro 3.2.34'!A3", "Cuadro 3.2.34. Provincia de Buenos Aires, partido Dolores. Población ocupada de 14 años y más en viviendas particulares, por categoría ocupacional, según sexo registrado al nacer y grupos quinquenales de edad. Año 2022 ")</f>
        <v>Cuadro 3.2.34. Provincia de Buenos Aires, partido Dolores. Población ocupada de 14 años y más en viviendas particulares, por categoría ocupacional, según sexo registrado al nacer y grupos quinquenales de edad. Año 2022 </v>
      </c>
    </row>
    <row r="39" spans="1:1" x14ac:dyDescent="0.2">
      <c r="A39" s="14" t="str">
        <f>HYPERLINK("#'Cuadro 3.2.35'!A3", "Cuadro 3.2.35. Provincia de Buenos Aires, partido Ensenada. Población ocupada de 14 años y más en viviendas particulares, por categoría ocupacional, según sexo registrado al nacer y grupos quinquenales de edad. Año 2022 ")</f>
        <v>Cuadro 3.2.35. Provincia de Buenos Aires, partido Ensenada. Población ocupada de 14 años y más en viviendas particulares, por categoría ocupacional, según sexo registrado al nacer y grupos quinquenales de edad. Año 2022 </v>
      </c>
    </row>
    <row r="40" spans="1:1" x14ac:dyDescent="0.2">
      <c r="A40" s="14" t="str">
        <f>HYPERLINK("#'Cuadro 3.2.36'!A3", "Cuadro 3.2.36. Provincia de Buenos Aires, partido Escobar. Población ocupada de 14 años y más en viviendas particulares, por categoría ocupacional, según sexo registrado al nacer y grupos quinquenales de edad. Año 2022 ")</f>
        <v>Cuadro 3.2.36. Provincia de Buenos Aires, partido Escobar. Población ocupada de 14 años y más en viviendas particulares, por categoría ocupacional, según sexo registrado al nacer y grupos quinquenales de edad. Año 2022 </v>
      </c>
    </row>
    <row r="41" spans="1:1" x14ac:dyDescent="0.2">
      <c r="A41" s="14" t="str">
        <f>HYPERLINK("#'Cuadro 3.2.37'!A3", "Cuadro 3.2.37. Provincia de Buenos Aires, partido Esteban Echeverría. Población ocupada de 14 años y más en viviendas particulares, por categoría ocupacional, según sexo registrado al nacer y grupos quinquenales de edad. Año 2022 ")</f>
        <v>Cuadro 3.2.37. Provincia de Buenos Aires, partido Esteban Echeverría. Población ocupada de 14 años y más en viviendas particulares, por categoría ocupacional, según sexo registrado al nacer y grupos quinquenales de edad. Año 2022 </v>
      </c>
    </row>
    <row r="42" spans="1:1" x14ac:dyDescent="0.2">
      <c r="A42" s="14" t="str">
        <f>HYPERLINK("#'Cuadro 3.2.38'!A3", "Cuadro 3.2.38. Provincia de Buenos Aires, partido Exaltación de la Cruz. Población ocupada de 14 años y más en viviendas particulares, por categoría ocupacional, según sexo registrado al nacer y grupos quinquenales de edad. Año 2022 ")</f>
        <v>Cuadro 3.2.38. Provincia de Buenos Aires, partido Exaltación de la Cruz. Población ocupada de 14 años y más en viviendas particulares, por categoría ocupacional, según sexo registrado al nacer y grupos quinquenales de edad. Año 2022 </v>
      </c>
    </row>
    <row r="43" spans="1:1" x14ac:dyDescent="0.2">
      <c r="A43" s="14" t="str">
        <f>HYPERLINK("#'Cuadro 3.2.39'!A3", "Cuadro 3.2.39. Provincia de Buenos Aires, partido Ezeiza. Población ocupada de 14 años y más en viviendas particulares, por categoría ocupacional, según sexo registrado al nacer y grupos quinquenales de edad. Año 2022 ")</f>
        <v>Cuadro 3.2.39. Provincia de Buenos Aires, partido Ezeiza. Población ocupada de 14 años y más en viviendas particulares, por categoría ocupacional, según sexo registrado al nacer y grupos quinquenales de edad. Año 2022 </v>
      </c>
    </row>
    <row r="44" spans="1:1" x14ac:dyDescent="0.2">
      <c r="A44" s="14" t="str">
        <f>HYPERLINK("#'Cuadro 3.2.40'!A3", "Cuadro 3.2.40. Provincia de Buenos Aires, partido Florencio Varela. Población ocupada de 14 años y más en viviendas particulares, por categoría ocupacional, según sexo registrado al nacer y grupos quinquenales de edad. Año 2022 ")</f>
        <v>Cuadro 3.2.40. Provincia de Buenos Aires, partido Florencio Varela. Población ocupada de 14 años y más en viviendas particulares, por categoría ocupacional, según sexo registrado al nacer y grupos quinquenales de edad. Año 2022 </v>
      </c>
    </row>
    <row r="45" spans="1:1" x14ac:dyDescent="0.2">
      <c r="A45" s="14" t="str">
        <f>HYPERLINK("#'Cuadro 3.2.41'!A3", "Cuadro 3.2.41. Provincia de Buenos Aires, partido Florentino Ameghino. Población ocupada de 14 años y más en viviendas particulares, por categoría ocupacional, según sexo registrado al nacer y grupos quinquenales de edad. Año 2022 ")</f>
        <v>Cuadro 3.2.41. Provincia de Buenos Aires, partido Florentino Ameghino. Población ocupada de 14 años y más en viviendas particulares, por categoría ocupacional, según sexo registrado al nacer y grupos quinquenales de edad. Año 2022 </v>
      </c>
    </row>
    <row r="46" spans="1:1" x14ac:dyDescent="0.2">
      <c r="A46" s="14" t="str">
        <f>HYPERLINK("#'Cuadro 3.2.42'!A3", "Cuadro 3.2.42. Provincia de Buenos Aires, partido General Alvarado. Población ocupada de 14 años y más en viviendas particulares, por categoría ocupacional, según sexo registrado al nacer y grupos quinquenales de edad. Año 2022 ")</f>
        <v>Cuadro 3.2.42. Provincia de Buenos Aires, partido General Alvarado. Población ocupada de 14 años y más en viviendas particulares, por categoría ocupacional, según sexo registrado al nacer y grupos quinquenales de edad. Año 2022 </v>
      </c>
    </row>
    <row r="47" spans="1:1" x14ac:dyDescent="0.2">
      <c r="A47" s="14" t="str">
        <f>HYPERLINK("#'Cuadro 3.2.43'!A3", "Cuadro 3.2.43. Provincia de Buenos Aires, partido General Alvear. Población ocupada de 14 años y más en viviendas particulares, por categoría ocupacional, según sexo registrado al nacer y grupos quinquenales de edad. Año 2022 ")</f>
        <v>Cuadro 3.2.43. Provincia de Buenos Aires, partido General Alvear. Población ocupada de 14 años y más en viviendas particulares, por categoría ocupacional, según sexo registrado al nacer y grupos quinquenales de edad. Año 2022 </v>
      </c>
    </row>
    <row r="48" spans="1:1" x14ac:dyDescent="0.2">
      <c r="A48" s="14" t="str">
        <f>HYPERLINK("#'Cuadro 3.2.44'!A3", "Cuadro 3.2.44. Provincia de Buenos Aires, partido General Arenales. Población ocupada de 14 años y más en viviendas particulares, por categoría ocupacional, según sexo registrado al nacer y grupos quinquenales de edad. Año 2022 ")</f>
        <v>Cuadro 3.2.44. Provincia de Buenos Aires, partido General Arenales. Población ocupada de 14 años y más en viviendas particulares, por categoría ocupacional, según sexo registrado al nacer y grupos quinquenales de edad. Año 2022 </v>
      </c>
    </row>
    <row r="49" spans="1:1" x14ac:dyDescent="0.2">
      <c r="A49" s="14" t="str">
        <f>HYPERLINK("#'Cuadro 3.2.45'!A3", "Cuadro 3.2.45. Provincia de Buenos Aires, partido General Belgrano. Población ocupada de 14 años y más en viviendas particulares, por categoría ocupacional, según sexo registrado al nacer y grupos quinquenales de edad. Año 2022 ")</f>
        <v>Cuadro 3.2.45. Provincia de Buenos Aires, partido General Belgrano. Población ocupada de 14 años y más en viviendas particulares, por categoría ocupacional, según sexo registrado al nacer y grupos quinquenales de edad. Año 2022 </v>
      </c>
    </row>
    <row r="50" spans="1:1" x14ac:dyDescent="0.2">
      <c r="A50" s="14" t="str">
        <f>HYPERLINK("#'Cuadro 3.2.46'!A3", "Cuadro 3.2.46. Provincia de Buenos Aires, partido General Guido. Población ocupada de 14 años y más en viviendas particulares, por categoría ocupacional, según sexo registrado al nacer y grupos quinquenales de edad. Año 2022 ")</f>
        <v>Cuadro 3.2.46. Provincia de Buenos Aires, partido General Guido. Población ocupada de 14 años y más en viviendas particulares, por categoría ocupacional, según sexo registrado al nacer y grupos quinquenales de edad. Año 2022 </v>
      </c>
    </row>
    <row r="51" spans="1:1" x14ac:dyDescent="0.2">
      <c r="A51" s="14" t="str">
        <f>HYPERLINK("#'Cuadro 3.2.47'!A3", "Cuadro 3.2.47. Provincia de Buenos Aires, partido General Juan Madariaga. Población ocupada de 14 años y más en viviendas particulares, por categoría ocupacional, según sexo registrado al nacer y grupos quinquenales de edad. Año 2022 ")</f>
        <v>Cuadro 3.2.47. Provincia de Buenos Aires, partido General Juan Madariaga. Población ocupada de 14 años y más en viviendas particulares, por categoría ocupacional, según sexo registrado al nacer y grupos quinquenales de edad. Año 2022 </v>
      </c>
    </row>
    <row r="52" spans="1:1" x14ac:dyDescent="0.2">
      <c r="A52" s="14" t="str">
        <f>HYPERLINK("#'Cuadro 3.2.48'!A3", "Cuadro 3.2.48. Provincia de Buenos Aires, partido General La Madrid. Población ocupada de 14 años y más en viviendas particulares, por categoría ocupacional, según sexo registrado al nacer y grupos quinquenales de edad. Año 2022 ")</f>
        <v>Cuadro 3.2.48. Provincia de Buenos Aires, partido General La Madrid. Población ocupada de 14 años y más en viviendas particulares, por categoría ocupacional, según sexo registrado al nacer y grupos quinquenales de edad. Año 2022 </v>
      </c>
    </row>
    <row r="53" spans="1:1" x14ac:dyDescent="0.2">
      <c r="A53" s="14" t="str">
        <f>HYPERLINK("#'Cuadro 3.2.49'!A3", "Cuadro 3.2.49. Provincia de Buenos Aires, partido General Las Heras. Población ocupada de 14 años y más en viviendas particulares, por categoría ocupacional, según sexo registrado al nacer y grupos quinquenales de edad. Año 2022 ")</f>
        <v>Cuadro 3.2.49. Provincia de Buenos Aires, partido General Las Heras. Población ocupada de 14 años y más en viviendas particulares, por categoría ocupacional, según sexo registrado al nacer y grupos quinquenales de edad. Año 2022 </v>
      </c>
    </row>
    <row r="54" spans="1:1" x14ac:dyDescent="0.2">
      <c r="A54" s="14" t="str">
        <f>HYPERLINK("#'Cuadro 3.2.50'!A3", "Cuadro 3.2.50. Provincia de Buenos Aires, partido General Lavalle. Población ocupada de 14 años y más en viviendas particulares, por categoría ocupacional, según sexo registrado al nacer y grupos quinquenales de edad. Año 2022 ")</f>
        <v>Cuadro 3.2.50. Provincia de Buenos Aires, partido General Lavalle. Población ocupada de 14 años y más en viviendas particulares, por categoría ocupacional, según sexo registrado al nacer y grupos quinquenales de edad. Año 2022 </v>
      </c>
    </row>
    <row r="55" spans="1:1" x14ac:dyDescent="0.2">
      <c r="A55" s="14" t="str">
        <f>HYPERLINK("#'Cuadro 3.2.51'!A3", "Cuadro 3.2.51. Provincia de Buenos Aires, partido General Paz. Población ocupada de 14 años y más en viviendas particulares, por categoría ocupacional, según sexo registrado al nacer y grupos quinquenales de edad. Año 2022 ")</f>
        <v>Cuadro 3.2.51. Provincia de Buenos Aires, partido General Paz. Población ocupada de 14 años y más en viviendas particulares, por categoría ocupacional, según sexo registrado al nacer y grupos quinquenales de edad. Año 2022 </v>
      </c>
    </row>
    <row r="56" spans="1:1" x14ac:dyDescent="0.2">
      <c r="A56" s="14" t="str">
        <f>HYPERLINK("#'Cuadro 3.2.53'!A3", "Cuadro 3.2.53. Provincia de Buenos Aires, partido General Pueyrredón. Población ocupada de 14 años y más en viviendas particulares, por categoría ocupacional, según sexo registrado al nacer y grupos quinquenales de edad. Año 2022 ")</f>
        <v>Cuadro 3.2.53. Provincia de Buenos Aires, partido General Pueyrredón. Población ocupada de 14 años y más en viviendas particulares, por categoría ocupacional, según sexo registrado al nacer y grupos quinquenales de edad. Año 2022 </v>
      </c>
    </row>
    <row r="57" spans="1:1" x14ac:dyDescent="0.2">
      <c r="A57" s="14" t="str">
        <f>HYPERLINK("#'Cuadro 3.2.54'!A3", "Cuadro 3.2.54. Provincia de Buenos Aires, partido General Rodríguez. Población ocupada de 14 años y más en viviendas particulares, por categoría ocupacional, según sexo registrado al nacer y grupos quinquenales de edad. Año 2022 ")</f>
        <v>Cuadro 3.2.54. Provincia de Buenos Aires, partido General Rodríguez. Población ocupada de 14 años y más en viviendas particulares, por categoría ocupacional, según sexo registrado al nacer y grupos quinquenales de edad. Año 2022 </v>
      </c>
    </row>
    <row r="58" spans="1:1" x14ac:dyDescent="0.2">
      <c r="A58" s="14" t="str">
        <f>HYPERLINK("#'Cuadro 3.2.55'!A3", "Cuadro 3.2.55. Provincia de Buenos Aires, partido General San Martín. Población ocupada de 14 años y más en viviendas particulares, por categoría ocupacional, según sexo registrado al nacer y grupos quinquenales de edad. Año 2022 ")</f>
        <v>Cuadro 3.2.55. Provincia de Buenos Aires, partido General San Martín. Población ocupada de 14 años y más en viviendas particulares, por categoría ocupacional, según sexo registrado al nacer y grupos quinquenales de edad. Año 2022 </v>
      </c>
    </row>
    <row r="59" spans="1:1" x14ac:dyDescent="0.2">
      <c r="A59" s="14" t="str">
        <f>HYPERLINK("#'Cuadro 3.2.56'!A3", "Cuadro 3.2.56. Provincia de Buenos Aires, partido General Viamonte. Población ocupada de 14 años y más en viviendas particulares, por categoría ocupacional, según sexo registrado al nacer y grupos quinquenales de edad. Año 2022 ")</f>
        <v>Cuadro 3.2.56. Provincia de Buenos Aires, partido General Viamonte. Población ocupada de 14 años y más en viviendas particulares, por categoría ocupacional, según sexo registrado al nacer y grupos quinquenales de edad. Año 2022 </v>
      </c>
    </row>
    <row r="60" spans="1:1" x14ac:dyDescent="0.2">
      <c r="A60" s="14" t="str">
        <f>HYPERLINK("#'Cuadro 3.2.57'!A3", "Cuadro 3.2.57. Provincia de Buenos Aires, partido General Villegas. Población ocupada de 14 años y más en viviendas particulares, por categoría ocupacional, según sexo registrado al nacer y grupos quinquenales de edad. Año 2022 ")</f>
        <v>Cuadro 3.2.57. Provincia de Buenos Aires, partido General Villegas. Población ocupada de 14 años y más en viviendas particulares, por categoría ocupacional, según sexo registrado al nacer y grupos quinquenales de edad. Año 2022 </v>
      </c>
    </row>
    <row r="61" spans="1:1" x14ac:dyDescent="0.2">
      <c r="A61" s="14" t="str">
        <f>HYPERLINK("#'Cuadro 3.2.58'!A3", "Cuadro 3.2.58. Provincia de Buenos Aires, partido Guaminí. Población ocupada de 14 años y más en viviendas particulares, por categoría ocupacional, según sexo registrado al nacer y grupos quinquenales de edad. Año 2022 ")</f>
        <v>Cuadro 3.2.58. Provincia de Buenos Aires, partido Guaminí. Población ocupada de 14 años y más en viviendas particulares, por categoría ocupacional, según sexo registrado al nacer y grupos quinquenales de edad. Año 2022 </v>
      </c>
    </row>
    <row r="62" spans="1:1" x14ac:dyDescent="0.2">
      <c r="A62" s="14" t="str">
        <f>HYPERLINK("#'Cuadro 3.2.59'!A3", "Cuadro 3.2.59. Provincia de Buenos Aires, partido Hipólito Yrigoyen. Población ocupada de 14 años y más en viviendas particulares, por categoría ocupacional, según sexo registrado al nacer y grupos quinquenales de edad. Año 2022 ")</f>
        <v>Cuadro 3.2.59. Provincia de Buenos Aires, partido Hipólito Yrigoyen. Población ocupada de 14 años y más en viviendas particulares, por categoría ocupacional, según sexo registrado al nacer y grupos quinquenales de edad. Año 2022 </v>
      </c>
    </row>
    <row r="63" spans="1:1" x14ac:dyDescent="0.2">
      <c r="A63" s="14" t="str">
        <f>HYPERLINK("#'Cuadro 3.2.60'!A3", "Cuadro 3.2.60. Provincia de Buenos Aires, partido Hurlingham. Población ocupada de 14 años y más en viviendas particulares, por categoría ocupacional, según sexo registrado al nacer y grupos quinquenales de edad. Año 2022 ")</f>
        <v>Cuadro 3.2.60. Provincia de Buenos Aires, partido Hurlingham. Población ocupada de 14 años y más en viviendas particulares, por categoría ocupacional, según sexo registrado al nacer y grupos quinquenales de edad. Año 2022 </v>
      </c>
    </row>
    <row r="64" spans="1:1" x14ac:dyDescent="0.2">
      <c r="A64" s="14" t="str">
        <f>HYPERLINK("#'Cuadro 3.2.61'!A3", "Cuadro 3.2.61. Provincia de Buenos Aires, partido Ituzaingó. Población ocupada de 14 años y más en viviendas particulares, por categoría ocupacional, según sexo registrado al nacer y grupos quinquenales de edad. Año 2022 ")</f>
        <v>Cuadro 3.2.61. Provincia de Buenos Aires, partido Ituzaingó. Población ocupada de 14 años y más en viviendas particulares, por categoría ocupacional, según sexo registrado al nacer y grupos quinquenales de edad. Año 2022 </v>
      </c>
    </row>
    <row r="65" spans="1:1" x14ac:dyDescent="0.2">
      <c r="A65" s="14" t="str">
        <f>HYPERLINK("#'Cuadro 3.2.62'!A3", "Cuadro 3.2.62. Provincia de Buenos Aires, partido José C. Paz. Población ocupada de 14 años y más en viviendas particulares, por categoría ocupacional, según sexo registrado al nacer y grupos quinquenales de edad. Año 2022 ")</f>
        <v>Cuadro 3.2.62. Provincia de Buenos Aires, partido José C. Paz. Población ocupada de 14 años y más en viviendas particulares, por categoría ocupacional, según sexo registrado al nacer y grupos quinquenales de edad. Año 2022 </v>
      </c>
    </row>
    <row r="66" spans="1:1" x14ac:dyDescent="0.2">
      <c r="A66" s="14" t="str">
        <f>HYPERLINK("#'Cuadro 3.2.63'!A3", "Cuadro 3.2.63. Provincia de Buenos Aires, partido Junín. Población ocupada de 14 años y más en viviendas particulares, por categoría ocupacional, según sexo registrado al nacer y grupos quinquenales de edad. Año 2022 ")</f>
        <v>Cuadro 3.2.63. Provincia de Buenos Aires, partido Junín. Población ocupada de 14 años y más en viviendas particulares, por categoría ocupacional, según sexo registrado al nacer y grupos quinquenales de edad. Año 2022 </v>
      </c>
    </row>
    <row r="67" spans="1:1" x14ac:dyDescent="0.2">
      <c r="A67" s="14" t="str">
        <f>HYPERLINK("#'Cuadro 3.2.64'!A3", "Cuadro 3.2.64. Provincia de Buenos Aires, partido La Costa. Población ocupada de 14 años y más en viviendas particulares, por categoría ocupacional, según sexo registrado al nacer y grupos quinquenales de edad. Año 2022 ")</f>
        <v>Cuadro 3.2.64. Provincia de Buenos Aires, partido La Costa. Población ocupada de 14 años y más en viviendas particulares, por categoría ocupacional, según sexo registrado al nacer y grupos quinquenales de edad. Año 2022 </v>
      </c>
    </row>
    <row r="68" spans="1:1" x14ac:dyDescent="0.2">
      <c r="A68" s="14" t="str">
        <f>HYPERLINK("#'Cuadro 3.2.65'!A3", "Cuadro 3.2.65. Provincia de Buenos Aires, partido La Matanza. Población ocupada de 14 años y más en viviendas particulares, por categoría ocupacional, según sexo registrado al nacer y grupos quinquenales de edad. Año 2022 ")</f>
        <v>Cuadro 3.2.65. Provincia de Buenos Aires, partido La Matanza. Población ocupada de 14 años y más en viviendas particulares, por categoría ocupacional, según sexo registrado al nacer y grupos quinquenales de edad. Año 2022 </v>
      </c>
    </row>
    <row r="69" spans="1:1" x14ac:dyDescent="0.2">
      <c r="A69" s="14" t="str">
        <f>HYPERLINK("#'Cuadro 3.2.66'!A3", "Cuadro 3.2.66. Provincia de Buenos Aires, partido Lanús. Población ocupada de 14 años y más en viviendas particulares, por categoría ocupacional, según sexo registrado al nacer y grupos quinquenales de edad. Año 2022 ")</f>
        <v>Cuadro 3.2.66. Provincia de Buenos Aires, partido Lanús. Población ocupada de 14 años y más en viviendas particulares, por categoría ocupacional, según sexo registrado al nacer y grupos quinquenales de edad. Año 2022 </v>
      </c>
    </row>
    <row r="70" spans="1:1" x14ac:dyDescent="0.2">
      <c r="A70" s="14" t="str">
        <f>HYPERLINK("#'Cuadro 3.2.67'!A3", "Cuadro 3.2.67. Provincia de Buenos Aires, partido La Plata. Población ocupada de 14 años y más en viviendas particulares, por categoría ocupacional, según sexo registrado al nacer y grupos quinquenales de edad. Año 2022 ")</f>
        <v>Cuadro 3.2.67. Provincia de Buenos Aires, partido La Plata. Población ocupada de 14 años y más en viviendas particulares, por categoría ocupacional, según sexo registrado al nacer y grupos quinquenales de edad. Año 2022 </v>
      </c>
    </row>
    <row r="71" spans="1:1" x14ac:dyDescent="0.2">
      <c r="A71" s="14" t="str">
        <f>HYPERLINK("#'Cuadro 3.2.68'!A3", "Cuadro 3.2.68. Provincia de Buenos Aires, partido Laprida. Población ocupada de 14 años y más en viviendas particulares, por categoría ocupacional, según sexo registrado al nacer y grupos quinquenales de edad. Año 2022 ")</f>
        <v>Cuadro 3.2.68. Provincia de Buenos Aires, partido Laprida. Población ocupada de 14 años y más en viviendas particulares, por categoría ocupacional, según sexo registrado al nacer y grupos quinquenales de edad. Año 2022 </v>
      </c>
    </row>
    <row r="72" spans="1:1" x14ac:dyDescent="0.2">
      <c r="A72" s="14" t="str">
        <f>HYPERLINK("#'Cuadro 3.2.69'!A3", "Cuadro 3.2.69. Provincia de Buenos Aires, partido Las Flores. Población ocupada de 14 años y más en viviendas particulares, por categoría ocupacional, según sexo registrado al nacer y grupos quinquenales de edad. Año 2022 ")</f>
        <v>Cuadro 3.2.69. Provincia de Buenos Aires, partido Las Flores. Población ocupada de 14 años y más en viviendas particulares, por categoría ocupacional, según sexo registrado al nacer y grupos quinquenales de edad. Año 2022 </v>
      </c>
    </row>
    <row r="73" spans="1:1" x14ac:dyDescent="0.2">
      <c r="A73" s="14" t="str">
        <f>HYPERLINK("#'Cuadro 3.2.70'!A3", "Cuadro 3.2.70. Provincia de Buenos Aires, partido Leandro N. Alem. Población ocupada de 14 años y más en viviendas particulares, por categoría ocupacional, según sexo registrado al nacer y grupos quinquenales de edad. Año 2022 ")</f>
        <v>Cuadro 3.2.70. Provincia de Buenos Aires, partido Leandro N. Alem. Población ocupada de 14 años y más en viviendas particulares, por categoría ocupacional, según sexo registrado al nacer y grupos quinquenales de edad. Año 2022 </v>
      </c>
    </row>
    <row r="74" spans="1:1" x14ac:dyDescent="0.2">
      <c r="A74" s="14" t="str">
        <f>HYPERLINK("#'Cuadro 3.2.71'!A3", "Cuadro 3.2.71. Provincia de Buenos Aires, partido Lezama. Población ocupada de 14 años y más en viviendas particulares, por categoría ocupacional, según sexo registrado al nacer y grupos quinquenales de edad. Año 2022 ")</f>
        <v>Cuadro 3.2.71. Provincia de Buenos Aires, partido Lezama. Población ocupada de 14 años y más en viviendas particulares, por categoría ocupacional, según sexo registrado al nacer y grupos quinquenales de edad. Año 2022 </v>
      </c>
    </row>
    <row r="75" spans="1:1" x14ac:dyDescent="0.2">
      <c r="A75" s="14" t="str">
        <f>HYPERLINK("#'Cuadro 3.2.72'!A3", "Cuadro 3.2.72. Provincia de Buenos Aires, partido Lincoln. Población ocupada de 14 años y más en viviendas particulares, por categoría ocupacional, según sexo registrado al nacer y grupos quinquenales de edad. Año 2022 ")</f>
        <v>Cuadro 3.2.72. Provincia de Buenos Aires, partido Lincoln. Población ocupada de 14 años y más en viviendas particulares, por categoría ocupacional, según sexo registrado al nacer y grupos quinquenales de edad. Año 2022 </v>
      </c>
    </row>
    <row r="76" spans="1:1" x14ac:dyDescent="0.2">
      <c r="A76" s="14" t="str">
        <f>HYPERLINK("#'Cuadro 3.2.73'!A3", "Cuadro 3.2.73. Provincia de Buenos Aires, partido Lobería. Población ocupada de 14 años y más en viviendas particulares, por categoría ocupacional, según sexo registrado al nacer y grupos quinquenales de edad. Año 2022 ")</f>
        <v>Cuadro 3.2.73. Provincia de Buenos Aires, partido Lobería. Población ocupada de 14 años y más en viviendas particulares, por categoría ocupacional, según sexo registrado al nacer y grupos quinquenales de edad. Año 2022 </v>
      </c>
    </row>
    <row r="77" spans="1:1" x14ac:dyDescent="0.2">
      <c r="A77" s="14" t="str">
        <f>HYPERLINK("#'Cuadro 3.2.74'!A3", "Cuadro 3.2.74. Provincia de Buenos Aires, partido Lobos. Población ocupada de 14 años y más en viviendas particulares, por categoría ocupacional, según sexo registrado al nacer y grupos quinquenales de edad. Año 2022 ")</f>
        <v>Cuadro 3.2.74. Provincia de Buenos Aires, partido Lobos. Población ocupada de 14 años y más en viviendas particulares, por categoría ocupacional, según sexo registrado al nacer y grupos quinquenales de edad. Año 2022 </v>
      </c>
    </row>
    <row r="78" spans="1:1" x14ac:dyDescent="0.2">
      <c r="A78" s="14" t="str">
        <f>HYPERLINK("#'Cuadro 3.2.75'!A3", "Cuadro 3.2.75. Provincia de Buenos Aires, partido Lomas de Zamora. Población ocupada de 14 años y más en viviendas particulares, por categoría ocupacional, según sexo registrado al nacer y grupos quinquenales de edad. Año 2022 ")</f>
        <v>Cuadro 3.2.75. Provincia de Buenos Aires, partido Lomas de Zamora. Población ocupada de 14 años y más en viviendas particulares, por categoría ocupacional, según sexo registrado al nacer y grupos quinquenales de edad. Año 2022 </v>
      </c>
    </row>
    <row r="79" spans="1:1" x14ac:dyDescent="0.2">
      <c r="A79" s="14" t="str">
        <f>HYPERLINK("#'Cuadro 3.2.76'!A3", "Cuadro 3.2.76. Provincia de Buenos Aires, partido Luján. Población ocupada de 14 años y más en viviendas particulares, por categoría ocupacional, según sexo registrado al nacer y grupos quinquenales de edad. Año 2022 ")</f>
        <v>Cuadro 3.2.76. Provincia de Buenos Aires, partido Luján. Población ocupada de 14 años y más en viviendas particulares, por categoría ocupacional, según sexo registrado al nacer y grupos quinquenales de edad. Año 2022 </v>
      </c>
    </row>
    <row r="80" spans="1:1" x14ac:dyDescent="0.2">
      <c r="A80" s="14" t="str">
        <f>HYPERLINK("#'Cuadro 3.2.77'!A3", "Cuadro 3.2.77. Provincia de Buenos Aires, partido Magdalena. Población ocupada de 14 años y más en viviendas particulares, por categoría ocupacional, según sexo registrado al nacer y grupos quinquenales de edad. Año 2022 ")</f>
        <v>Cuadro 3.2.77. Provincia de Buenos Aires, partido Magdalena. Población ocupada de 14 años y más en viviendas particulares, por categoría ocupacional, según sexo registrado al nacer y grupos quinquenales de edad. Año 2022 </v>
      </c>
    </row>
    <row r="81" spans="1:1" x14ac:dyDescent="0.2">
      <c r="A81" s="14" t="str">
        <f>HYPERLINK("#'Cuadro 3.2.78'!A3", "Cuadro 3.2.78. Provincia de Buenos Aires, partido Maipú. Población ocupada de 14 años y más en viviendas particulares, por categoría ocupacional, según sexo registrado al nacer y grupos quinquenales de edad. Año 2022 ")</f>
        <v>Cuadro 3.2.78. Provincia de Buenos Aires, partido Maipú. Población ocupada de 14 años y más en viviendas particulares, por categoría ocupacional, según sexo registrado al nacer y grupos quinquenales de edad. Año 2022 </v>
      </c>
    </row>
    <row r="82" spans="1:1" x14ac:dyDescent="0.2">
      <c r="A82" s="14" t="str">
        <f>HYPERLINK("#'Cuadro 3.2.79'!A3", "Cuadro 3.2.79. Provincia de Buenos Aires, partido Malvinas Argentinas. Población ocupada de 14 años y más en viviendas particulares, por categoría ocupacional, según sexo registrado al nacer y grupos quinquenales de edad. Año 2022 ")</f>
        <v>Cuadro 3.2.79. Provincia de Buenos Aires, partido Malvinas Argentinas. Población ocupada de 14 años y más en viviendas particulares, por categoría ocupacional, según sexo registrado al nacer y grupos quinquenales de edad. Año 2022 </v>
      </c>
    </row>
    <row r="83" spans="1:1" x14ac:dyDescent="0.2">
      <c r="A83" s="14" t="str">
        <f>HYPERLINK("#'Cuadro 3.2.80'!A3", "Cuadro 3.2.80. Provincia de Buenos Aires, partido Mar Chiquita. Población ocupada de 14 años y más en viviendas particulares, por categoría ocupacional, según sexo registrado al nacer y grupos quinquenales de edad. Año 2022 ")</f>
        <v>Cuadro 3.2.80. Provincia de Buenos Aires, partido Mar Chiquita. Población ocupada de 14 años y más en viviendas particulares, por categoría ocupacional, según sexo registrado al nacer y grupos quinquenales de edad. Año 2022 </v>
      </c>
    </row>
    <row r="84" spans="1:1" x14ac:dyDescent="0.2">
      <c r="A84" s="14" t="str">
        <f>HYPERLINK("#'Cuadro 3.2.81'!A3", "Cuadro 3.2.81. Provincia de Buenos Aires, partido Marcos Paz. Población ocupada de 14 años y más en viviendas particulares, por categoría ocupacional, según sexo registrado al nacer y grupos quinquenales de edad. Año 2022 ")</f>
        <v>Cuadro 3.2.81. Provincia de Buenos Aires, partido Marcos Paz. Población ocupada de 14 años y más en viviendas particulares, por categoría ocupacional, según sexo registrado al nacer y grupos quinquenales de edad. Año 2022 </v>
      </c>
    </row>
    <row r="85" spans="1:1" x14ac:dyDescent="0.2">
      <c r="A85" s="14" t="str">
        <f>HYPERLINK("#'Cuadro 3.2.82'!A3", "Cuadro 3.2.82. Provincia de Buenos Aires, partido Mercedes. Población ocupada de 14 años y más en viviendas particulares, por categoría ocupacional, según sexo registrado al nacer y grupos quinquenales de edad. Año 2022 ")</f>
        <v>Cuadro 3.2.82. Provincia de Buenos Aires, partido Mercedes. Población ocupada de 14 años y más en viviendas particulares, por categoría ocupacional, según sexo registrado al nacer y grupos quinquenales de edad. Año 2022 </v>
      </c>
    </row>
    <row r="86" spans="1:1" x14ac:dyDescent="0.2">
      <c r="A86" s="14" t="str">
        <f>HYPERLINK("#'Cuadro 3.2.83'!A3", "Cuadro 3.2.83. Provincia de Buenos Aires, partido Merlo. Población ocupada de 14 años y más en viviendas particulares, por categoría ocupacional, según sexo registrado al nacer y grupos quinquenales de edad. Año 2022 ")</f>
        <v>Cuadro 3.2.83. Provincia de Buenos Aires, partido Merlo. Población ocupada de 14 años y más en viviendas particulares, por categoría ocupacional, según sexo registrado al nacer y grupos quinquenales de edad. Año 2022 </v>
      </c>
    </row>
    <row r="87" spans="1:1" x14ac:dyDescent="0.2">
      <c r="A87" s="14" t="str">
        <f>HYPERLINK("#'Cuadro 3.2.84'!A3", "Cuadro 3.2.84. Provincia de Buenos Aires, partido Monte. Población ocupada de 14 años y más en viviendas particulares, por categoría ocupacional, según sexo registrado al nacer y grupos quinquenales de edad. Año 2022 ")</f>
        <v>Cuadro 3.2.84. Provincia de Buenos Aires, partido Monte. Población ocupada de 14 años y más en viviendas particulares, por categoría ocupacional, según sexo registrado al nacer y grupos quinquenales de edad. Año 2022 </v>
      </c>
    </row>
    <row r="88" spans="1:1" x14ac:dyDescent="0.2">
      <c r="A88" s="14" t="str">
        <f>HYPERLINK("#'Cuadro 3.2.85'!A3", "Cuadro 3.2.85. Provincia de Buenos Aires, partido Monte Hermoso. Población ocupada de 14 años y más en viviendas particulares, por categoría ocupacional, según sexo registrado al nacer y grupos quinquenales de edad. Año 2022 ")</f>
        <v>Cuadro 3.2.85. Provincia de Buenos Aires, partido Monte Hermoso. Población ocupada de 14 años y más en viviendas particulares, por categoría ocupacional, según sexo registrado al nacer y grupos quinquenales de edad. Año 2022 </v>
      </c>
    </row>
    <row r="89" spans="1:1" x14ac:dyDescent="0.2">
      <c r="A89" s="14" t="str">
        <f>HYPERLINK("#'Cuadro 3.2.86'!A3", "Cuadro 3.2.86. Provincia de Buenos Aires, partido Moreno. Población ocupada de 14 años y más en viviendas particulares, por categoría ocupacional, según sexo registrado al nacer y grupos quinquenales de edad. Año 2022 ")</f>
        <v>Cuadro 3.2.86. Provincia de Buenos Aires, partido Moreno. Población ocupada de 14 años y más en viviendas particulares, por categoría ocupacional, según sexo registrado al nacer y grupos quinquenales de edad. Año 2022 </v>
      </c>
    </row>
    <row r="90" spans="1:1" x14ac:dyDescent="0.2">
      <c r="A90" s="14" t="str">
        <f>HYPERLINK("#'Cuadro 3.2.87'!A3", "Cuadro 3.2.87. Provincia de Buenos Aires, partido Morón. Población ocupada de 14 años y más en viviendas particulares, por categoría ocupacional, según sexo registrado al nacer y grupos quinquenales de edad. Año 2022 ")</f>
        <v>Cuadro 3.2.87. Provincia de Buenos Aires, partido Morón. Población ocupada de 14 años y más en viviendas particulares, por categoría ocupacional, según sexo registrado al nacer y grupos quinquenales de edad. Año 2022 </v>
      </c>
    </row>
    <row r="91" spans="1:1" x14ac:dyDescent="0.2">
      <c r="A91" s="14" t="str">
        <f>HYPERLINK("#'Cuadro 3.2.88'!A3", "Cuadro 3.2.88. Provincia de Buenos Aires, partido Navarro. Población ocupada de 14 años y más en viviendas particulares, por categoría ocupacional, según sexo registrado al nacer y grupos quinquenales de edad. Año 2022 ")</f>
        <v>Cuadro 3.2.88. Provincia de Buenos Aires, partido Navarro. Población ocupada de 14 años y más en viviendas particulares, por categoría ocupacional, según sexo registrado al nacer y grupos quinquenales de edad. Año 2022 </v>
      </c>
    </row>
    <row r="92" spans="1:1" x14ac:dyDescent="0.2">
      <c r="A92" s="14" t="str">
        <f>HYPERLINK("#'Cuadro 3.2.89'!A3", "Cuadro 3.2.89. Provincia de Buenos Aires, partido Necochea. Población ocupada de 14 años y más en viviendas particulares, por categoría ocupacional, según sexo registrado al nacer y grupos quinquenales de edad. Año 2022 ")</f>
        <v>Cuadro 3.2.89. Provincia de Buenos Aires, partido Necochea. Población ocupada de 14 años y más en viviendas particulares, por categoría ocupacional, según sexo registrado al nacer y grupos quinquenales de edad. Año 2022 </v>
      </c>
    </row>
    <row r="93" spans="1:1" x14ac:dyDescent="0.2">
      <c r="A93" s="14" t="str">
        <f>HYPERLINK("#'Cuadro 3.2.90'!A3", "Cuadro 3.2.90. Provincia de Buenos Aires, partido 9 de Julio. Población ocupada de 14 años y más en viviendas particulares, por categoría ocupacional, según sexo registrado al nacer y grupos quinquenales de edad. Año 2022 ")</f>
        <v>Cuadro 3.2.90. Provincia de Buenos Aires, partido 9 de Julio. Población ocupada de 14 años y más en viviendas particulares, por categoría ocupacional, según sexo registrado al nacer y grupos quinquenales de edad. Año 2022 </v>
      </c>
    </row>
    <row r="94" spans="1:1" x14ac:dyDescent="0.2">
      <c r="A94" s="14" t="str">
        <f>HYPERLINK("#'Cuadro 3.2.91'!A3", "Cuadro 3.2.91. Provincia de Buenos Aires, partido Olavarría. Población ocupada de 14 años y más en viviendas particulares, por categoría ocupacional, según sexo registrado al nacer y grupos quinquenales de edad. Año 2022 ")</f>
        <v>Cuadro 3.2.91. Provincia de Buenos Aires, partido Olavarría. Población ocupada de 14 años y más en viviendas particulares, por categoría ocupacional, según sexo registrado al nacer y grupos quinquenales de edad. Año 2022 </v>
      </c>
    </row>
    <row r="95" spans="1:1" x14ac:dyDescent="0.2">
      <c r="A95" s="14" t="str">
        <f>HYPERLINK("#'Cuadro 3.2.92'!A3", "Cuadro 3.2.92. Provincia de Buenos Aires, partido Patagones. Población ocupada de 14 años y más en viviendas particulares, por categoría ocupacional, según sexo registrado al nacer y grupos quinquenales de edad. Año 2022 ")</f>
        <v>Cuadro 3.2.92. Provincia de Buenos Aires, partido Patagones. Población ocupada de 14 años y más en viviendas particulares, por categoría ocupacional, según sexo registrado al nacer y grupos quinquenales de edad. Año 2022 </v>
      </c>
    </row>
    <row r="96" spans="1:1" x14ac:dyDescent="0.2">
      <c r="A96" s="14" t="str">
        <f>HYPERLINK("#'Cuadro 3.2.93'!A3", "Cuadro 3.2.93. Provincia de Buenos Aires, partido Pehuajó. Población ocupada de 14 años y más en viviendas particulares, por categoría ocupacional, según sexo registrado al nacer y grupos quinquenales de edad. Año 2022 ")</f>
        <v>Cuadro 3.2.93. Provincia de Buenos Aires, partido Pehuajó. Población ocupada de 14 años y más en viviendas particulares, por categoría ocupacional, según sexo registrado al nacer y grupos quinquenales de edad. Año 2022 </v>
      </c>
    </row>
    <row r="97" spans="1:1" x14ac:dyDescent="0.2">
      <c r="A97" s="14" t="str">
        <f>HYPERLINK("#'Cuadro 3.2.94'!A3", "Cuadro 3.2.94. Provincia de Buenos Aires, partido Pellegrini. Población ocupada de 14 años y más en viviendas particulares, por categoría ocupacional, según sexo registrado al nacer y grupos quinquenales de edad. Año 2022 ")</f>
        <v>Cuadro 3.2.94. Provincia de Buenos Aires, partido Pellegrini. Población ocupada de 14 años y más en viviendas particulares, por categoría ocupacional, según sexo registrado al nacer y grupos quinquenales de edad. Año 2022 </v>
      </c>
    </row>
    <row r="98" spans="1:1" x14ac:dyDescent="0.2">
      <c r="A98" s="14" t="str">
        <f>HYPERLINK("#'Cuadro 3.2.95'!A3", "Cuadro 3.2.95. Provincia de Buenos Aires, partido Pergamino. Población ocupada de 14 años y más en viviendas particulares, por categoría ocupacional, según sexo registrado al nacer y grupos quinquenales de edad. Año 2022 ")</f>
        <v>Cuadro 3.2.95. Provincia de Buenos Aires, partido Pergamino. Población ocupada de 14 años y más en viviendas particulares, por categoría ocupacional, según sexo registrado al nacer y grupos quinquenales de edad. Año 2022 </v>
      </c>
    </row>
    <row r="99" spans="1:1" x14ac:dyDescent="0.2">
      <c r="A99" s="14" t="str">
        <f>HYPERLINK("#'Cuadro 3.2.96'!A3", "Cuadro 3.2.96. Provincia de Buenos Aires, partido Pila. Población ocupada de 14 años y más en viviendas particulares, por categoría ocupacional, según sexo registrado al nacer y grupos quinquenales de edad. Año 2022 ")</f>
        <v>Cuadro 3.2.96. Provincia de Buenos Aires, partido Pila. Población ocupada de 14 años y más en viviendas particulares, por categoría ocupacional, según sexo registrado al nacer y grupos quinquenales de edad. Año 2022 </v>
      </c>
    </row>
    <row r="100" spans="1:1" x14ac:dyDescent="0.2">
      <c r="A100" s="14" t="str">
        <f>HYPERLINK("#'Cuadro 3.2.97'!A3", "Cuadro 3.2.97. Provincia de Buenos Aires, partido Pilar. Población ocupada de 14 años y más en viviendas particulares, por categoría ocupacional, según sexo registrado al nacer y grupos quinquenales de edad. Año 2022 ")</f>
        <v>Cuadro 3.2.97. Provincia de Buenos Aires, partido Pilar. Población ocupada de 14 años y más en viviendas particulares, por categoría ocupacional, según sexo registrado al nacer y grupos quinquenales de edad. Año 2022 </v>
      </c>
    </row>
    <row r="101" spans="1:1" x14ac:dyDescent="0.2">
      <c r="A101" s="14" t="str">
        <f>HYPERLINK("#'Cuadro 3.2.98'!A3", "Cuadro 3.2.98. Provincia de Buenos Aires, partido Pinamar. Población ocupada de 14 años y más en viviendas particulares, por categoría ocupacional, según sexo registrado al nacer y grupos quinquenales de edad. Año 2022 ")</f>
        <v>Cuadro 3.2.98. Provincia de Buenos Aires, partido Pinamar. Población ocupada de 14 años y más en viviendas particulares, por categoría ocupacional, según sexo registrado al nacer y grupos quinquenales de edad. Año 2022 </v>
      </c>
    </row>
    <row r="102" spans="1:1" x14ac:dyDescent="0.2">
      <c r="A102" s="14" t="str">
        <f>HYPERLINK("#'Cuadro 3.2.99'!A3", "Cuadro 3.2.99. Provincia de Buenos Aires, partido Presidente Perón. Población ocupada de 14 años y más en viviendas particulares, por categoría ocupacional, según sexo registrado al nacer y grupos quinquenales de edad. Año 2022 ")</f>
        <v>Cuadro 3.2.99. Provincia de Buenos Aires, partido Presidente Perón. Población ocupada de 14 años y más en viviendas particulares, por categoría ocupacional, según sexo registrado al nacer y grupos quinquenales de edad. Año 2022 </v>
      </c>
    </row>
    <row r="103" spans="1:1" x14ac:dyDescent="0.2">
      <c r="A103" s="14" t="str">
        <f>HYPERLINK("#'Cuadro 3.2.100'!A3", "Cuadro 3.2.100. Provincia de Buenos Aires, partido Puan. Población ocupada de 14 años y más en viviendas particulares, por categoría ocupacional, según sexo registrado al nacer y grupos quinquenales de edad. Año 2022 ")</f>
        <v>Cuadro 3.2.100. Provincia de Buenos Aires, partido Puan. Población ocupada de 14 años y más en viviendas particulares, por categoría ocupacional, según sexo registrado al nacer y grupos quinquenales de edad. Año 2022 </v>
      </c>
    </row>
    <row r="104" spans="1:1" x14ac:dyDescent="0.2">
      <c r="A104" s="14" t="str">
        <f>HYPERLINK("#'Cuadro 3.2.101'!A3", "Cuadro 3.2.101. Provincia de Buenos Aires, partido Punta Indio. Población ocupada de 14 años y más en viviendas particulares, por categoría ocupacional, según sexo registrado al nacer y grupos quinquenales de edad. Año 2022 ")</f>
        <v>Cuadro 3.2.101. Provincia de Buenos Aires, partido Punta Indio. Población ocupada de 14 años y más en viviendas particulares, por categoría ocupacional, según sexo registrado al nacer y grupos quinquenales de edad. Año 2022 </v>
      </c>
    </row>
    <row r="105" spans="1:1" x14ac:dyDescent="0.2">
      <c r="A105" s="14" t="str">
        <f>HYPERLINK("#'Cuadro 3.2.102'!A3", "Cuadro 3.2.102. Provincia de Buenos Aires, partido Quilmes. Población ocupada de 14 años y más en viviendas particulares, por categoría ocupacional, según sexo registrado al nacer y grupos quinquenales de edad. Año 2022 ")</f>
        <v>Cuadro 3.2.102. Provincia de Buenos Aires, partido Quilmes. Población ocupada de 14 años y más en viviendas particulares, por categoría ocupacional, según sexo registrado al nacer y grupos quinquenales de edad. Año 2022 </v>
      </c>
    </row>
    <row r="106" spans="1:1" x14ac:dyDescent="0.2">
      <c r="A106" s="14" t="str">
        <f>HYPERLINK("#'Cuadro 3.2.103'!A3", "Cuadro 3.2.103. Provincia de Buenos Aires, partido Ramallo. Población ocupada de 14 años y más en viviendas particulares, por categoría ocupacional, según sexo registrado al nacer y grupos quinquenales de edad. Año 2022 ")</f>
        <v>Cuadro 3.2.103. Provincia de Buenos Aires, partido Ramallo. Población ocupada de 14 años y más en viviendas particulares, por categoría ocupacional, según sexo registrado al nacer y grupos quinquenales de edad. Año 2022 </v>
      </c>
    </row>
    <row r="107" spans="1:1" x14ac:dyDescent="0.2">
      <c r="A107" s="14" t="str">
        <f>HYPERLINK("#'Cuadro 3.2.104'!A3", "Cuadro 3.2.104. Provincia de Buenos Aires, partido Rauch. Población ocupada de 14 años y más en viviendas particulares, por categoría ocupacional, según sexo registrado al nacer y grupos quinquenales de edad. Año 2022 ")</f>
        <v>Cuadro 3.2.104. Provincia de Buenos Aires, partido Rauch. Población ocupada de 14 años y más en viviendas particulares, por categoría ocupacional, según sexo registrado al nacer y grupos quinquenales de edad. Año 2022 </v>
      </c>
    </row>
    <row r="108" spans="1:1" x14ac:dyDescent="0.2">
      <c r="A108" s="14" t="str">
        <f>HYPERLINK("#'Cuadro 3.2.105'!A3", "Cuadro 3.2.105. Provincia de Buenos Aires, partido Rivadavia. Población ocupada de 14 años y más en viviendas particulares, por categoría ocupacional, según sexo registrado al nacer y grupos quinquenales de edad. Año 2022 ")</f>
        <v>Cuadro 3.2.105. Provincia de Buenos Aires, partido Rivadavia. Población ocupada de 14 años y más en viviendas particulares, por categoría ocupacional, según sexo registrado al nacer y grupos quinquenales de edad. Año 2022 </v>
      </c>
    </row>
    <row r="109" spans="1:1" x14ac:dyDescent="0.2">
      <c r="A109" s="14" t="str">
        <f>HYPERLINK("#'Cuadro 3.2.106'!A3", "Cuadro 3.2.106. Provincia de Buenos Aires, partido Rojas. Población ocupada de 14 años y más en viviendas particulares, por categoría ocupacional, según sexo registrado al nacer y grupos quinquenales de edad. Año 2022 ")</f>
        <v>Cuadro 3.2.106. Provincia de Buenos Aires, partido Rojas. Población ocupada de 14 años y más en viviendas particulares, por categoría ocupacional, según sexo registrado al nacer y grupos quinquenales de edad. Año 2022 </v>
      </c>
    </row>
    <row r="110" spans="1:1" x14ac:dyDescent="0.2">
      <c r="A110" s="14" t="str">
        <f>HYPERLINK("#'Cuadro 3.2.107'!A3", "Cuadro 3.2.107. Provincia de Buenos Aires, partido Roque Pérez. Población ocupada de 14 años y más en viviendas particulares, por categoría ocupacional, según sexo registrado al nacer y grupos quinquenales de edad. Año 2022 ")</f>
        <v>Cuadro 3.2.107. Provincia de Buenos Aires, partido Roque Pérez. Población ocupada de 14 años y más en viviendas particulares, por categoría ocupacional, según sexo registrado al nacer y grupos quinquenales de edad. Año 2022 </v>
      </c>
    </row>
    <row r="111" spans="1:1" x14ac:dyDescent="0.2">
      <c r="A111" s="14" t="str">
        <f>HYPERLINK("#'Cuadro 3.2.108'!A3", "Cuadro 3.2.108. Provincia de Buenos Aires, partido Saavedra. Población ocupada de 14 años y más en viviendas particulares, por categoría ocupacional, según sexo registrado al nacer y grupos quinquenales de edad. Año 2022 ")</f>
        <v>Cuadro 3.2.108. Provincia de Buenos Aires, partido Saavedra. Población ocupada de 14 años y más en viviendas particulares, por categoría ocupacional, según sexo registrado al nacer y grupos quinquenales de edad. Año 2022 </v>
      </c>
    </row>
    <row r="112" spans="1:1" x14ac:dyDescent="0.2">
      <c r="A112" s="14" t="str">
        <f>HYPERLINK("#'Cuadro 3.2.109'!A3", "Cuadro 3.2.109. Provincia de Buenos Aires, partido Saladillo. Población ocupada de 14 años y más en viviendas particulares, por categoría ocupacional, según sexo registrado al nacer y grupos quinquenales de edad. Año 2022 ")</f>
        <v>Cuadro 3.2.109. Provincia de Buenos Aires, partido Saladillo. Población ocupada de 14 años y más en viviendas particulares, por categoría ocupacional, según sexo registrado al nacer y grupos quinquenales de edad. Año 2022 </v>
      </c>
    </row>
    <row r="113" spans="1:1" x14ac:dyDescent="0.2">
      <c r="A113" s="14" t="str">
        <f>HYPERLINK("#'Cuadro 3.2.110'!A3", "Cuadro 3.2.110. Provincia de Buenos Aires, partido Salto. Población ocupada de 14 años y más en viviendas particulares, por categoría ocupacional, según sexo registrado al nacer y grupos quinquenales de edad. Año 2022 ")</f>
        <v>Cuadro 3.2.110. Provincia de Buenos Aires, partido Salto. Población ocupada de 14 años y más en viviendas particulares, por categoría ocupacional, según sexo registrado al nacer y grupos quinquenales de edad. Año 2022 </v>
      </c>
    </row>
    <row r="114" spans="1:1" x14ac:dyDescent="0.2">
      <c r="A114" s="14" t="str">
        <f>HYPERLINK("#'Cuadro 3.2.111'!A3", "Cuadro 3.2.111. Provincia de Buenos Aires, partido Salliqueló. Población ocupada de 14 años y más en viviendas particulares, por categoría ocupacional, según sexo registrado al nacer y grupos quinquenales de edad. Año 2022 ")</f>
        <v>Cuadro 3.2.111. Provincia de Buenos Aires, partido Salliqueló. Población ocupada de 14 años y más en viviendas particulares, por categoría ocupacional, según sexo registrado al nacer y grupos quinquenales de edad. Año 2022 </v>
      </c>
    </row>
    <row r="115" spans="1:1" x14ac:dyDescent="0.2">
      <c r="A115" s="14" t="str">
        <f>HYPERLINK("#'Cuadro 3.2.112'!A3", "Cuadro 3.2.112. Provincia de Buenos Aires, partido San Andrés de Giles. Población ocupada de 14 años y más en viviendas particulares, por categoría ocupacional, según sexo registrado al nacer y grupos quinquenales de edad. Año 2022 ")</f>
        <v>Cuadro 3.2.112. Provincia de Buenos Aires, partido San Andrés de Giles. Población ocupada de 14 años y más en viviendas particulares, por categoría ocupacional, según sexo registrado al nacer y grupos quinquenales de edad. Año 2022 </v>
      </c>
    </row>
    <row r="116" spans="1:1" x14ac:dyDescent="0.2">
      <c r="A116" s="14" t="str">
        <f>HYPERLINK("#'Cuadro 3.2.113'!A3", "Cuadro 3.2.113. Provincia de Buenos Aires, partido San Antonio de Areco. Población ocupada de 14 años y más en viviendas particulares, por categoría ocupacional, según sexo registrado al nacer y grupos quinquenales de edad. Año 2022 ")</f>
        <v>Cuadro 3.2.113. Provincia de Buenos Aires, partido San Antonio de Areco. Población ocupada de 14 años y más en viviendas particulares, por categoría ocupacional, según sexo registrado al nacer y grupos quinquenales de edad. Año 2022 </v>
      </c>
    </row>
    <row r="117" spans="1:1" x14ac:dyDescent="0.2">
      <c r="A117" s="14" t="str">
        <f>HYPERLINK("#'Cuadro 3.2.114'!A3", "Cuadro 3.2.114. Provincia de Buenos Aires, partido San Cayetano. Población ocupada de 14 años y más en viviendas particulares, por categoría ocupacional, según sexo registrado al nacer y grupos quinquenales de edad. Año 2022 ")</f>
        <v>Cuadro 3.2.114. Provincia de Buenos Aires, partido San Cayetano. Población ocupada de 14 años y más en viviendas particulares, por categoría ocupacional, según sexo registrado al nacer y grupos quinquenales de edad. Año 2022 </v>
      </c>
    </row>
    <row r="118" spans="1:1" x14ac:dyDescent="0.2">
      <c r="A118" s="14" t="str">
        <f>HYPERLINK("#'Cuadro 3.2.115'!A3", "Cuadro 3.2.115. Provincia de Buenos Aires, partido San Fernando. Población ocupada de 14 años y más en viviendas particulares, por categoría ocupacional, según sexo registrado al nacer y grupos quinquenales de edad. Año 2022 ")</f>
        <v>Cuadro 3.2.115. Provincia de Buenos Aires, partido San Fernando. Población ocupada de 14 años y más en viviendas particulares, por categoría ocupacional, según sexo registrado al nacer y grupos quinquenales de edad. Año 2022 </v>
      </c>
    </row>
    <row r="119" spans="1:1" x14ac:dyDescent="0.2">
      <c r="A119" s="14" t="str">
        <f>HYPERLINK("#'Cuadro 3.2.116'!A3", "Cuadro 3.2.116. Provincia de Buenos Aires, partido San Isidro. Población ocupada de 14 años y más en viviendas particulares, por categoría ocupacional, según sexo registrado al nacer y grupos quinquenales de edad. Año 2022 ")</f>
        <v>Cuadro 3.2.116. Provincia de Buenos Aires, partido San Isidro. Población ocupada de 14 años y más en viviendas particulares, por categoría ocupacional, según sexo registrado al nacer y grupos quinquenales de edad. Año 2022 </v>
      </c>
    </row>
    <row r="120" spans="1:1" x14ac:dyDescent="0.2">
      <c r="A120" s="14" t="str">
        <f>HYPERLINK("#'Cuadro 3.2.117'!A3", "Cuadro 3.2.117. Provincia de Buenos Aires, partido San Miguel. Población ocupada de 14 años y más en viviendas particulares, por categoría ocupacional, según sexo registrado al nacer y grupos quinquenales de edad. Año 2022 ")</f>
        <v>Cuadro 3.2.117. Provincia de Buenos Aires, partido San Miguel. Población ocupada de 14 años y más en viviendas particulares, por categoría ocupacional, según sexo registrado al nacer y grupos quinquenales de edad. Año 2022 </v>
      </c>
    </row>
    <row r="121" spans="1:1" x14ac:dyDescent="0.2">
      <c r="A121" s="14" t="str">
        <f>HYPERLINK("#'Cuadro 3.2.118'!A3", "Cuadro 3.2.118. Provincia de Buenos Aires, partido San Nicolás. Población ocupada de 14 años y más en viviendas particulares, por categoría ocupacional, según sexo registrado al nacer y grupos quinquenales de edad. Año 2022 ")</f>
        <v>Cuadro 3.2.118. Provincia de Buenos Aires, partido San Nicolás. Población ocupada de 14 años y más en viviendas particulares, por categoría ocupacional, según sexo registrado al nacer y grupos quinquenales de edad. Año 2022 </v>
      </c>
    </row>
    <row r="122" spans="1:1" x14ac:dyDescent="0.2">
      <c r="A122" s="14" t="str">
        <f>HYPERLINK("#'Cuadro 3.2.119'!A3", "Cuadro 3.2.119. Provincia de Buenos Aires, partido San Pedro. Población ocupada de 14 años y más en viviendas particulares, por categoría ocupacional, según sexo registrado al nacer y grupos quinquenales de edad. Año 2022 ")</f>
        <v>Cuadro 3.2.119. Provincia de Buenos Aires, partido San Pedro. Población ocupada de 14 años y más en viviendas particulares, por categoría ocupacional, según sexo registrado al nacer y grupos quinquenales de edad. Año 2022 </v>
      </c>
    </row>
    <row r="123" spans="1:1" x14ac:dyDescent="0.2">
      <c r="A123" s="14" t="str">
        <f>HYPERLINK("#'Cuadro 3.2.120'!A3", "Cuadro 3.2.120. Provincia de Buenos Aires, partido San Vicente. Población ocupada de 14 años y más en viviendas particulares, por categoría ocupacional, según sexo registrado al nacer y grupos quinquenales de edad. Año 2022 ")</f>
        <v>Cuadro 3.2.120. Provincia de Buenos Aires, partido San Vicente. Población ocupada de 14 años y más en viviendas particulares, por categoría ocupacional, según sexo registrado al nacer y grupos quinquenales de edad. Año 2022 </v>
      </c>
    </row>
    <row r="124" spans="1:1" x14ac:dyDescent="0.2">
      <c r="A124" s="14" t="str">
        <f>HYPERLINK("#'Cuadro 3.2.121'!A3", "Cuadro 3.2.121. Provincia de Buenos Aires, partido Suipacha. Población ocupada de 14 años y más en viviendas particulares, por categoría ocupacional, según sexo registrado al nacer y grupos quinquenales de edad. Año 2022 ")</f>
        <v>Cuadro 3.2.121. Provincia de Buenos Aires, partido Suipacha. Población ocupada de 14 años y más en viviendas particulares, por categoría ocupacional, según sexo registrado al nacer y grupos quinquenales de edad. Año 2022 </v>
      </c>
    </row>
    <row r="125" spans="1:1" x14ac:dyDescent="0.2">
      <c r="A125" s="14" t="str">
        <f>HYPERLINK("#'Cuadro 3.2.122'!A3", "Cuadro 3.2.122. Provincia de Buenos Aires, partido Tandil. Población ocupada de 14 años y más en viviendas particulares, por categoría ocupacional, según sexo registrado al nacer y grupos quinquenales de edad. Año 2022 ")</f>
        <v>Cuadro 3.2.122. Provincia de Buenos Aires, partido Tandil. Población ocupada de 14 años y más en viviendas particulares, por categoría ocupacional, según sexo registrado al nacer y grupos quinquenales de edad. Año 2022 </v>
      </c>
    </row>
    <row r="126" spans="1:1" x14ac:dyDescent="0.2">
      <c r="A126" s="14" t="str">
        <f>HYPERLINK("#'Cuadro 3.2.123'!A3", "Cuadro 3.2.123. Provincia de Buenos Aires, partido Tapalqué. Población ocupada de 14 años y más en viviendas particulares, por categoría ocupacional, según sexo registrado al nacer y grupos quinquenales de edad. Año 2022 ")</f>
        <v>Cuadro 3.2.123. Provincia de Buenos Aires, partido Tapalqué. Población ocupada de 14 años y más en viviendas particulares, por categoría ocupacional, según sexo registrado al nacer y grupos quinquenales de edad. Año 2022 </v>
      </c>
    </row>
    <row r="127" spans="1:1" x14ac:dyDescent="0.2">
      <c r="A127" s="14" t="str">
        <f>HYPERLINK("#'Cuadro 3.2.124'!A3", "Cuadro 3.2.124. Provincia de Buenos Aires, partido Tigre. Población ocupada de 14 años y más en viviendas particulares, por categoría ocupacional, según sexo registrado al nacer y grupos quinquenales de edad. Año 2022 ")</f>
        <v>Cuadro 3.2.124. Provincia de Buenos Aires, partido Tigre. Población ocupada de 14 años y más en viviendas particulares, por categoría ocupacional, según sexo registrado al nacer y grupos quinquenales de edad. Año 2022 </v>
      </c>
    </row>
    <row r="128" spans="1:1" x14ac:dyDescent="0.2">
      <c r="A128" s="14" t="str">
        <f>HYPERLINK("#'Cuadro 3.2.125'!A3", "Cuadro 3.2.125. Provincia de Buenos Aires, partido Tordillo. Población ocupada de 14 años y más en viviendas particulares, por categoría ocupacional, según sexo registrado al nacer y grupos quinquenales de edad. Año 2022 ")</f>
        <v>Cuadro 3.2.125. Provincia de Buenos Aires, partido Tordillo. Población ocupada de 14 años y más en viviendas particulares, por categoría ocupacional, según sexo registrado al nacer y grupos quinquenales de edad. Año 2022 </v>
      </c>
    </row>
    <row r="129" spans="1:1" x14ac:dyDescent="0.2">
      <c r="A129" s="14" t="str">
        <f>HYPERLINK("#'Cuadro 3.2.126'!A3", "Cuadro 3.2.126. Provincia de Buenos Aires, partido Tornquist. Población ocupada de 14 años y más en viviendas particulares, por categoría ocupacional, según sexo registrado al nacer y grupos quinquenales de edad. Año 2022 ")</f>
        <v>Cuadro 3.2.126. Provincia de Buenos Aires, partido Tornquist. Población ocupada de 14 años y más en viviendas particulares, por categoría ocupacional, según sexo registrado al nacer y grupos quinquenales de edad. Año 2022 </v>
      </c>
    </row>
    <row r="130" spans="1:1" x14ac:dyDescent="0.2">
      <c r="A130" s="14" t="str">
        <f>HYPERLINK("#'Cuadro 3.2.127'!A3", "Cuadro 3.2.127. Provincia de Buenos Aires, partido Trenque Lauquen. Población ocupada de 14 años y más en viviendas particulares, por categoría ocupacional, según sexo registrado al nacer y grupos quinquenales de edad. Año 2022 ")</f>
        <v>Cuadro 3.2.127. Provincia de Buenos Aires, partido Trenque Lauquen. Población ocupada de 14 años y más en viviendas particulares, por categoría ocupacional, según sexo registrado al nacer y grupos quinquenales de edad. Año 2022 </v>
      </c>
    </row>
    <row r="131" spans="1:1" x14ac:dyDescent="0.2">
      <c r="A131" s="14" t="str">
        <f>HYPERLINK("#'Cuadro 3.2.128'!A3", "Cuadro 3.2.128. Provincia de Buenos Aires, partido Tres Arroyos. Población ocupada de 14 años y más en viviendas particulares, por categoría ocupacional, según sexo registrado al nacer y grupos quinquenales de edad. Año 2022 ")</f>
        <v>Cuadro 3.2.128. Provincia de Buenos Aires, partido Tres Arroyos. Población ocupada de 14 años y más en viviendas particulares, por categoría ocupacional, según sexo registrado al nacer y grupos quinquenales de edad. Año 2022 </v>
      </c>
    </row>
    <row r="132" spans="1:1" x14ac:dyDescent="0.2">
      <c r="A132" s="14" t="str">
        <f>HYPERLINK("#'Cuadro 3.2.129'!A3", "Cuadro 3.2.129. Provincia de Buenos Aires, partido Tres de Febrero. Población ocupada de 14 años y más en viviendas particulares, por categoría ocupacional, según sexo registrado al nacer y grupos quinquenales de edad. Año 2022 ")</f>
        <v>Cuadro 3.2.129. Provincia de Buenos Aires, partido Tres de Febrero. Población ocupada de 14 años y más en viviendas particulares, por categoría ocupacional, según sexo registrado al nacer y grupos quinquenales de edad. Año 2022 </v>
      </c>
    </row>
    <row r="133" spans="1:1" x14ac:dyDescent="0.2">
      <c r="A133" s="14" t="str">
        <f>HYPERLINK("#'Cuadro 3.2.130'!A3", "Cuadro 3.2.130. Provincia de Buenos Aires, partido Tres Lomas. Población ocupada de 14 años y más en viviendas particulares, por categoría ocupacional, según sexo registrado al nacer y grupos quinquenales de edad. Año 2022 ")</f>
        <v>Cuadro 3.2.130. Provincia de Buenos Aires, partido Tres Lomas. Población ocupada de 14 años y más en viviendas particulares, por categoría ocupacional, según sexo registrado al nacer y grupos quinquenales de edad. Año 2022 </v>
      </c>
    </row>
    <row r="134" spans="1:1" x14ac:dyDescent="0.2">
      <c r="A134" s="14" t="str">
        <f>HYPERLINK("#'Cuadro 3.2.131'!A3", "Cuadro 3.2.131. Provincia de Buenos Aires, partido 25 de Mayo. Población ocupada de 14 años y más en viviendas particulares, por categoría ocupacional, según sexo registrado al nacer y grupos quinquenales de edad. Año 2022 ")</f>
        <v>Cuadro 3.2.131. Provincia de Buenos Aires, partido 25 de Mayo. Población ocupada de 14 años y más en viviendas particulares, por categoría ocupacional, según sexo registrado al nacer y grupos quinquenales de edad. Año 2022 </v>
      </c>
    </row>
    <row r="135" spans="1:1" x14ac:dyDescent="0.2">
      <c r="A135" s="14" t="str">
        <f>HYPERLINK("#'Cuadro 3.2.132'!A3", "Cuadro 3.2.132. Provincia de Buenos Aires, partido Vicente López. Población ocupada de 14 años y más en viviendas particulares, por categoría ocupacional, según sexo registrado al nacer y grupos quinquenales de edad. Año 2022 ")</f>
        <v>Cuadro 3.2.132. Provincia de Buenos Aires, partido Vicente López. Población ocupada de 14 años y más en viviendas particulares, por categoría ocupacional, según sexo registrado al nacer y grupos quinquenales de edad. Año 2022 </v>
      </c>
    </row>
    <row r="136" spans="1:1" x14ac:dyDescent="0.2">
      <c r="A136" s="14" t="str">
        <f>HYPERLINK("#'Cuadro 3.2.133'!A3", "Cuadro 3.2.133. Provincia de Buenos Aires, partido Villa Gesell. Población ocupada de 14 años y más en viviendas particulares, por categoría ocupacional, según sexo registrado al nacer y grupos quinquenales de edad. Año 2022 ")</f>
        <v>Cuadro 3.2.133. Provincia de Buenos Aires, partido Villa Gesell. Población ocupada de 14 años y más en viviendas particulares, por categoría ocupacional, según sexo registrado al nacer y grupos quinquenales de edad. Año 2022 </v>
      </c>
    </row>
    <row r="137" spans="1:1" x14ac:dyDescent="0.2">
      <c r="A137" s="14" t="str">
        <f>HYPERLINK("#'Cuadro 3.2.134'!A3", "Cuadro 3.2.134. Provincia de Buenos Aires, partido Villarino. Población ocupada de 14 años y más en viviendas particulares, por categoría ocupacional, según sexo registrado al nacer y grupos quinquenales de edad. Año 2022 ")</f>
        <v>Cuadro 3.2.134. Provincia de Buenos Aires, partido Villarino. Población ocupada de 14 años y más en viviendas particulares, por categoría ocupacional, según sexo registrado al nacer y grupos quinquenales de edad. Año 2022 </v>
      </c>
    </row>
    <row r="138" spans="1:1" x14ac:dyDescent="0.2">
      <c r="A138" s="14" t="str">
        <f>HYPERLINK("#'Cuadro 3.2.135'!A3", "Cuadro 3.2.135. Provincia de Buenos Aires, partido Zárate. Población ocupada de 14 años y más en viviendas particulares, por categoría ocupacional, según sexo registrado al nacer y grupos quinquenales de edad. Año 2022 ")</f>
        <v>Cuadro 3.2.135. Provincia de Buenos Aires, partido Zárate. Población ocupada de 14 años y más en viviendas particulares, por categoría ocupacional, según sexo registrado al nacer y grupos quinquenales de edad. Año 2022 </v>
      </c>
    </row>
    <row r="140" spans="1:1" x14ac:dyDescent="0.2">
      <c r="A140" s="13" t="s">
        <v>168</v>
      </c>
    </row>
    <row r="141" spans="1:1" x14ac:dyDescent="0.2">
      <c r="A141" s="13" t="s">
        <v>169</v>
      </c>
    </row>
    <row r="142" spans="1:1" x14ac:dyDescent="0.2">
      <c r="A142" s="13" t="s">
        <v>170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6"/>
  <sheetViews>
    <sheetView showGridLines="0" topLeftCell="A5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11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8120465</v>
      </c>
      <c r="D6" s="16">
        <v>604675</v>
      </c>
      <c r="E6" s="16">
        <v>4274055</v>
      </c>
      <c r="F6" s="16">
        <v>2292442</v>
      </c>
      <c r="G6" s="16">
        <v>397592</v>
      </c>
      <c r="H6" s="16">
        <v>212785</v>
      </c>
      <c r="I6" s="16">
        <v>338916</v>
      </c>
    </row>
    <row r="7" spans="1:29" ht="12" customHeight="1" x14ac:dyDescent="0.2">
      <c r="A7" s="28" t="s">
        <v>165</v>
      </c>
      <c r="B7" s="2" t="s">
        <v>12</v>
      </c>
      <c r="C7" s="17">
        <v>14339</v>
      </c>
      <c r="D7" s="17">
        <v>978</v>
      </c>
      <c r="E7" s="17">
        <v>4677</v>
      </c>
      <c r="F7" s="17">
        <v>4039</v>
      </c>
      <c r="G7" s="17">
        <v>610</v>
      </c>
      <c r="H7" s="17">
        <v>1426</v>
      </c>
      <c r="I7" s="17">
        <v>2609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269371</v>
      </c>
      <c r="D8" s="17">
        <v>19669</v>
      </c>
      <c r="E8" s="17">
        <v>123591</v>
      </c>
      <c r="F8" s="17">
        <v>73141</v>
      </c>
      <c r="G8" s="17">
        <v>8409</v>
      </c>
      <c r="H8" s="17">
        <v>21168</v>
      </c>
      <c r="I8" s="17">
        <v>23393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773237</v>
      </c>
      <c r="D9" s="17">
        <v>47279</v>
      </c>
      <c r="E9" s="17">
        <v>458313</v>
      </c>
      <c r="F9" s="17">
        <v>170788</v>
      </c>
      <c r="G9" s="17">
        <v>28815</v>
      </c>
      <c r="H9" s="17">
        <v>28666</v>
      </c>
      <c r="I9" s="17">
        <v>39376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960550</v>
      </c>
      <c r="D10" s="17">
        <v>54020</v>
      </c>
      <c r="E10" s="17">
        <v>583386</v>
      </c>
      <c r="F10" s="17">
        <v>217646</v>
      </c>
      <c r="G10" s="17">
        <v>41860</v>
      </c>
      <c r="H10" s="17">
        <v>24502</v>
      </c>
      <c r="I10" s="17">
        <v>39136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1011942</v>
      </c>
      <c r="D11" s="17">
        <v>58664</v>
      </c>
      <c r="E11" s="17">
        <v>597845</v>
      </c>
      <c r="F11" s="17">
        <v>248166</v>
      </c>
      <c r="G11" s="17">
        <v>48350</v>
      </c>
      <c r="H11" s="17">
        <v>22101</v>
      </c>
      <c r="I11" s="17">
        <v>36816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994684</v>
      </c>
      <c r="D12" s="17">
        <v>63570</v>
      </c>
      <c r="E12" s="17">
        <v>569942</v>
      </c>
      <c r="F12" s="17">
        <v>257886</v>
      </c>
      <c r="G12" s="17">
        <v>49007</v>
      </c>
      <c r="H12" s="17">
        <v>19922</v>
      </c>
      <c r="I12" s="17">
        <v>34357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1019422</v>
      </c>
      <c r="D13" s="17">
        <v>74584</v>
      </c>
      <c r="E13" s="17">
        <v>562744</v>
      </c>
      <c r="F13" s="17">
        <v>276171</v>
      </c>
      <c r="G13" s="17">
        <v>51916</v>
      </c>
      <c r="H13" s="17">
        <v>19751</v>
      </c>
      <c r="I13" s="17">
        <v>34256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896701</v>
      </c>
      <c r="D14" s="17">
        <v>76284</v>
      </c>
      <c r="E14" s="17">
        <v>471320</v>
      </c>
      <c r="F14" s="17">
        <v>255136</v>
      </c>
      <c r="G14" s="17">
        <v>47195</v>
      </c>
      <c r="H14" s="17">
        <v>17633</v>
      </c>
      <c r="I14" s="17">
        <v>29133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747999</v>
      </c>
      <c r="D15" s="17">
        <v>72588</v>
      </c>
      <c r="E15" s="17">
        <v>370450</v>
      </c>
      <c r="F15" s="17">
        <v>225273</v>
      </c>
      <c r="G15" s="17">
        <v>39172</v>
      </c>
      <c r="H15" s="17">
        <v>15359</v>
      </c>
      <c r="I15" s="17">
        <v>25157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594466</v>
      </c>
      <c r="D16" s="17">
        <v>64226</v>
      </c>
      <c r="E16" s="17">
        <v>268000</v>
      </c>
      <c r="F16" s="17">
        <v>196860</v>
      </c>
      <c r="G16" s="17">
        <v>30929</v>
      </c>
      <c r="H16" s="17">
        <v>13267</v>
      </c>
      <c r="I16" s="17">
        <v>21184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415069</v>
      </c>
      <c r="D17" s="17">
        <v>38833</v>
      </c>
      <c r="E17" s="17">
        <v>164488</v>
      </c>
      <c r="F17" s="17">
        <v>159567</v>
      </c>
      <c r="G17" s="17">
        <v>23022</v>
      </c>
      <c r="H17" s="17">
        <v>10928</v>
      </c>
      <c r="I17" s="17">
        <v>18231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221300</v>
      </c>
      <c r="D18" s="17">
        <v>19073</v>
      </c>
      <c r="E18" s="17">
        <v>60217</v>
      </c>
      <c r="F18" s="17">
        <v>106441</v>
      </c>
      <c r="G18" s="17">
        <v>13508</v>
      </c>
      <c r="H18" s="17">
        <v>8192</v>
      </c>
      <c r="I18" s="17">
        <v>13869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109584</v>
      </c>
      <c r="D19" s="17">
        <v>8685</v>
      </c>
      <c r="E19" s="17">
        <v>19719</v>
      </c>
      <c r="F19" s="17">
        <v>58425</v>
      </c>
      <c r="G19" s="17">
        <v>7749</v>
      </c>
      <c r="H19" s="17">
        <v>5291</v>
      </c>
      <c r="I19" s="17">
        <v>9715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52982</v>
      </c>
      <c r="D20" s="17">
        <v>3516</v>
      </c>
      <c r="E20" s="17">
        <v>9249</v>
      </c>
      <c r="F20" s="17">
        <v>27098</v>
      </c>
      <c r="G20" s="17">
        <v>4268</v>
      </c>
      <c r="H20" s="17">
        <v>2818</v>
      </c>
      <c r="I20" s="17">
        <v>6033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38819</v>
      </c>
      <c r="D21" s="17">
        <v>2706</v>
      </c>
      <c r="E21" s="17">
        <v>10114</v>
      </c>
      <c r="F21" s="17">
        <v>15805</v>
      </c>
      <c r="G21" s="17">
        <v>2782</v>
      </c>
      <c r="H21" s="17">
        <v>1761</v>
      </c>
      <c r="I21" s="17">
        <v>5651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3617524</v>
      </c>
      <c r="D22" s="16">
        <v>579434</v>
      </c>
      <c r="E22" s="16">
        <v>1728260</v>
      </c>
      <c r="F22" s="16">
        <v>918736</v>
      </c>
      <c r="G22" s="16">
        <v>126826</v>
      </c>
      <c r="H22" s="16">
        <v>98646</v>
      </c>
      <c r="I22" s="16">
        <v>165622</v>
      </c>
    </row>
    <row r="23" spans="1:14" ht="12" customHeight="1" x14ac:dyDescent="0.2">
      <c r="A23" s="28" t="s">
        <v>165</v>
      </c>
      <c r="B23" s="2" t="s">
        <v>12</v>
      </c>
      <c r="C23" s="17">
        <v>6212</v>
      </c>
      <c r="D23" s="17">
        <v>741</v>
      </c>
      <c r="E23" s="17">
        <v>1765</v>
      </c>
      <c r="F23" s="17">
        <v>1643</v>
      </c>
      <c r="G23" s="17">
        <v>224</v>
      </c>
      <c r="H23" s="17">
        <v>523</v>
      </c>
      <c r="I23" s="17">
        <v>1316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111131</v>
      </c>
      <c r="D24" s="17">
        <v>17727</v>
      </c>
      <c r="E24" s="17">
        <v>43095</v>
      </c>
      <c r="F24" s="17">
        <v>29294</v>
      </c>
      <c r="G24" s="17">
        <v>2797</v>
      </c>
      <c r="H24" s="17">
        <v>7725</v>
      </c>
      <c r="I24" s="17">
        <v>10493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336270</v>
      </c>
      <c r="D25" s="17">
        <v>44793</v>
      </c>
      <c r="E25" s="17">
        <v>175216</v>
      </c>
      <c r="F25" s="17">
        <v>75683</v>
      </c>
      <c r="G25" s="17">
        <v>10026</v>
      </c>
      <c r="H25" s="17">
        <v>12183</v>
      </c>
      <c r="I25" s="17">
        <v>18369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429637</v>
      </c>
      <c r="D26" s="17">
        <v>51631</v>
      </c>
      <c r="E26" s="17">
        <v>232152</v>
      </c>
      <c r="F26" s="17">
        <v>100824</v>
      </c>
      <c r="G26" s="17">
        <v>14584</v>
      </c>
      <c r="H26" s="17">
        <v>11166</v>
      </c>
      <c r="I26" s="17">
        <v>19280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456289</v>
      </c>
      <c r="D27" s="17">
        <v>56402</v>
      </c>
      <c r="E27" s="17">
        <v>242341</v>
      </c>
      <c r="F27" s="17">
        <v>112357</v>
      </c>
      <c r="G27" s="17">
        <v>16269</v>
      </c>
      <c r="H27" s="17">
        <v>10335</v>
      </c>
      <c r="I27" s="17">
        <v>18585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452264</v>
      </c>
      <c r="D28" s="17">
        <v>61393</v>
      </c>
      <c r="E28" s="17">
        <v>235503</v>
      </c>
      <c r="F28" s="17">
        <v>112354</v>
      </c>
      <c r="G28" s="17">
        <v>16409</v>
      </c>
      <c r="H28" s="17">
        <v>9474</v>
      </c>
      <c r="I28" s="17">
        <v>17131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469720</v>
      </c>
      <c r="D29" s="17">
        <v>72186</v>
      </c>
      <c r="E29" s="17">
        <v>238557</v>
      </c>
      <c r="F29" s="17">
        <v>114696</v>
      </c>
      <c r="G29" s="17">
        <v>17129</v>
      </c>
      <c r="H29" s="17">
        <v>9965</v>
      </c>
      <c r="I29" s="17">
        <v>17187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416971</v>
      </c>
      <c r="D30" s="17">
        <v>74102</v>
      </c>
      <c r="E30" s="17">
        <v>203581</v>
      </c>
      <c r="F30" s="17">
        <v>100485</v>
      </c>
      <c r="G30" s="17">
        <v>15318</v>
      </c>
      <c r="H30" s="17">
        <v>9077</v>
      </c>
      <c r="I30" s="17">
        <v>14408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345002</v>
      </c>
      <c r="D31" s="17">
        <v>70564</v>
      </c>
      <c r="E31" s="17">
        <v>156356</v>
      </c>
      <c r="F31" s="17">
        <v>85439</v>
      </c>
      <c r="G31" s="17">
        <v>12306</v>
      </c>
      <c r="H31" s="17">
        <v>7919</v>
      </c>
      <c r="I31" s="17">
        <v>12418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268869</v>
      </c>
      <c r="D32" s="17">
        <v>62261</v>
      </c>
      <c r="E32" s="17">
        <v>109211</v>
      </c>
      <c r="F32" s="17">
        <v>71115</v>
      </c>
      <c r="G32" s="17">
        <v>9165</v>
      </c>
      <c r="H32" s="17">
        <v>6870</v>
      </c>
      <c r="I32" s="17">
        <v>10247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162402</v>
      </c>
      <c r="D33" s="17">
        <v>37115</v>
      </c>
      <c r="E33" s="17">
        <v>55498</v>
      </c>
      <c r="F33" s="17">
        <v>50100</v>
      </c>
      <c r="G33" s="17">
        <v>5749</v>
      </c>
      <c r="H33" s="17">
        <v>5395</v>
      </c>
      <c r="I33" s="17">
        <v>8545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83704</v>
      </c>
      <c r="D34" s="17">
        <v>17643</v>
      </c>
      <c r="E34" s="17">
        <v>20347</v>
      </c>
      <c r="F34" s="17">
        <v>32399</v>
      </c>
      <c r="G34" s="17">
        <v>3282</v>
      </c>
      <c r="H34" s="17">
        <v>3729</v>
      </c>
      <c r="I34" s="17">
        <v>6304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40967</v>
      </c>
      <c r="D35" s="17">
        <v>7653</v>
      </c>
      <c r="E35" s="17">
        <v>6813</v>
      </c>
      <c r="F35" s="17">
        <v>17776</v>
      </c>
      <c r="G35" s="17">
        <v>1746</v>
      </c>
      <c r="H35" s="17">
        <v>2278</v>
      </c>
      <c r="I35" s="17">
        <v>4701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20153</v>
      </c>
      <c r="D36" s="17">
        <v>2919</v>
      </c>
      <c r="E36" s="17">
        <v>3409</v>
      </c>
      <c r="F36" s="17">
        <v>8504</v>
      </c>
      <c r="G36" s="17">
        <v>972</v>
      </c>
      <c r="H36" s="17">
        <v>1154</v>
      </c>
      <c r="I36" s="17">
        <v>3195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17933</v>
      </c>
      <c r="D37" s="17">
        <v>2304</v>
      </c>
      <c r="E37" s="17">
        <v>4416</v>
      </c>
      <c r="F37" s="17">
        <v>6067</v>
      </c>
      <c r="G37" s="17">
        <v>850</v>
      </c>
      <c r="H37" s="17">
        <v>853</v>
      </c>
      <c r="I37" s="17">
        <v>3443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4502941</v>
      </c>
      <c r="D38" s="16">
        <v>25241</v>
      </c>
      <c r="E38" s="16">
        <v>2545795</v>
      </c>
      <c r="F38" s="16">
        <v>1373706</v>
      </c>
      <c r="G38" s="16">
        <v>270766</v>
      </c>
      <c r="H38" s="16">
        <v>114139</v>
      </c>
      <c r="I38" s="16">
        <v>173294</v>
      </c>
    </row>
    <row r="39" spans="1:14" ht="12" customHeight="1" x14ac:dyDescent="0.2">
      <c r="A39" s="28" t="s">
        <v>165</v>
      </c>
      <c r="B39" s="2" t="s">
        <v>12</v>
      </c>
      <c r="C39" s="17">
        <v>8127</v>
      </c>
      <c r="D39" s="17">
        <v>237</v>
      </c>
      <c r="E39" s="17">
        <v>2912</v>
      </c>
      <c r="F39" s="17">
        <v>2396</v>
      </c>
      <c r="G39" s="17">
        <v>386</v>
      </c>
      <c r="H39" s="17">
        <v>903</v>
      </c>
      <c r="I39" s="17">
        <v>1293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158240</v>
      </c>
      <c r="D40" s="17">
        <v>1942</v>
      </c>
      <c r="E40" s="17">
        <v>80496</v>
      </c>
      <c r="F40" s="17">
        <v>43847</v>
      </c>
      <c r="G40" s="17">
        <v>5612</v>
      </c>
      <c r="H40" s="17">
        <v>13443</v>
      </c>
      <c r="I40" s="17">
        <v>12900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436967</v>
      </c>
      <c r="D41" s="17">
        <v>2486</v>
      </c>
      <c r="E41" s="17">
        <v>283097</v>
      </c>
      <c r="F41" s="17">
        <v>95105</v>
      </c>
      <c r="G41" s="17">
        <v>18789</v>
      </c>
      <c r="H41" s="17">
        <v>16483</v>
      </c>
      <c r="I41" s="17">
        <v>21007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530913</v>
      </c>
      <c r="D42" s="17">
        <v>2389</v>
      </c>
      <c r="E42" s="17">
        <v>351234</v>
      </c>
      <c r="F42" s="17">
        <v>116822</v>
      </c>
      <c r="G42" s="17">
        <v>27276</v>
      </c>
      <c r="H42" s="17">
        <v>13336</v>
      </c>
      <c r="I42" s="17">
        <v>19856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555653</v>
      </c>
      <c r="D43" s="17">
        <v>2262</v>
      </c>
      <c r="E43" s="17">
        <v>355504</v>
      </c>
      <c r="F43" s="17">
        <v>135809</v>
      </c>
      <c r="G43" s="17">
        <v>32081</v>
      </c>
      <c r="H43" s="17">
        <v>11766</v>
      </c>
      <c r="I43" s="17">
        <v>18231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542420</v>
      </c>
      <c r="D44" s="17">
        <v>2177</v>
      </c>
      <c r="E44" s="17">
        <v>334439</v>
      </c>
      <c r="F44" s="17">
        <v>145532</v>
      </c>
      <c r="G44" s="17">
        <v>32598</v>
      </c>
      <c r="H44" s="17">
        <v>10448</v>
      </c>
      <c r="I44" s="17">
        <v>17226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549702</v>
      </c>
      <c r="D45" s="17">
        <v>2398</v>
      </c>
      <c r="E45" s="17">
        <v>324187</v>
      </c>
      <c r="F45" s="17">
        <v>161475</v>
      </c>
      <c r="G45" s="17">
        <v>34787</v>
      </c>
      <c r="H45" s="17">
        <v>9786</v>
      </c>
      <c r="I45" s="17">
        <v>17069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479730</v>
      </c>
      <c r="D46" s="17">
        <v>2182</v>
      </c>
      <c r="E46" s="17">
        <v>267739</v>
      </c>
      <c r="F46" s="17">
        <v>154651</v>
      </c>
      <c r="G46" s="17">
        <v>31877</v>
      </c>
      <c r="H46" s="17">
        <v>8556</v>
      </c>
      <c r="I46" s="17">
        <v>14725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402997</v>
      </c>
      <c r="D47" s="17">
        <v>2024</v>
      </c>
      <c r="E47" s="17">
        <v>214094</v>
      </c>
      <c r="F47" s="17">
        <v>139834</v>
      </c>
      <c r="G47" s="17">
        <v>26866</v>
      </c>
      <c r="H47" s="17">
        <v>7440</v>
      </c>
      <c r="I47" s="17">
        <v>12739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325597</v>
      </c>
      <c r="D48" s="17">
        <v>1965</v>
      </c>
      <c r="E48" s="17">
        <v>158789</v>
      </c>
      <c r="F48" s="17">
        <v>125745</v>
      </c>
      <c r="G48" s="17">
        <v>21764</v>
      </c>
      <c r="H48" s="17">
        <v>6397</v>
      </c>
      <c r="I48" s="17">
        <v>10937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252667</v>
      </c>
      <c r="D49" s="17">
        <v>1718</v>
      </c>
      <c r="E49" s="17">
        <v>108990</v>
      </c>
      <c r="F49" s="17">
        <v>109467</v>
      </c>
      <c r="G49" s="17">
        <v>17273</v>
      </c>
      <c r="H49" s="17">
        <v>5533</v>
      </c>
      <c r="I49" s="17">
        <v>9686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137596</v>
      </c>
      <c r="D50" s="17">
        <v>1430</v>
      </c>
      <c r="E50" s="17">
        <v>39870</v>
      </c>
      <c r="F50" s="17">
        <v>74042</v>
      </c>
      <c r="G50" s="17">
        <v>10226</v>
      </c>
      <c r="H50" s="17">
        <v>4463</v>
      </c>
      <c r="I50" s="17">
        <v>7565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68617</v>
      </c>
      <c r="D51" s="17">
        <v>1032</v>
      </c>
      <c r="E51" s="17">
        <v>12906</v>
      </c>
      <c r="F51" s="17">
        <v>40649</v>
      </c>
      <c r="G51" s="17">
        <v>6003</v>
      </c>
      <c r="H51" s="17">
        <v>3013</v>
      </c>
      <c r="I51" s="17">
        <v>5014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32829</v>
      </c>
      <c r="D52" s="17">
        <v>597</v>
      </c>
      <c r="E52" s="17">
        <v>5840</v>
      </c>
      <c r="F52" s="17">
        <v>18594</v>
      </c>
      <c r="G52" s="17">
        <v>3296</v>
      </c>
      <c r="H52" s="17">
        <v>1664</v>
      </c>
      <c r="I52" s="17">
        <v>2838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20886</v>
      </c>
      <c r="D53" s="18">
        <v>402</v>
      </c>
      <c r="E53" s="18">
        <v>5698</v>
      </c>
      <c r="F53" s="18">
        <v>9738</v>
      </c>
      <c r="G53" s="18">
        <v>1932</v>
      </c>
      <c r="H53" s="18">
        <v>908</v>
      </c>
      <c r="I53" s="18">
        <v>2208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9062</v>
      </c>
      <c r="D6" s="16">
        <v>841</v>
      </c>
      <c r="E6" s="16">
        <v>4230</v>
      </c>
      <c r="F6" s="16">
        <v>2603</v>
      </c>
      <c r="G6" s="16">
        <v>674</v>
      </c>
      <c r="H6" s="16">
        <v>347</v>
      </c>
      <c r="I6" s="16">
        <v>367</v>
      </c>
    </row>
    <row r="7" spans="1:29" ht="12" customHeight="1" x14ac:dyDescent="0.2">
      <c r="A7" s="28" t="s">
        <v>165</v>
      </c>
      <c r="B7" s="2" t="s">
        <v>12</v>
      </c>
      <c r="C7" s="17">
        <v>13</v>
      </c>
      <c r="D7" s="17">
        <v>1</v>
      </c>
      <c r="E7" s="17">
        <v>4</v>
      </c>
      <c r="F7" s="17">
        <v>2</v>
      </c>
      <c r="G7" s="17">
        <v>1</v>
      </c>
      <c r="H7" s="17">
        <v>3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301</v>
      </c>
      <c r="D8" s="17">
        <v>33</v>
      </c>
      <c r="E8" s="17">
        <v>142</v>
      </c>
      <c r="F8" s="17">
        <v>52</v>
      </c>
      <c r="G8" s="17">
        <v>5</v>
      </c>
      <c r="H8" s="17">
        <v>40</v>
      </c>
      <c r="I8" s="17">
        <v>29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731</v>
      </c>
      <c r="D9" s="17">
        <v>87</v>
      </c>
      <c r="E9" s="17">
        <v>411</v>
      </c>
      <c r="F9" s="17">
        <v>134</v>
      </c>
      <c r="G9" s="17">
        <v>33</v>
      </c>
      <c r="H9" s="17">
        <v>35</v>
      </c>
      <c r="I9" s="17">
        <v>31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910</v>
      </c>
      <c r="D10" s="17">
        <v>83</v>
      </c>
      <c r="E10" s="17">
        <v>535</v>
      </c>
      <c r="F10" s="17">
        <v>159</v>
      </c>
      <c r="G10" s="17">
        <v>62</v>
      </c>
      <c r="H10" s="17">
        <v>30</v>
      </c>
      <c r="I10" s="17">
        <v>41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991</v>
      </c>
      <c r="D11" s="17">
        <v>86</v>
      </c>
      <c r="E11" s="17">
        <v>567</v>
      </c>
      <c r="F11" s="17">
        <v>205</v>
      </c>
      <c r="G11" s="17">
        <v>62</v>
      </c>
      <c r="H11" s="17">
        <v>31</v>
      </c>
      <c r="I11" s="17">
        <v>40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1009</v>
      </c>
      <c r="D12" s="17">
        <v>62</v>
      </c>
      <c r="E12" s="17">
        <v>556</v>
      </c>
      <c r="F12" s="17">
        <v>250</v>
      </c>
      <c r="G12" s="17">
        <v>63</v>
      </c>
      <c r="H12" s="17">
        <v>47</v>
      </c>
      <c r="I12" s="17">
        <v>31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1090</v>
      </c>
      <c r="D13" s="17">
        <v>100</v>
      </c>
      <c r="E13" s="17">
        <v>574</v>
      </c>
      <c r="F13" s="17">
        <v>280</v>
      </c>
      <c r="G13" s="17">
        <v>69</v>
      </c>
      <c r="H13" s="17">
        <v>28</v>
      </c>
      <c r="I13" s="17">
        <v>39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967</v>
      </c>
      <c r="D14" s="17">
        <v>95</v>
      </c>
      <c r="E14" s="17">
        <v>451</v>
      </c>
      <c r="F14" s="17">
        <v>289</v>
      </c>
      <c r="G14" s="17">
        <v>81</v>
      </c>
      <c r="H14" s="17">
        <v>22</v>
      </c>
      <c r="I14" s="17">
        <v>29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961</v>
      </c>
      <c r="D15" s="17">
        <v>93</v>
      </c>
      <c r="E15" s="17">
        <v>404</v>
      </c>
      <c r="F15" s="17">
        <v>331</v>
      </c>
      <c r="G15" s="17">
        <v>83</v>
      </c>
      <c r="H15" s="17">
        <v>24</v>
      </c>
      <c r="I15" s="17">
        <v>26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836</v>
      </c>
      <c r="D16" s="17">
        <v>96</v>
      </c>
      <c r="E16" s="17">
        <v>328</v>
      </c>
      <c r="F16" s="17">
        <v>291</v>
      </c>
      <c r="G16" s="17">
        <v>70</v>
      </c>
      <c r="H16" s="17">
        <v>29</v>
      </c>
      <c r="I16" s="17">
        <v>22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545</v>
      </c>
      <c r="D17" s="17">
        <v>45</v>
      </c>
      <c r="E17" s="17">
        <v>160</v>
      </c>
      <c r="F17" s="17">
        <v>250</v>
      </c>
      <c r="G17" s="17">
        <v>51</v>
      </c>
      <c r="H17" s="17">
        <v>16</v>
      </c>
      <c r="I17" s="17">
        <v>23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336</v>
      </c>
      <c r="D18" s="17">
        <v>28</v>
      </c>
      <c r="E18" s="17">
        <v>59</v>
      </c>
      <c r="F18" s="17">
        <v>171</v>
      </c>
      <c r="G18" s="17">
        <v>49</v>
      </c>
      <c r="H18" s="17">
        <v>16</v>
      </c>
      <c r="I18" s="17">
        <v>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199</v>
      </c>
      <c r="D19" s="17">
        <v>20</v>
      </c>
      <c r="E19" s="17">
        <v>23</v>
      </c>
      <c r="F19" s="17">
        <v>100</v>
      </c>
      <c r="G19" s="17">
        <v>24</v>
      </c>
      <c r="H19" s="17">
        <v>17</v>
      </c>
      <c r="I19" s="17">
        <v>15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110</v>
      </c>
      <c r="D20" s="17">
        <v>7</v>
      </c>
      <c r="E20" s="17">
        <v>10</v>
      </c>
      <c r="F20" s="17">
        <v>61</v>
      </c>
      <c r="G20" s="17">
        <v>12</v>
      </c>
      <c r="H20" s="17">
        <v>5</v>
      </c>
      <c r="I20" s="17">
        <v>15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63</v>
      </c>
      <c r="D21" s="17">
        <v>5</v>
      </c>
      <c r="E21" s="17">
        <v>6</v>
      </c>
      <c r="F21" s="17">
        <v>28</v>
      </c>
      <c r="G21" s="17">
        <v>9</v>
      </c>
      <c r="H21" s="17">
        <v>4</v>
      </c>
      <c r="I21" s="17">
        <v>11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3897</v>
      </c>
      <c r="D22" s="16">
        <v>821</v>
      </c>
      <c r="E22" s="16">
        <v>1749</v>
      </c>
      <c r="F22" s="16">
        <v>901</v>
      </c>
      <c r="G22" s="16">
        <v>134</v>
      </c>
      <c r="H22" s="16">
        <v>129</v>
      </c>
      <c r="I22" s="16">
        <v>163</v>
      </c>
    </row>
    <row r="23" spans="1:14" ht="12" customHeight="1" x14ac:dyDescent="0.2">
      <c r="A23" s="28" t="s">
        <v>165</v>
      </c>
      <c r="B23" s="2" t="s">
        <v>12</v>
      </c>
      <c r="C23" s="17">
        <v>4</v>
      </c>
      <c r="D23" s="17" t="s">
        <v>178</v>
      </c>
      <c r="E23" s="17" t="s">
        <v>178</v>
      </c>
      <c r="F23" s="17">
        <v>1</v>
      </c>
      <c r="G23" s="17">
        <v>1</v>
      </c>
      <c r="H23" s="17">
        <v>2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92</v>
      </c>
      <c r="D24" s="17">
        <v>33</v>
      </c>
      <c r="E24" s="17">
        <v>24</v>
      </c>
      <c r="F24" s="17">
        <v>16</v>
      </c>
      <c r="G24" s="17">
        <v>2</v>
      </c>
      <c r="H24" s="17">
        <v>9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263</v>
      </c>
      <c r="D25" s="17">
        <v>87</v>
      </c>
      <c r="E25" s="17">
        <v>102</v>
      </c>
      <c r="F25" s="17">
        <v>52</v>
      </c>
      <c r="G25" s="17">
        <v>6</v>
      </c>
      <c r="H25" s="17">
        <v>5</v>
      </c>
      <c r="I25" s="17">
        <v>11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409</v>
      </c>
      <c r="D26" s="17">
        <v>83</v>
      </c>
      <c r="E26" s="17">
        <v>207</v>
      </c>
      <c r="F26" s="17">
        <v>69</v>
      </c>
      <c r="G26" s="17">
        <v>20</v>
      </c>
      <c r="H26" s="17">
        <v>10</v>
      </c>
      <c r="I26" s="17">
        <v>20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482</v>
      </c>
      <c r="D27" s="17">
        <v>85</v>
      </c>
      <c r="E27" s="17">
        <v>255</v>
      </c>
      <c r="F27" s="17">
        <v>99</v>
      </c>
      <c r="G27" s="17">
        <v>13</v>
      </c>
      <c r="H27" s="17">
        <v>11</v>
      </c>
      <c r="I27" s="17">
        <v>19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452</v>
      </c>
      <c r="D28" s="17">
        <v>61</v>
      </c>
      <c r="E28" s="17">
        <v>247</v>
      </c>
      <c r="F28" s="17">
        <v>95</v>
      </c>
      <c r="G28" s="17">
        <v>16</v>
      </c>
      <c r="H28" s="17">
        <v>21</v>
      </c>
      <c r="I28" s="17">
        <v>12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535</v>
      </c>
      <c r="D29" s="17">
        <v>99</v>
      </c>
      <c r="E29" s="17">
        <v>295</v>
      </c>
      <c r="F29" s="17">
        <v>95</v>
      </c>
      <c r="G29" s="17">
        <v>17</v>
      </c>
      <c r="H29" s="17">
        <v>9</v>
      </c>
      <c r="I29" s="17">
        <v>20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430</v>
      </c>
      <c r="D30" s="17">
        <v>94</v>
      </c>
      <c r="E30" s="17">
        <v>210</v>
      </c>
      <c r="F30" s="17">
        <v>84</v>
      </c>
      <c r="G30" s="17">
        <v>19</v>
      </c>
      <c r="H30" s="17">
        <v>10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432</v>
      </c>
      <c r="D31" s="17">
        <v>92</v>
      </c>
      <c r="E31" s="17">
        <v>193</v>
      </c>
      <c r="F31" s="17">
        <v>106</v>
      </c>
      <c r="G31" s="17">
        <v>15</v>
      </c>
      <c r="H31" s="17">
        <v>12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377</v>
      </c>
      <c r="D32" s="17">
        <v>94</v>
      </c>
      <c r="E32" s="17">
        <v>141</v>
      </c>
      <c r="F32" s="17">
        <v>102</v>
      </c>
      <c r="G32" s="17">
        <v>11</v>
      </c>
      <c r="H32" s="17">
        <v>18</v>
      </c>
      <c r="I32" s="17">
        <v>11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188</v>
      </c>
      <c r="D33" s="17">
        <v>43</v>
      </c>
      <c r="E33" s="17">
        <v>50</v>
      </c>
      <c r="F33" s="17">
        <v>72</v>
      </c>
      <c r="G33" s="17">
        <v>7</v>
      </c>
      <c r="H33" s="17">
        <v>5</v>
      </c>
      <c r="I33" s="17">
        <v>11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110</v>
      </c>
      <c r="D34" s="17">
        <v>23</v>
      </c>
      <c r="E34" s="17">
        <v>18</v>
      </c>
      <c r="F34" s="17">
        <v>53</v>
      </c>
      <c r="G34" s="17">
        <v>4</v>
      </c>
      <c r="H34" s="17">
        <v>7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63</v>
      </c>
      <c r="D35" s="17">
        <v>17</v>
      </c>
      <c r="E35" s="17">
        <v>4</v>
      </c>
      <c r="F35" s="17">
        <v>28</v>
      </c>
      <c r="G35" s="17">
        <v>1</v>
      </c>
      <c r="H35" s="17">
        <v>8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38</v>
      </c>
      <c r="D36" s="17">
        <v>5</v>
      </c>
      <c r="E36" s="17">
        <v>2</v>
      </c>
      <c r="F36" s="17">
        <v>20</v>
      </c>
      <c r="G36" s="17">
        <v>1</v>
      </c>
      <c r="H36" s="17">
        <v>1</v>
      </c>
      <c r="I36" s="17">
        <v>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22</v>
      </c>
      <c r="D37" s="17">
        <v>5</v>
      </c>
      <c r="E37" s="17">
        <v>1</v>
      </c>
      <c r="F37" s="17">
        <v>9</v>
      </c>
      <c r="G37" s="17">
        <v>1</v>
      </c>
      <c r="H37" s="17">
        <v>1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5165</v>
      </c>
      <c r="D38" s="16">
        <v>20</v>
      </c>
      <c r="E38" s="16">
        <v>2481</v>
      </c>
      <c r="F38" s="16">
        <v>1702</v>
      </c>
      <c r="G38" s="16">
        <v>540</v>
      </c>
      <c r="H38" s="16">
        <v>218</v>
      </c>
      <c r="I38" s="16">
        <v>204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>
        <v>1</v>
      </c>
      <c r="E39" s="17">
        <v>4</v>
      </c>
      <c r="F39" s="17">
        <v>1</v>
      </c>
      <c r="G39" s="17" t="s">
        <v>178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209</v>
      </c>
      <c r="D40" s="17" t="s">
        <v>178</v>
      </c>
      <c r="E40" s="17">
        <v>118</v>
      </c>
      <c r="F40" s="17">
        <v>36</v>
      </c>
      <c r="G40" s="17">
        <v>3</v>
      </c>
      <c r="H40" s="17">
        <v>31</v>
      </c>
      <c r="I40" s="17">
        <v>21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468</v>
      </c>
      <c r="D41" s="17" t="s">
        <v>178</v>
      </c>
      <c r="E41" s="17">
        <v>309</v>
      </c>
      <c r="F41" s="17">
        <v>82</v>
      </c>
      <c r="G41" s="17">
        <v>27</v>
      </c>
      <c r="H41" s="17">
        <v>30</v>
      </c>
      <c r="I41" s="17">
        <v>20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501</v>
      </c>
      <c r="D42" s="17" t="s">
        <v>178</v>
      </c>
      <c r="E42" s="17">
        <v>328</v>
      </c>
      <c r="F42" s="17">
        <v>90</v>
      </c>
      <c r="G42" s="17">
        <v>42</v>
      </c>
      <c r="H42" s="17">
        <v>20</v>
      </c>
      <c r="I42" s="17">
        <v>21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509</v>
      </c>
      <c r="D43" s="17">
        <v>1</v>
      </c>
      <c r="E43" s="17">
        <v>312</v>
      </c>
      <c r="F43" s="17">
        <v>106</v>
      </c>
      <c r="G43" s="17">
        <v>49</v>
      </c>
      <c r="H43" s="17">
        <v>20</v>
      </c>
      <c r="I43" s="17">
        <v>21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557</v>
      </c>
      <c r="D44" s="17">
        <v>1</v>
      </c>
      <c r="E44" s="17">
        <v>309</v>
      </c>
      <c r="F44" s="17">
        <v>155</v>
      </c>
      <c r="G44" s="17">
        <v>47</v>
      </c>
      <c r="H44" s="17">
        <v>26</v>
      </c>
      <c r="I44" s="17">
        <v>19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555</v>
      </c>
      <c r="D45" s="17">
        <v>1</v>
      </c>
      <c r="E45" s="17">
        <v>279</v>
      </c>
      <c r="F45" s="17">
        <v>185</v>
      </c>
      <c r="G45" s="17">
        <v>52</v>
      </c>
      <c r="H45" s="17">
        <v>19</v>
      </c>
      <c r="I45" s="17">
        <v>19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537</v>
      </c>
      <c r="D46" s="17">
        <v>1</v>
      </c>
      <c r="E46" s="17">
        <v>241</v>
      </c>
      <c r="F46" s="17">
        <v>205</v>
      </c>
      <c r="G46" s="17">
        <v>62</v>
      </c>
      <c r="H46" s="17">
        <v>12</v>
      </c>
      <c r="I46" s="17">
        <v>16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529</v>
      </c>
      <c r="D47" s="17">
        <v>1</v>
      </c>
      <c r="E47" s="17">
        <v>211</v>
      </c>
      <c r="F47" s="17">
        <v>225</v>
      </c>
      <c r="G47" s="17">
        <v>68</v>
      </c>
      <c r="H47" s="17">
        <v>12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459</v>
      </c>
      <c r="D48" s="17">
        <v>2</v>
      </c>
      <c r="E48" s="17">
        <v>187</v>
      </c>
      <c r="F48" s="17">
        <v>189</v>
      </c>
      <c r="G48" s="17">
        <v>59</v>
      </c>
      <c r="H48" s="17">
        <v>11</v>
      </c>
      <c r="I48" s="17">
        <v>11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357</v>
      </c>
      <c r="D49" s="17">
        <v>2</v>
      </c>
      <c r="E49" s="17">
        <v>110</v>
      </c>
      <c r="F49" s="17">
        <v>178</v>
      </c>
      <c r="G49" s="17">
        <v>44</v>
      </c>
      <c r="H49" s="17">
        <v>11</v>
      </c>
      <c r="I49" s="17">
        <v>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226</v>
      </c>
      <c r="D50" s="17">
        <v>5</v>
      </c>
      <c r="E50" s="17">
        <v>41</v>
      </c>
      <c r="F50" s="17">
        <v>118</v>
      </c>
      <c r="G50" s="17">
        <v>45</v>
      </c>
      <c r="H50" s="17">
        <v>9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136</v>
      </c>
      <c r="D51" s="17">
        <v>3</v>
      </c>
      <c r="E51" s="17">
        <v>19</v>
      </c>
      <c r="F51" s="17">
        <v>72</v>
      </c>
      <c r="G51" s="17">
        <v>23</v>
      </c>
      <c r="H51" s="17">
        <v>9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72</v>
      </c>
      <c r="D52" s="17">
        <v>2</v>
      </c>
      <c r="E52" s="17">
        <v>8</v>
      </c>
      <c r="F52" s="17">
        <v>41</v>
      </c>
      <c r="G52" s="17">
        <v>11</v>
      </c>
      <c r="H52" s="17">
        <v>4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41</v>
      </c>
      <c r="D53" s="18" t="s">
        <v>178</v>
      </c>
      <c r="E53" s="18">
        <v>5</v>
      </c>
      <c r="F53" s="18">
        <v>19</v>
      </c>
      <c r="G53" s="18">
        <v>8</v>
      </c>
      <c r="H53" s="18">
        <v>3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1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1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1" ht="12" customHeight="1" x14ac:dyDescent="0.2">
      <c r="A6" s="31" t="s">
        <v>11</v>
      </c>
      <c r="B6" s="9" t="s">
        <v>165</v>
      </c>
      <c r="C6" s="16">
        <v>6350</v>
      </c>
      <c r="D6" s="16">
        <v>576</v>
      </c>
      <c r="E6" s="16">
        <v>3088</v>
      </c>
      <c r="F6" s="16">
        <v>1680</v>
      </c>
      <c r="G6" s="16">
        <v>499</v>
      </c>
      <c r="H6" s="16">
        <v>269</v>
      </c>
      <c r="I6" s="16">
        <v>238</v>
      </c>
    </row>
    <row r="7" spans="1:31" ht="12" customHeight="1" x14ac:dyDescent="0.2">
      <c r="A7" s="28" t="s">
        <v>165</v>
      </c>
      <c r="B7" s="2" t="s">
        <v>12</v>
      </c>
      <c r="C7" s="17">
        <v>11</v>
      </c>
      <c r="D7" s="17">
        <v>1</v>
      </c>
      <c r="E7" s="17">
        <v>3</v>
      </c>
      <c r="F7" s="17" t="s">
        <v>178</v>
      </c>
      <c r="G7" s="17" t="s">
        <v>178</v>
      </c>
      <c r="H7" s="17">
        <v>4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31" ht="12" customHeight="1" x14ac:dyDescent="0.2">
      <c r="A8" s="28" t="s">
        <v>165</v>
      </c>
      <c r="B8" s="2" t="s">
        <v>13</v>
      </c>
      <c r="C8" s="17">
        <v>237</v>
      </c>
      <c r="D8" s="17">
        <v>30</v>
      </c>
      <c r="E8" s="17">
        <v>106</v>
      </c>
      <c r="F8" s="17">
        <v>40</v>
      </c>
      <c r="G8" s="17">
        <v>11</v>
      </c>
      <c r="H8" s="17">
        <v>28</v>
      </c>
      <c r="I8" s="17">
        <v>22</v>
      </c>
      <c r="J8" t="s">
        <v>165</v>
      </c>
      <c r="K8" t="s">
        <v>165</v>
      </c>
      <c r="M8" t="s">
        <v>165</v>
      </c>
      <c r="N8" t="s">
        <v>165</v>
      </c>
    </row>
    <row r="9" spans="1:31" ht="12" customHeight="1" x14ac:dyDescent="0.2">
      <c r="A9" s="28" t="s">
        <v>165</v>
      </c>
      <c r="B9" s="2" t="s">
        <v>14</v>
      </c>
      <c r="C9" s="17">
        <v>530</v>
      </c>
      <c r="D9" s="17">
        <v>52</v>
      </c>
      <c r="E9" s="17">
        <v>321</v>
      </c>
      <c r="F9" s="17">
        <v>68</v>
      </c>
      <c r="G9" s="17">
        <v>22</v>
      </c>
      <c r="H9" s="17">
        <v>46</v>
      </c>
      <c r="I9" s="17">
        <v>21</v>
      </c>
      <c r="J9" t="s">
        <v>165</v>
      </c>
      <c r="K9" t="s">
        <v>165</v>
      </c>
      <c r="M9" t="s">
        <v>165</v>
      </c>
      <c r="N9" t="s">
        <v>165</v>
      </c>
    </row>
    <row r="10" spans="1:31" ht="12" customHeight="1" x14ac:dyDescent="0.2">
      <c r="A10" s="28" t="s">
        <v>165</v>
      </c>
      <c r="B10" s="2" t="s">
        <v>15</v>
      </c>
      <c r="C10" s="17">
        <v>693</v>
      </c>
      <c r="D10" s="17">
        <v>50</v>
      </c>
      <c r="E10" s="17">
        <v>419</v>
      </c>
      <c r="F10" s="17">
        <v>127</v>
      </c>
      <c r="G10" s="17">
        <v>27</v>
      </c>
      <c r="H10" s="17">
        <v>34</v>
      </c>
      <c r="I10" s="17">
        <v>36</v>
      </c>
      <c r="J10" t="s">
        <v>165</v>
      </c>
      <c r="K10" t="s">
        <v>165</v>
      </c>
      <c r="M10" t="s">
        <v>165</v>
      </c>
      <c r="N10" t="s">
        <v>165</v>
      </c>
    </row>
    <row r="11" spans="1:31" ht="12" customHeight="1" x14ac:dyDescent="0.2">
      <c r="A11" s="28" t="s">
        <v>165</v>
      </c>
      <c r="B11" s="2" t="s">
        <v>16</v>
      </c>
      <c r="C11" s="17">
        <v>740</v>
      </c>
      <c r="D11" s="17">
        <v>59</v>
      </c>
      <c r="E11" s="17">
        <v>434</v>
      </c>
      <c r="F11" s="17">
        <v>139</v>
      </c>
      <c r="G11" s="17">
        <v>62</v>
      </c>
      <c r="H11" s="17">
        <v>28</v>
      </c>
      <c r="I11" s="17">
        <v>18</v>
      </c>
      <c r="J11" t="s">
        <v>165</v>
      </c>
      <c r="K11" t="s">
        <v>165</v>
      </c>
      <c r="M11" t="s">
        <v>165</v>
      </c>
      <c r="N11" t="s">
        <v>165</v>
      </c>
    </row>
    <row r="12" spans="1:31" ht="12" customHeight="1" x14ac:dyDescent="0.2">
      <c r="A12" s="28" t="s">
        <v>165</v>
      </c>
      <c r="B12" s="2" t="s">
        <v>17</v>
      </c>
      <c r="C12" s="17">
        <v>691</v>
      </c>
      <c r="D12" s="17">
        <v>52</v>
      </c>
      <c r="E12" s="17">
        <v>378</v>
      </c>
      <c r="F12" s="17">
        <v>172</v>
      </c>
      <c r="G12" s="17">
        <v>49</v>
      </c>
      <c r="H12" s="17">
        <v>21</v>
      </c>
      <c r="I12" s="17">
        <v>19</v>
      </c>
      <c r="J12" t="s">
        <v>165</v>
      </c>
      <c r="K12" t="s">
        <v>165</v>
      </c>
      <c r="M12" t="s">
        <v>165</v>
      </c>
      <c r="N12" t="s">
        <v>165</v>
      </c>
    </row>
    <row r="13" spans="1:31" ht="12" customHeight="1" x14ac:dyDescent="0.2">
      <c r="A13" s="28" t="s">
        <v>165</v>
      </c>
      <c r="B13" s="2" t="s">
        <v>18</v>
      </c>
      <c r="C13" s="17">
        <v>781</v>
      </c>
      <c r="D13" s="17">
        <v>60</v>
      </c>
      <c r="E13" s="17">
        <v>393</v>
      </c>
      <c r="F13" s="17">
        <v>209</v>
      </c>
      <c r="G13" s="17">
        <v>70</v>
      </c>
      <c r="H13" s="17">
        <v>19</v>
      </c>
      <c r="I13" s="17">
        <v>30</v>
      </c>
      <c r="J13" t="s">
        <v>165</v>
      </c>
      <c r="K13" t="s">
        <v>165</v>
      </c>
      <c r="M13" t="s">
        <v>165</v>
      </c>
      <c r="N13" t="s">
        <v>165</v>
      </c>
    </row>
    <row r="14" spans="1:31" ht="12" customHeight="1" x14ac:dyDescent="0.2">
      <c r="A14" s="28" t="s">
        <v>165</v>
      </c>
      <c r="B14" s="2" t="s">
        <v>19</v>
      </c>
      <c r="C14" s="17">
        <v>690</v>
      </c>
      <c r="D14" s="17">
        <v>72</v>
      </c>
      <c r="E14" s="17">
        <v>353</v>
      </c>
      <c r="F14" s="17">
        <v>171</v>
      </c>
      <c r="G14" s="17">
        <v>48</v>
      </c>
      <c r="H14" s="17">
        <v>24</v>
      </c>
      <c r="I14" s="17">
        <v>22</v>
      </c>
      <c r="J14" t="s">
        <v>165</v>
      </c>
      <c r="K14" t="s">
        <v>165</v>
      </c>
      <c r="M14" t="s">
        <v>165</v>
      </c>
      <c r="N14" t="s">
        <v>165</v>
      </c>
    </row>
    <row r="15" spans="1:31" ht="12" customHeight="1" x14ac:dyDescent="0.2">
      <c r="A15" s="28" t="s">
        <v>165</v>
      </c>
      <c r="B15" s="2" t="s">
        <v>20</v>
      </c>
      <c r="C15" s="17">
        <v>565</v>
      </c>
      <c r="D15" s="17">
        <v>72</v>
      </c>
      <c r="E15" s="17">
        <v>268</v>
      </c>
      <c r="F15" s="17">
        <v>161</v>
      </c>
      <c r="G15" s="17">
        <v>42</v>
      </c>
      <c r="H15" s="17">
        <v>9</v>
      </c>
      <c r="I15" s="17">
        <v>13</v>
      </c>
      <c r="J15" t="s">
        <v>165</v>
      </c>
      <c r="K15" t="s">
        <v>165</v>
      </c>
      <c r="M15" t="s">
        <v>165</v>
      </c>
      <c r="N15" t="s">
        <v>165</v>
      </c>
    </row>
    <row r="16" spans="1:31" ht="12" customHeight="1" x14ac:dyDescent="0.2">
      <c r="A16" s="28" t="s">
        <v>165</v>
      </c>
      <c r="B16" s="2" t="s">
        <v>21</v>
      </c>
      <c r="C16" s="17">
        <v>494</v>
      </c>
      <c r="D16" s="17">
        <v>62</v>
      </c>
      <c r="E16" s="17">
        <v>195</v>
      </c>
      <c r="F16" s="17">
        <v>155</v>
      </c>
      <c r="G16" s="17">
        <v>53</v>
      </c>
      <c r="H16" s="17">
        <v>21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413</v>
      </c>
      <c r="D17" s="17">
        <v>36</v>
      </c>
      <c r="E17" s="17">
        <v>145</v>
      </c>
      <c r="F17" s="17">
        <v>152</v>
      </c>
      <c r="G17" s="17">
        <v>59</v>
      </c>
      <c r="H17" s="17">
        <v>9</v>
      </c>
      <c r="I17" s="17">
        <v>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233</v>
      </c>
      <c r="D18" s="17">
        <v>21</v>
      </c>
      <c r="E18" s="17">
        <v>46</v>
      </c>
      <c r="F18" s="17">
        <v>122</v>
      </c>
      <c r="G18" s="17">
        <v>20</v>
      </c>
      <c r="H18" s="17">
        <v>8</v>
      </c>
      <c r="I18" s="17">
        <v>16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159</v>
      </c>
      <c r="D19" s="17">
        <v>4</v>
      </c>
      <c r="E19" s="17">
        <v>16</v>
      </c>
      <c r="F19" s="17">
        <v>102</v>
      </c>
      <c r="G19" s="17">
        <v>18</v>
      </c>
      <c r="H19" s="17">
        <v>7</v>
      </c>
      <c r="I19" s="17">
        <v>12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75</v>
      </c>
      <c r="D20" s="17">
        <v>4</v>
      </c>
      <c r="E20" s="17">
        <v>5</v>
      </c>
      <c r="F20" s="17">
        <v>39</v>
      </c>
      <c r="G20" s="17">
        <v>14</v>
      </c>
      <c r="H20" s="17">
        <v>8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38</v>
      </c>
      <c r="D21" s="17">
        <v>1</v>
      </c>
      <c r="E21" s="17">
        <v>6</v>
      </c>
      <c r="F21" s="17">
        <v>23</v>
      </c>
      <c r="G21" s="17">
        <v>4</v>
      </c>
      <c r="H21" s="17">
        <v>3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2740</v>
      </c>
      <c r="D22" s="16">
        <v>557</v>
      </c>
      <c r="E22" s="16">
        <v>1267</v>
      </c>
      <c r="F22" s="16">
        <v>590</v>
      </c>
      <c r="G22" s="16">
        <v>116</v>
      </c>
      <c r="H22" s="16">
        <v>92</v>
      </c>
      <c r="I22" s="16">
        <v>118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1</v>
      </c>
      <c r="E23" s="17">
        <v>1</v>
      </c>
      <c r="F23" s="17" t="s">
        <v>178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90</v>
      </c>
      <c r="D24" s="17">
        <v>30</v>
      </c>
      <c r="E24" s="17">
        <v>21</v>
      </c>
      <c r="F24" s="17">
        <v>17</v>
      </c>
      <c r="G24" s="17">
        <v>3</v>
      </c>
      <c r="H24" s="17">
        <v>9</v>
      </c>
      <c r="I24" s="17">
        <v>10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203</v>
      </c>
      <c r="D25" s="17">
        <v>50</v>
      </c>
      <c r="E25" s="17">
        <v>104</v>
      </c>
      <c r="F25" s="17">
        <v>23</v>
      </c>
      <c r="G25" s="17">
        <v>8</v>
      </c>
      <c r="H25" s="17">
        <v>11</v>
      </c>
      <c r="I25" s="17">
        <v>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292</v>
      </c>
      <c r="D26" s="17">
        <v>49</v>
      </c>
      <c r="E26" s="17">
        <v>152</v>
      </c>
      <c r="F26" s="17">
        <v>53</v>
      </c>
      <c r="G26" s="17">
        <v>8</v>
      </c>
      <c r="H26" s="17">
        <v>11</v>
      </c>
      <c r="I26" s="17">
        <v>19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342</v>
      </c>
      <c r="D27" s="17">
        <v>58</v>
      </c>
      <c r="E27" s="17">
        <v>187</v>
      </c>
      <c r="F27" s="17">
        <v>56</v>
      </c>
      <c r="G27" s="17">
        <v>20</v>
      </c>
      <c r="H27" s="17">
        <v>10</v>
      </c>
      <c r="I27" s="17">
        <v>11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321</v>
      </c>
      <c r="D28" s="17">
        <v>51</v>
      </c>
      <c r="E28" s="17">
        <v>171</v>
      </c>
      <c r="F28" s="17">
        <v>68</v>
      </c>
      <c r="G28" s="17">
        <v>17</v>
      </c>
      <c r="H28" s="17">
        <v>6</v>
      </c>
      <c r="I28" s="17">
        <v>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358</v>
      </c>
      <c r="D29" s="17">
        <v>58</v>
      </c>
      <c r="E29" s="17">
        <v>184</v>
      </c>
      <c r="F29" s="17">
        <v>81</v>
      </c>
      <c r="G29" s="17">
        <v>12</v>
      </c>
      <c r="H29" s="17">
        <v>8</v>
      </c>
      <c r="I29" s="17">
        <v>15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330</v>
      </c>
      <c r="D30" s="17">
        <v>69</v>
      </c>
      <c r="E30" s="17">
        <v>176</v>
      </c>
      <c r="F30" s="17">
        <v>55</v>
      </c>
      <c r="G30" s="17">
        <v>9</v>
      </c>
      <c r="H30" s="17">
        <v>8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268</v>
      </c>
      <c r="D31" s="17">
        <v>70</v>
      </c>
      <c r="E31" s="17">
        <v>121</v>
      </c>
      <c r="F31" s="17">
        <v>57</v>
      </c>
      <c r="G31" s="17">
        <v>9</v>
      </c>
      <c r="H31" s="17">
        <v>4</v>
      </c>
      <c r="I31" s="17">
        <v>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214</v>
      </c>
      <c r="D32" s="17">
        <v>60</v>
      </c>
      <c r="E32" s="17">
        <v>81</v>
      </c>
      <c r="F32" s="17">
        <v>49</v>
      </c>
      <c r="G32" s="17">
        <v>10</v>
      </c>
      <c r="H32" s="17">
        <v>12</v>
      </c>
      <c r="I32" s="17">
        <v>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157</v>
      </c>
      <c r="D33" s="17">
        <v>33</v>
      </c>
      <c r="E33" s="17">
        <v>54</v>
      </c>
      <c r="F33" s="17">
        <v>49</v>
      </c>
      <c r="G33" s="17">
        <v>9</v>
      </c>
      <c r="H33" s="17">
        <v>6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72</v>
      </c>
      <c r="D34" s="17">
        <v>20</v>
      </c>
      <c r="E34" s="17">
        <v>9</v>
      </c>
      <c r="F34" s="17">
        <v>30</v>
      </c>
      <c r="G34" s="17">
        <v>2</v>
      </c>
      <c r="H34" s="17">
        <v>1</v>
      </c>
      <c r="I34" s="17">
        <v>10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53</v>
      </c>
      <c r="D35" s="17">
        <v>3</v>
      </c>
      <c r="E35" s="17">
        <v>4</v>
      </c>
      <c r="F35" s="17">
        <v>34</v>
      </c>
      <c r="G35" s="17">
        <v>5</v>
      </c>
      <c r="H35" s="17">
        <v>2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26</v>
      </c>
      <c r="D36" s="17">
        <v>4</v>
      </c>
      <c r="E36" s="17">
        <v>2</v>
      </c>
      <c r="F36" s="17">
        <v>11</v>
      </c>
      <c r="G36" s="17">
        <v>4</v>
      </c>
      <c r="H36" s="17">
        <v>2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11</v>
      </c>
      <c r="D37" s="17">
        <v>1</v>
      </c>
      <c r="E37" s="17" t="s">
        <v>178</v>
      </c>
      <c r="F37" s="17">
        <v>7</v>
      </c>
      <c r="G37" s="17" t="s">
        <v>178</v>
      </c>
      <c r="H37" s="17">
        <v>2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3610</v>
      </c>
      <c r="D38" s="16">
        <v>19</v>
      </c>
      <c r="E38" s="16">
        <v>1821</v>
      </c>
      <c r="F38" s="16">
        <v>1090</v>
      </c>
      <c r="G38" s="16">
        <v>383</v>
      </c>
      <c r="H38" s="16">
        <v>177</v>
      </c>
      <c r="I38" s="16">
        <v>120</v>
      </c>
    </row>
    <row r="39" spans="1:14" ht="12" customHeight="1" x14ac:dyDescent="0.2">
      <c r="A39" s="28" t="s">
        <v>165</v>
      </c>
      <c r="B39" s="2" t="s">
        <v>12</v>
      </c>
      <c r="C39" s="17">
        <v>8</v>
      </c>
      <c r="D39" s="17" t="s">
        <v>178</v>
      </c>
      <c r="E39" s="17">
        <v>2</v>
      </c>
      <c r="F39" s="17" t="s">
        <v>178</v>
      </c>
      <c r="G39" s="17" t="s">
        <v>178</v>
      </c>
      <c r="H39" s="17">
        <v>4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147</v>
      </c>
      <c r="D40" s="17" t="s">
        <v>178</v>
      </c>
      <c r="E40" s="17">
        <v>85</v>
      </c>
      <c r="F40" s="17">
        <v>23</v>
      </c>
      <c r="G40" s="17">
        <v>8</v>
      </c>
      <c r="H40" s="17">
        <v>19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327</v>
      </c>
      <c r="D41" s="17">
        <v>2</v>
      </c>
      <c r="E41" s="17">
        <v>217</v>
      </c>
      <c r="F41" s="17">
        <v>45</v>
      </c>
      <c r="G41" s="17">
        <v>14</v>
      </c>
      <c r="H41" s="17">
        <v>35</v>
      </c>
      <c r="I41" s="17">
        <v>14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401</v>
      </c>
      <c r="D42" s="17">
        <v>1</v>
      </c>
      <c r="E42" s="17">
        <v>267</v>
      </c>
      <c r="F42" s="17">
        <v>74</v>
      </c>
      <c r="G42" s="17">
        <v>19</v>
      </c>
      <c r="H42" s="17">
        <v>23</v>
      </c>
      <c r="I42" s="17">
        <v>17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398</v>
      </c>
      <c r="D43" s="17">
        <v>1</v>
      </c>
      <c r="E43" s="17">
        <v>247</v>
      </c>
      <c r="F43" s="17">
        <v>83</v>
      </c>
      <c r="G43" s="17">
        <v>42</v>
      </c>
      <c r="H43" s="17">
        <v>18</v>
      </c>
      <c r="I43" s="17">
        <v>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370</v>
      </c>
      <c r="D44" s="17">
        <v>1</v>
      </c>
      <c r="E44" s="17">
        <v>207</v>
      </c>
      <c r="F44" s="17">
        <v>104</v>
      </c>
      <c r="G44" s="17">
        <v>32</v>
      </c>
      <c r="H44" s="17">
        <v>15</v>
      </c>
      <c r="I44" s="17">
        <v>11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423</v>
      </c>
      <c r="D45" s="17">
        <v>2</v>
      </c>
      <c r="E45" s="17">
        <v>209</v>
      </c>
      <c r="F45" s="17">
        <v>128</v>
      </c>
      <c r="G45" s="17">
        <v>58</v>
      </c>
      <c r="H45" s="17">
        <v>11</v>
      </c>
      <c r="I45" s="17">
        <v>15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360</v>
      </c>
      <c r="D46" s="17">
        <v>3</v>
      </c>
      <c r="E46" s="17">
        <v>177</v>
      </c>
      <c r="F46" s="17">
        <v>116</v>
      </c>
      <c r="G46" s="17">
        <v>39</v>
      </c>
      <c r="H46" s="17">
        <v>16</v>
      </c>
      <c r="I46" s="17">
        <v>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297</v>
      </c>
      <c r="D47" s="17">
        <v>2</v>
      </c>
      <c r="E47" s="17">
        <v>147</v>
      </c>
      <c r="F47" s="17">
        <v>104</v>
      </c>
      <c r="G47" s="17">
        <v>33</v>
      </c>
      <c r="H47" s="17">
        <v>5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280</v>
      </c>
      <c r="D48" s="17">
        <v>2</v>
      </c>
      <c r="E48" s="17">
        <v>114</v>
      </c>
      <c r="F48" s="17">
        <v>106</v>
      </c>
      <c r="G48" s="17">
        <v>43</v>
      </c>
      <c r="H48" s="17">
        <v>9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31" ht="12" customHeight="1" x14ac:dyDescent="0.2">
      <c r="A49" s="28" t="s">
        <v>165</v>
      </c>
      <c r="B49" s="2" t="s">
        <v>22</v>
      </c>
      <c r="C49" s="17">
        <v>256</v>
      </c>
      <c r="D49" s="17">
        <v>3</v>
      </c>
      <c r="E49" s="17">
        <v>91</v>
      </c>
      <c r="F49" s="17">
        <v>103</v>
      </c>
      <c r="G49" s="17">
        <v>50</v>
      </c>
      <c r="H49" s="17">
        <v>3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31" ht="12" customHeight="1" x14ac:dyDescent="0.2">
      <c r="A50" s="28" t="s">
        <v>165</v>
      </c>
      <c r="B50" s="2" t="s">
        <v>23</v>
      </c>
      <c r="C50" s="17">
        <v>161</v>
      </c>
      <c r="D50" s="17">
        <v>1</v>
      </c>
      <c r="E50" s="17">
        <v>37</v>
      </c>
      <c r="F50" s="17">
        <v>92</v>
      </c>
      <c r="G50" s="17">
        <v>18</v>
      </c>
      <c r="H50" s="17">
        <v>7</v>
      </c>
      <c r="I50" s="17">
        <v>6</v>
      </c>
      <c r="J50" t="s">
        <v>165</v>
      </c>
      <c r="K50" t="s">
        <v>165</v>
      </c>
      <c r="M50" t="s">
        <v>165</v>
      </c>
      <c r="N50" t="s">
        <v>165</v>
      </c>
    </row>
    <row r="51" spans="1:31" ht="12" customHeight="1" x14ac:dyDescent="0.2">
      <c r="A51" s="28" t="s">
        <v>165</v>
      </c>
      <c r="B51" s="2" t="s">
        <v>24</v>
      </c>
      <c r="C51" s="17">
        <v>106</v>
      </c>
      <c r="D51" s="17">
        <v>1</v>
      </c>
      <c r="E51" s="17">
        <v>12</v>
      </c>
      <c r="F51" s="17">
        <v>68</v>
      </c>
      <c r="G51" s="17">
        <v>13</v>
      </c>
      <c r="H51" s="17">
        <v>5</v>
      </c>
      <c r="I51" s="17">
        <v>7</v>
      </c>
      <c r="J51" t="s">
        <v>165</v>
      </c>
      <c r="K51" t="s">
        <v>165</v>
      </c>
      <c r="M51" t="s">
        <v>165</v>
      </c>
      <c r="N51" t="s">
        <v>165</v>
      </c>
    </row>
    <row r="52" spans="1:31" ht="12" customHeight="1" x14ac:dyDescent="0.2">
      <c r="A52" s="28" t="s">
        <v>165</v>
      </c>
      <c r="B52" s="2" t="s">
        <v>25</v>
      </c>
      <c r="C52" s="17">
        <v>49</v>
      </c>
      <c r="D52" s="17" t="s">
        <v>178</v>
      </c>
      <c r="E52" s="17">
        <v>3</v>
      </c>
      <c r="F52" s="17">
        <v>28</v>
      </c>
      <c r="G52" s="17">
        <v>10</v>
      </c>
      <c r="H52" s="17">
        <v>6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31" ht="12" customHeight="1" x14ac:dyDescent="0.2">
      <c r="A53" s="29" t="s">
        <v>165</v>
      </c>
      <c r="B53" s="5" t="s">
        <v>26</v>
      </c>
      <c r="C53" s="18">
        <v>27</v>
      </c>
      <c r="D53" s="18" t="s">
        <v>178</v>
      </c>
      <c r="E53" s="18">
        <v>6</v>
      </c>
      <c r="F53" s="18">
        <v>16</v>
      </c>
      <c r="G53" s="18">
        <v>4</v>
      </c>
      <c r="H53" s="18">
        <v>1</v>
      </c>
      <c r="I53" s="18" t="s">
        <v>178</v>
      </c>
      <c r="J53" t="s">
        <v>165</v>
      </c>
      <c r="K53" t="s">
        <v>165</v>
      </c>
      <c r="M53" t="s">
        <v>165</v>
      </c>
      <c r="N53" t="s">
        <v>165</v>
      </c>
    </row>
    <row r="54" spans="1:31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1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1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1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1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1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1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1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1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6151</v>
      </c>
      <c r="D6" s="16">
        <v>540</v>
      </c>
      <c r="E6" s="16">
        <v>3099</v>
      </c>
      <c r="F6" s="16">
        <v>1728</v>
      </c>
      <c r="G6" s="16">
        <v>383</v>
      </c>
      <c r="H6" s="16">
        <v>211</v>
      </c>
      <c r="I6" s="16">
        <v>190</v>
      </c>
    </row>
    <row r="7" spans="1:29" ht="12" customHeight="1" x14ac:dyDescent="0.2">
      <c r="A7" s="28" t="s">
        <v>165</v>
      </c>
      <c r="B7" s="2" t="s">
        <v>12</v>
      </c>
      <c r="C7" s="17">
        <v>9</v>
      </c>
      <c r="D7" s="17" t="s">
        <v>178</v>
      </c>
      <c r="E7" s="17" t="s">
        <v>178</v>
      </c>
      <c r="F7" s="17">
        <v>5</v>
      </c>
      <c r="G7" s="17" t="s">
        <v>178</v>
      </c>
      <c r="H7" s="17">
        <v>1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211</v>
      </c>
      <c r="D8" s="17">
        <v>15</v>
      </c>
      <c r="E8" s="17">
        <v>103</v>
      </c>
      <c r="F8" s="17">
        <v>49</v>
      </c>
      <c r="G8" s="17">
        <v>3</v>
      </c>
      <c r="H8" s="17">
        <v>26</v>
      </c>
      <c r="I8" s="17">
        <v>15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491</v>
      </c>
      <c r="D9" s="17">
        <v>54</v>
      </c>
      <c r="E9" s="17">
        <v>299</v>
      </c>
      <c r="F9" s="17">
        <v>77</v>
      </c>
      <c r="G9" s="17">
        <v>21</v>
      </c>
      <c r="H9" s="17">
        <v>23</v>
      </c>
      <c r="I9" s="17">
        <v>17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565</v>
      </c>
      <c r="D10" s="17">
        <v>45</v>
      </c>
      <c r="E10" s="17">
        <v>347</v>
      </c>
      <c r="F10" s="17">
        <v>100</v>
      </c>
      <c r="G10" s="17">
        <v>35</v>
      </c>
      <c r="H10" s="17">
        <v>23</v>
      </c>
      <c r="I10" s="17">
        <v>15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741</v>
      </c>
      <c r="D11" s="17">
        <v>60</v>
      </c>
      <c r="E11" s="17">
        <v>451</v>
      </c>
      <c r="F11" s="17">
        <v>141</v>
      </c>
      <c r="G11" s="17">
        <v>46</v>
      </c>
      <c r="H11" s="17">
        <v>20</v>
      </c>
      <c r="I11" s="17">
        <v>23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723</v>
      </c>
      <c r="D12" s="17">
        <v>43</v>
      </c>
      <c r="E12" s="17">
        <v>440</v>
      </c>
      <c r="F12" s="17">
        <v>171</v>
      </c>
      <c r="G12" s="17">
        <v>38</v>
      </c>
      <c r="H12" s="17">
        <v>15</v>
      </c>
      <c r="I12" s="17">
        <v>16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764</v>
      </c>
      <c r="D13" s="17">
        <v>61</v>
      </c>
      <c r="E13" s="17">
        <v>422</v>
      </c>
      <c r="F13" s="17">
        <v>197</v>
      </c>
      <c r="G13" s="17">
        <v>48</v>
      </c>
      <c r="H13" s="17">
        <v>15</v>
      </c>
      <c r="I13" s="17">
        <v>21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683</v>
      </c>
      <c r="D14" s="17">
        <v>59</v>
      </c>
      <c r="E14" s="17">
        <v>356</v>
      </c>
      <c r="F14" s="17">
        <v>187</v>
      </c>
      <c r="G14" s="17">
        <v>48</v>
      </c>
      <c r="H14" s="17">
        <v>20</v>
      </c>
      <c r="I14" s="17">
        <v>13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525</v>
      </c>
      <c r="D15" s="17">
        <v>55</v>
      </c>
      <c r="E15" s="17">
        <v>253</v>
      </c>
      <c r="F15" s="17">
        <v>161</v>
      </c>
      <c r="G15" s="17">
        <v>36</v>
      </c>
      <c r="H15" s="17">
        <v>11</v>
      </c>
      <c r="I15" s="17">
        <v>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476</v>
      </c>
      <c r="D16" s="17">
        <v>61</v>
      </c>
      <c r="E16" s="17">
        <v>212</v>
      </c>
      <c r="F16" s="17">
        <v>142</v>
      </c>
      <c r="G16" s="17">
        <v>34</v>
      </c>
      <c r="H16" s="17">
        <v>7</v>
      </c>
      <c r="I16" s="17">
        <v>20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368</v>
      </c>
      <c r="D17" s="17">
        <v>43</v>
      </c>
      <c r="E17" s="17">
        <v>121</v>
      </c>
      <c r="F17" s="17">
        <v>162</v>
      </c>
      <c r="G17" s="17">
        <v>22</v>
      </c>
      <c r="H17" s="17">
        <v>12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284</v>
      </c>
      <c r="D18" s="17">
        <v>23</v>
      </c>
      <c r="E18" s="17">
        <v>54</v>
      </c>
      <c r="F18" s="17">
        <v>155</v>
      </c>
      <c r="G18" s="17">
        <v>26</v>
      </c>
      <c r="H18" s="17">
        <v>16</v>
      </c>
      <c r="I18" s="17">
        <v>10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158</v>
      </c>
      <c r="D19" s="17">
        <v>8</v>
      </c>
      <c r="E19" s="17">
        <v>26</v>
      </c>
      <c r="F19" s="17">
        <v>92</v>
      </c>
      <c r="G19" s="17">
        <v>12</v>
      </c>
      <c r="H19" s="17">
        <v>15</v>
      </c>
      <c r="I19" s="17">
        <v>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91</v>
      </c>
      <c r="D20" s="17">
        <v>10</v>
      </c>
      <c r="E20" s="17">
        <v>6</v>
      </c>
      <c r="F20" s="17">
        <v>51</v>
      </c>
      <c r="G20" s="17">
        <v>9</v>
      </c>
      <c r="H20" s="17">
        <v>6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62</v>
      </c>
      <c r="D21" s="17">
        <v>3</v>
      </c>
      <c r="E21" s="17">
        <v>9</v>
      </c>
      <c r="F21" s="17">
        <v>38</v>
      </c>
      <c r="G21" s="17">
        <v>5</v>
      </c>
      <c r="H21" s="17">
        <v>1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2676</v>
      </c>
      <c r="D22" s="16">
        <v>524</v>
      </c>
      <c r="E22" s="16">
        <v>1251</v>
      </c>
      <c r="F22" s="16">
        <v>617</v>
      </c>
      <c r="G22" s="16">
        <v>97</v>
      </c>
      <c r="H22" s="16">
        <v>95</v>
      </c>
      <c r="I22" s="16">
        <v>92</v>
      </c>
    </row>
    <row r="23" spans="1:14" ht="12" customHeight="1" x14ac:dyDescent="0.2">
      <c r="A23" s="28" t="s">
        <v>165</v>
      </c>
      <c r="B23" s="2" t="s">
        <v>12</v>
      </c>
      <c r="C23" s="17" t="s">
        <v>178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L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71</v>
      </c>
      <c r="D24" s="17">
        <v>14</v>
      </c>
      <c r="E24" s="17">
        <v>25</v>
      </c>
      <c r="F24" s="17">
        <v>18</v>
      </c>
      <c r="G24" s="17" t="s">
        <v>178</v>
      </c>
      <c r="H24" s="17">
        <v>9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199</v>
      </c>
      <c r="D25" s="17">
        <v>54</v>
      </c>
      <c r="E25" s="17">
        <v>87</v>
      </c>
      <c r="F25" s="17">
        <v>36</v>
      </c>
      <c r="G25" s="17">
        <v>3</v>
      </c>
      <c r="H25" s="17">
        <v>12</v>
      </c>
      <c r="I25" s="17">
        <v>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250</v>
      </c>
      <c r="D26" s="17">
        <v>44</v>
      </c>
      <c r="E26" s="17">
        <v>137</v>
      </c>
      <c r="F26" s="17">
        <v>36</v>
      </c>
      <c r="G26" s="17">
        <v>13</v>
      </c>
      <c r="H26" s="17">
        <v>11</v>
      </c>
      <c r="I26" s="17">
        <v>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337</v>
      </c>
      <c r="D27" s="17">
        <v>58</v>
      </c>
      <c r="E27" s="17">
        <v>190</v>
      </c>
      <c r="F27" s="17">
        <v>57</v>
      </c>
      <c r="G27" s="17">
        <v>14</v>
      </c>
      <c r="H27" s="17">
        <v>7</v>
      </c>
      <c r="I27" s="17">
        <v>11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336</v>
      </c>
      <c r="D28" s="17">
        <v>42</v>
      </c>
      <c r="E28" s="17">
        <v>193</v>
      </c>
      <c r="F28" s="17">
        <v>72</v>
      </c>
      <c r="G28" s="17">
        <v>12</v>
      </c>
      <c r="H28" s="17">
        <v>10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369</v>
      </c>
      <c r="D29" s="17">
        <v>60</v>
      </c>
      <c r="E29" s="17">
        <v>198</v>
      </c>
      <c r="F29" s="17">
        <v>81</v>
      </c>
      <c r="G29" s="17">
        <v>14</v>
      </c>
      <c r="H29" s="17">
        <v>4</v>
      </c>
      <c r="I29" s="17">
        <v>12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322</v>
      </c>
      <c r="D30" s="17">
        <v>56</v>
      </c>
      <c r="E30" s="17">
        <v>160</v>
      </c>
      <c r="F30" s="17">
        <v>76</v>
      </c>
      <c r="G30" s="17">
        <v>11</v>
      </c>
      <c r="H30" s="17">
        <v>13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230</v>
      </c>
      <c r="D31" s="17">
        <v>55</v>
      </c>
      <c r="E31" s="17">
        <v>103</v>
      </c>
      <c r="F31" s="17">
        <v>51</v>
      </c>
      <c r="G31" s="17">
        <v>10</v>
      </c>
      <c r="H31" s="17">
        <v>5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225</v>
      </c>
      <c r="D32" s="17">
        <v>60</v>
      </c>
      <c r="E32" s="17">
        <v>91</v>
      </c>
      <c r="F32" s="17">
        <v>50</v>
      </c>
      <c r="G32" s="17">
        <v>10</v>
      </c>
      <c r="H32" s="17">
        <v>2</v>
      </c>
      <c r="I32" s="17">
        <v>12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132</v>
      </c>
      <c r="D33" s="17">
        <v>43</v>
      </c>
      <c r="E33" s="17">
        <v>37</v>
      </c>
      <c r="F33" s="17">
        <v>42</v>
      </c>
      <c r="G33" s="17">
        <v>2</v>
      </c>
      <c r="H33" s="17">
        <v>6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97</v>
      </c>
      <c r="D34" s="17">
        <v>20</v>
      </c>
      <c r="E34" s="17">
        <v>15</v>
      </c>
      <c r="F34" s="17">
        <v>48</v>
      </c>
      <c r="G34" s="17">
        <v>3</v>
      </c>
      <c r="H34" s="17">
        <v>7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47</v>
      </c>
      <c r="D35" s="17">
        <v>8</v>
      </c>
      <c r="E35" s="17">
        <v>4</v>
      </c>
      <c r="F35" s="17">
        <v>26</v>
      </c>
      <c r="G35" s="17">
        <v>2</v>
      </c>
      <c r="H35" s="17">
        <v>5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37</v>
      </c>
      <c r="D36" s="17">
        <v>7</v>
      </c>
      <c r="E36" s="17">
        <v>5</v>
      </c>
      <c r="F36" s="17">
        <v>13</v>
      </c>
      <c r="G36" s="17">
        <v>3</v>
      </c>
      <c r="H36" s="17">
        <v>3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24</v>
      </c>
      <c r="D37" s="17">
        <v>3</v>
      </c>
      <c r="E37" s="17">
        <v>6</v>
      </c>
      <c r="F37" s="17">
        <v>11</v>
      </c>
      <c r="G37" s="17" t="s">
        <v>178</v>
      </c>
      <c r="H37" s="17">
        <v>1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3475</v>
      </c>
      <c r="D38" s="16">
        <v>16</v>
      </c>
      <c r="E38" s="16">
        <v>1848</v>
      </c>
      <c r="F38" s="16">
        <v>1111</v>
      </c>
      <c r="G38" s="16">
        <v>286</v>
      </c>
      <c r="H38" s="16">
        <v>116</v>
      </c>
      <c r="I38" s="16">
        <v>98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 t="s">
        <v>178</v>
      </c>
      <c r="F39" s="17">
        <v>5</v>
      </c>
      <c r="G39" s="17" t="s">
        <v>178</v>
      </c>
      <c r="H39" s="17">
        <v>1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140</v>
      </c>
      <c r="D40" s="17">
        <v>1</v>
      </c>
      <c r="E40" s="17">
        <v>78</v>
      </c>
      <c r="F40" s="17">
        <v>31</v>
      </c>
      <c r="G40" s="17">
        <v>3</v>
      </c>
      <c r="H40" s="17">
        <v>17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292</v>
      </c>
      <c r="D41" s="17" t="s">
        <v>178</v>
      </c>
      <c r="E41" s="17">
        <v>212</v>
      </c>
      <c r="F41" s="17">
        <v>41</v>
      </c>
      <c r="G41" s="17">
        <v>18</v>
      </c>
      <c r="H41" s="17">
        <v>11</v>
      </c>
      <c r="I41" s="17">
        <v>10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315</v>
      </c>
      <c r="D42" s="17">
        <v>1</v>
      </c>
      <c r="E42" s="17">
        <v>210</v>
      </c>
      <c r="F42" s="17">
        <v>64</v>
      </c>
      <c r="G42" s="17">
        <v>22</v>
      </c>
      <c r="H42" s="17">
        <v>12</v>
      </c>
      <c r="I42" s="17">
        <v>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404</v>
      </c>
      <c r="D43" s="17">
        <v>2</v>
      </c>
      <c r="E43" s="17">
        <v>261</v>
      </c>
      <c r="F43" s="17">
        <v>84</v>
      </c>
      <c r="G43" s="17">
        <v>32</v>
      </c>
      <c r="H43" s="17">
        <v>13</v>
      </c>
      <c r="I43" s="17">
        <v>12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387</v>
      </c>
      <c r="D44" s="17">
        <v>1</v>
      </c>
      <c r="E44" s="17">
        <v>247</v>
      </c>
      <c r="F44" s="17">
        <v>99</v>
      </c>
      <c r="G44" s="17">
        <v>26</v>
      </c>
      <c r="H44" s="17">
        <v>5</v>
      </c>
      <c r="I44" s="17">
        <v>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395</v>
      </c>
      <c r="D45" s="17">
        <v>1</v>
      </c>
      <c r="E45" s="17">
        <v>224</v>
      </c>
      <c r="F45" s="17">
        <v>116</v>
      </c>
      <c r="G45" s="17">
        <v>34</v>
      </c>
      <c r="H45" s="17">
        <v>11</v>
      </c>
      <c r="I45" s="17">
        <v>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361</v>
      </c>
      <c r="D46" s="17">
        <v>3</v>
      </c>
      <c r="E46" s="17">
        <v>196</v>
      </c>
      <c r="F46" s="17">
        <v>111</v>
      </c>
      <c r="G46" s="17">
        <v>37</v>
      </c>
      <c r="H46" s="17">
        <v>7</v>
      </c>
      <c r="I46" s="17">
        <v>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295</v>
      </c>
      <c r="D47" s="17" t="s">
        <v>178</v>
      </c>
      <c r="E47" s="17">
        <v>150</v>
      </c>
      <c r="F47" s="17">
        <v>110</v>
      </c>
      <c r="G47" s="17">
        <v>26</v>
      </c>
      <c r="H47" s="17">
        <v>6</v>
      </c>
      <c r="I47" s="17">
        <v>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251</v>
      </c>
      <c r="D48" s="17">
        <v>1</v>
      </c>
      <c r="E48" s="17">
        <v>121</v>
      </c>
      <c r="F48" s="17">
        <v>92</v>
      </c>
      <c r="G48" s="17">
        <v>24</v>
      </c>
      <c r="H48" s="17">
        <v>5</v>
      </c>
      <c r="I48" s="17">
        <v>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236</v>
      </c>
      <c r="D49" s="17" t="s">
        <v>178</v>
      </c>
      <c r="E49" s="17">
        <v>84</v>
      </c>
      <c r="F49" s="17">
        <v>120</v>
      </c>
      <c r="G49" s="17">
        <v>20</v>
      </c>
      <c r="H49" s="17">
        <v>6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187</v>
      </c>
      <c r="D50" s="17">
        <v>3</v>
      </c>
      <c r="E50" s="17">
        <v>39</v>
      </c>
      <c r="F50" s="17">
        <v>107</v>
      </c>
      <c r="G50" s="17">
        <v>23</v>
      </c>
      <c r="H50" s="17">
        <v>9</v>
      </c>
      <c r="I50" s="17">
        <v>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111</v>
      </c>
      <c r="D51" s="17" t="s">
        <v>178</v>
      </c>
      <c r="E51" s="17">
        <v>22</v>
      </c>
      <c r="F51" s="17">
        <v>66</v>
      </c>
      <c r="G51" s="17">
        <v>10</v>
      </c>
      <c r="H51" s="17">
        <v>10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54</v>
      </c>
      <c r="D52" s="17">
        <v>3</v>
      </c>
      <c r="E52" s="17">
        <v>1</v>
      </c>
      <c r="F52" s="17">
        <v>38</v>
      </c>
      <c r="G52" s="17">
        <v>6</v>
      </c>
      <c r="H52" s="17">
        <v>3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38</v>
      </c>
      <c r="D53" s="18" t="s">
        <v>178</v>
      </c>
      <c r="E53" s="18">
        <v>3</v>
      </c>
      <c r="F53" s="18">
        <v>27</v>
      </c>
      <c r="G53" s="18">
        <v>5</v>
      </c>
      <c r="H53" s="18" t="s">
        <v>178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262352</v>
      </c>
      <c r="D6" s="16">
        <v>20612</v>
      </c>
      <c r="E6" s="16">
        <v>138041</v>
      </c>
      <c r="F6" s="16">
        <v>74197</v>
      </c>
      <c r="G6" s="16">
        <v>11135</v>
      </c>
      <c r="H6" s="16">
        <v>6507</v>
      </c>
      <c r="I6" s="16">
        <v>11860</v>
      </c>
    </row>
    <row r="7" spans="1:30" ht="12" customHeight="1" x14ac:dyDescent="0.2">
      <c r="A7" s="28" t="s">
        <v>165</v>
      </c>
      <c r="B7" s="2" t="s">
        <v>12</v>
      </c>
      <c r="C7" s="17">
        <v>439</v>
      </c>
      <c r="D7" s="17">
        <v>18</v>
      </c>
      <c r="E7" s="17">
        <v>136</v>
      </c>
      <c r="F7" s="17">
        <v>121</v>
      </c>
      <c r="G7" s="17">
        <v>16</v>
      </c>
      <c r="H7" s="17">
        <v>49</v>
      </c>
      <c r="I7" s="17">
        <v>99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9014</v>
      </c>
      <c r="D8" s="17">
        <v>623</v>
      </c>
      <c r="E8" s="17">
        <v>3913</v>
      </c>
      <c r="F8" s="17">
        <v>2833</v>
      </c>
      <c r="G8" s="17">
        <v>271</v>
      </c>
      <c r="H8" s="17">
        <v>637</v>
      </c>
      <c r="I8" s="17">
        <v>737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26644</v>
      </c>
      <c r="D9" s="17">
        <v>1558</v>
      </c>
      <c r="E9" s="17">
        <v>15347</v>
      </c>
      <c r="F9" s="17">
        <v>6445</v>
      </c>
      <c r="G9" s="17">
        <v>992</v>
      </c>
      <c r="H9" s="17">
        <v>916</v>
      </c>
      <c r="I9" s="17">
        <v>1386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32598</v>
      </c>
      <c r="D10" s="17">
        <v>1671</v>
      </c>
      <c r="E10" s="17">
        <v>19529</v>
      </c>
      <c r="F10" s="17">
        <v>7890</v>
      </c>
      <c r="G10" s="17">
        <v>1356</v>
      </c>
      <c r="H10" s="17">
        <v>755</v>
      </c>
      <c r="I10" s="17">
        <v>1397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33388</v>
      </c>
      <c r="D11" s="17">
        <v>1833</v>
      </c>
      <c r="E11" s="17">
        <v>19520</v>
      </c>
      <c r="F11" s="17">
        <v>8535</v>
      </c>
      <c r="G11" s="17">
        <v>1434</v>
      </c>
      <c r="H11" s="17">
        <v>703</v>
      </c>
      <c r="I11" s="17">
        <v>1363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31891</v>
      </c>
      <c r="D12" s="17">
        <v>1976</v>
      </c>
      <c r="E12" s="17">
        <v>18181</v>
      </c>
      <c r="F12" s="17">
        <v>8319</v>
      </c>
      <c r="G12" s="17">
        <v>1469</v>
      </c>
      <c r="H12" s="17">
        <v>634</v>
      </c>
      <c r="I12" s="17">
        <v>1312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32172</v>
      </c>
      <c r="D13" s="17">
        <v>2476</v>
      </c>
      <c r="E13" s="17">
        <v>17766</v>
      </c>
      <c r="F13" s="17">
        <v>8634</v>
      </c>
      <c r="G13" s="17">
        <v>1455</v>
      </c>
      <c r="H13" s="17">
        <v>633</v>
      </c>
      <c r="I13" s="17">
        <v>1208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27984</v>
      </c>
      <c r="D14" s="17">
        <v>2812</v>
      </c>
      <c r="E14" s="17">
        <v>14570</v>
      </c>
      <c r="F14" s="17">
        <v>7847</v>
      </c>
      <c r="G14" s="17">
        <v>1248</v>
      </c>
      <c r="H14" s="17">
        <v>525</v>
      </c>
      <c r="I14" s="17">
        <v>982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24141</v>
      </c>
      <c r="D15" s="17">
        <v>2739</v>
      </c>
      <c r="E15" s="17">
        <v>11925</v>
      </c>
      <c r="F15" s="17">
        <v>7087</v>
      </c>
      <c r="G15" s="17">
        <v>1027</v>
      </c>
      <c r="H15" s="17">
        <v>459</v>
      </c>
      <c r="I15" s="17">
        <v>904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19089</v>
      </c>
      <c r="D16" s="17">
        <v>2399</v>
      </c>
      <c r="E16" s="17">
        <v>8747</v>
      </c>
      <c r="F16" s="17">
        <v>6015</v>
      </c>
      <c r="G16" s="17">
        <v>789</v>
      </c>
      <c r="H16" s="17">
        <v>417</v>
      </c>
      <c r="I16" s="17">
        <v>722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13210</v>
      </c>
      <c r="D17" s="17">
        <v>1466</v>
      </c>
      <c r="E17" s="17">
        <v>5490</v>
      </c>
      <c r="F17" s="17">
        <v>4838</v>
      </c>
      <c r="G17" s="17">
        <v>516</v>
      </c>
      <c r="H17" s="17">
        <v>285</v>
      </c>
      <c r="I17" s="17">
        <v>615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6571</v>
      </c>
      <c r="D18" s="17">
        <v>605</v>
      </c>
      <c r="E18" s="17">
        <v>1848</v>
      </c>
      <c r="F18" s="17">
        <v>3103</v>
      </c>
      <c r="G18" s="17">
        <v>289</v>
      </c>
      <c r="H18" s="17">
        <v>256</v>
      </c>
      <c r="I18" s="17">
        <v>470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2877</v>
      </c>
      <c r="D19" s="17">
        <v>258</v>
      </c>
      <c r="E19" s="17">
        <v>505</v>
      </c>
      <c r="F19" s="17">
        <v>1521</v>
      </c>
      <c r="G19" s="17">
        <v>143</v>
      </c>
      <c r="H19" s="17">
        <v>118</v>
      </c>
      <c r="I19" s="17">
        <v>332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1306</v>
      </c>
      <c r="D20" s="17">
        <v>101</v>
      </c>
      <c r="E20" s="17">
        <v>255</v>
      </c>
      <c r="F20" s="17">
        <v>614</v>
      </c>
      <c r="G20" s="17">
        <v>80</v>
      </c>
      <c r="H20" s="17">
        <v>81</v>
      </c>
      <c r="I20" s="17">
        <v>175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1028</v>
      </c>
      <c r="D21" s="17">
        <v>77</v>
      </c>
      <c r="E21" s="17">
        <v>309</v>
      </c>
      <c r="F21" s="17">
        <v>395</v>
      </c>
      <c r="G21" s="17">
        <v>50</v>
      </c>
      <c r="H21" s="17">
        <v>39</v>
      </c>
      <c r="I21" s="17">
        <v>158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115145</v>
      </c>
      <c r="D22" s="16">
        <v>19774</v>
      </c>
      <c r="E22" s="16">
        <v>52342</v>
      </c>
      <c r="F22" s="16">
        <v>30393</v>
      </c>
      <c r="G22" s="16">
        <v>3715</v>
      </c>
      <c r="H22" s="16">
        <v>3125</v>
      </c>
      <c r="I22" s="16">
        <v>5796</v>
      </c>
    </row>
    <row r="23" spans="1:14" ht="12" customHeight="1" x14ac:dyDescent="0.2">
      <c r="A23" s="28" t="s">
        <v>165</v>
      </c>
      <c r="B23" s="2" t="s">
        <v>12</v>
      </c>
      <c r="C23" s="17">
        <v>196</v>
      </c>
      <c r="D23" s="17">
        <v>16</v>
      </c>
      <c r="E23" s="17">
        <v>50</v>
      </c>
      <c r="F23" s="17">
        <v>51</v>
      </c>
      <c r="G23" s="17">
        <v>6</v>
      </c>
      <c r="H23" s="17">
        <v>16</v>
      </c>
      <c r="I23" s="17">
        <v>57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3852</v>
      </c>
      <c r="D24" s="17">
        <v>565</v>
      </c>
      <c r="E24" s="17">
        <v>1456</v>
      </c>
      <c r="F24" s="17">
        <v>1144</v>
      </c>
      <c r="G24" s="17">
        <v>102</v>
      </c>
      <c r="H24" s="17">
        <v>240</v>
      </c>
      <c r="I24" s="17">
        <v>345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11440</v>
      </c>
      <c r="D25" s="17">
        <v>1466</v>
      </c>
      <c r="E25" s="17">
        <v>5704</v>
      </c>
      <c r="F25" s="17">
        <v>2885</v>
      </c>
      <c r="G25" s="17">
        <v>348</v>
      </c>
      <c r="H25" s="17">
        <v>402</v>
      </c>
      <c r="I25" s="17">
        <v>635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13987</v>
      </c>
      <c r="D26" s="17">
        <v>1575</v>
      </c>
      <c r="E26" s="17">
        <v>7246</v>
      </c>
      <c r="F26" s="17">
        <v>3714</v>
      </c>
      <c r="G26" s="17">
        <v>417</v>
      </c>
      <c r="H26" s="17">
        <v>348</v>
      </c>
      <c r="I26" s="17">
        <v>687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14502</v>
      </c>
      <c r="D27" s="17">
        <v>1758</v>
      </c>
      <c r="E27" s="17">
        <v>7389</v>
      </c>
      <c r="F27" s="17">
        <v>3876</v>
      </c>
      <c r="G27" s="17">
        <v>483</v>
      </c>
      <c r="H27" s="17">
        <v>340</v>
      </c>
      <c r="I27" s="17">
        <v>656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13928</v>
      </c>
      <c r="D28" s="17">
        <v>1903</v>
      </c>
      <c r="E28" s="17">
        <v>6943</v>
      </c>
      <c r="F28" s="17">
        <v>3612</v>
      </c>
      <c r="G28" s="17">
        <v>522</v>
      </c>
      <c r="H28" s="17">
        <v>306</v>
      </c>
      <c r="I28" s="17">
        <v>642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14544</v>
      </c>
      <c r="D29" s="17">
        <v>2400</v>
      </c>
      <c r="E29" s="17">
        <v>7096</v>
      </c>
      <c r="F29" s="17">
        <v>3598</v>
      </c>
      <c r="G29" s="17">
        <v>493</v>
      </c>
      <c r="H29" s="17">
        <v>329</v>
      </c>
      <c r="I29" s="17">
        <v>628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12993</v>
      </c>
      <c r="D30" s="17">
        <v>2743</v>
      </c>
      <c r="E30" s="17">
        <v>5906</v>
      </c>
      <c r="F30" s="17">
        <v>3139</v>
      </c>
      <c r="G30" s="17">
        <v>435</v>
      </c>
      <c r="H30" s="17">
        <v>286</v>
      </c>
      <c r="I30" s="17">
        <v>484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11087</v>
      </c>
      <c r="D31" s="17">
        <v>2664</v>
      </c>
      <c r="E31" s="17">
        <v>4579</v>
      </c>
      <c r="F31" s="17">
        <v>2758</v>
      </c>
      <c r="G31" s="17">
        <v>369</v>
      </c>
      <c r="H31" s="17">
        <v>252</v>
      </c>
      <c r="I31" s="17">
        <v>465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8606</v>
      </c>
      <c r="D32" s="17">
        <v>2329</v>
      </c>
      <c r="E32" s="17">
        <v>3255</v>
      </c>
      <c r="F32" s="17">
        <v>2220</v>
      </c>
      <c r="G32" s="17">
        <v>243</v>
      </c>
      <c r="H32" s="17">
        <v>222</v>
      </c>
      <c r="I32" s="17">
        <v>337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5294</v>
      </c>
      <c r="D33" s="17">
        <v>1407</v>
      </c>
      <c r="E33" s="17">
        <v>1720</v>
      </c>
      <c r="F33" s="17">
        <v>1561</v>
      </c>
      <c r="G33" s="17">
        <v>142</v>
      </c>
      <c r="H33" s="17">
        <v>158</v>
      </c>
      <c r="I33" s="17">
        <v>306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2501</v>
      </c>
      <c r="D34" s="17">
        <v>562</v>
      </c>
      <c r="E34" s="17">
        <v>580</v>
      </c>
      <c r="F34" s="17">
        <v>965</v>
      </c>
      <c r="G34" s="17">
        <v>80</v>
      </c>
      <c r="H34" s="17">
        <v>105</v>
      </c>
      <c r="I34" s="17">
        <v>209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1166</v>
      </c>
      <c r="D35" s="17">
        <v>234</v>
      </c>
      <c r="E35" s="17">
        <v>182</v>
      </c>
      <c r="F35" s="17">
        <v>494</v>
      </c>
      <c r="G35" s="17">
        <v>33</v>
      </c>
      <c r="H35" s="17">
        <v>63</v>
      </c>
      <c r="I35" s="17">
        <v>160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559</v>
      </c>
      <c r="D36" s="17">
        <v>84</v>
      </c>
      <c r="E36" s="17">
        <v>108</v>
      </c>
      <c r="F36" s="17">
        <v>207</v>
      </c>
      <c r="G36" s="17">
        <v>29</v>
      </c>
      <c r="H36" s="17">
        <v>37</v>
      </c>
      <c r="I36" s="17">
        <v>94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490</v>
      </c>
      <c r="D37" s="17">
        <v>68</v>
      </c>
      <c r="E37" s="17">
        <v>128</v>
      </c>
      <c r="F37" s="17">
        <v>169</v>
      </c>
      <c r="G37" s="17">
        <v>13</v>
      </c>
      <c r="H37" s="17">
        <v>21</v>
      </c>
      <c r="I37" s="17">
        <v>91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147207</v>
      </c>
      <c r="D38" s="16">
        <v>838</v>
      </c>
      <c r="E38" s="16">
        <v>85699</v>
      </c>
      <c r="F38" s="16">
        <v>43804</v>
      </c>
      <c r="G38" s="16">
        <v>7420</v>
      </c>
      <c r="H38" s="16">
        <v>3382</v>
      </c>
      <c r="I38" s="16">
        <v>6064</v>
      </c>
    </row>
    <row r="39" spans="1:14" ht="12" customHeight="1" x14ac:dyDescent="0.2">
      <c r="A39" s="28" t="s">
        <v>165</v>
      </c>
      <c r="B39" s="2" t="s">
        <v>12</v>
      </c>
      <c r="C39" s="17">
        <v>243</v>
      </c>
      <c r="D39" s="17">
        <v>2</v>
      </c>
      <c r="E39" s="17">
        <v>86</v>
      </c>
      <c r="F39" s="17">
        <v>70</v>
      </c>
      <c r="G39" s="17">
        <v>10</v>
      </c>
      <c r="H39" s="17">
        <v>33</v>
      </c>
      <c r="I39" s="17">
        <v>42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5162</v>
      </c>
      <c r="D40" s="17">
        <v>58</v>
      </c>
      <c r="E40" s="17">
        <v>2457</v>
      </c>
      <c r="F40" s="17">
        <v>1689</v>
      </c>
      <c r="G40" s="17">
        <v>169</v>
      </c>
      <c r="H40" s="17">
        <v>397</v>
      </c>
      <c r="I40" s="17">
        <v>392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15204</v>
      </c>
      <c r="D41" s="17">
        <v>92</v>
      </c>
      <c r="E41" s="17">
        <v>9643</v>
      </c>
      <c r="F41" s="17">
        <v>3560</v>
      </c>
      <c r="G41" s="17">
        <v>644</v>
      </c>
      <c r="H41" s="17">
        <v>514</v>
      </c>
      <c r="I41" s="17">
        <v>751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18611</v>
      </c>
      <c r="D42" s="17">
        <v>96</v>
      </c>
      <c r="E42" s="17">
        <v>12283</v>
      </c>
      <c r="F42" s="17">
        <v>4176</v>
      </c>
      <c r="G42" s="17">
        <v>939</v>
      </c>
      <c r="H42" s="17">
        <v>407</v>
      </c>
      <c r="I42" s="17">
        <v>710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18886</v>
      </c>
      <c r="D43" s="17">
        <v>75</v>
      </c>
      <c r="E43" s="17">
        <v>12131</v>
      </c>
      <c r="F43" s="17">
        <v>4659</v>
      </c>
      <c r="G43" s="17">
        <v>951</v>
      </c>
      <c r="H43" s="17">
        <v>363</v>
      </c>
      <c r="I43" s="17">
        <v>707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17963</v>
      </c>
      <c r="D44" s="17">
        <v>73</v>
      </c>
      <c r="E44" s="17">
        <v>11238</v>
      </c>
      <c r="F44" s="17">
        <v>4707</v>
      </c>
      <c r="G44" s="17">
        <v>947</v>
      </c>
      <c r="H44" s="17">
        <v>328</v>
      </c>
      <c r="I44" s="17">
        <v>670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17628</v>
      </c>
      <c r="D45" s="17">
        <v>76</v>
      </c>
      <c r="E45" s="17">
        <v>10670</v>
      </c>
      <c r="F45" s="17">
        <v>5036</v>
      </c>
      <c r="G45" s="17">
        <v>962</v>
      </c>
      <c r="H45" s="17">
        <v>304</v>
      </c>
      <c r="I45" s="17">
        <v>580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14991</v>
      </c>
      <c r="D46" s="17">
        <v>69</v>
      </c>
      <c r="E46" s="17">
        <v>8664</v>
      </c>
      <c r="F46" s="17">
        <v>4708</v>
      </c>
      <c r="G46" s="17">
        <v>813</v>
      </c>
      <c r="H46" s="17">
        <v>239</v>
      </c>
      <c r="I46" s="17">
        <v>498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13054</v>
      </c>
      <c r="D47" s="17">
        <v>75</v>
      </c>
      <c r="E47" s="17">
        <v>7346</v>
      </c>
      <c r="F47" s="17">
        <v>4329</v>
      </c>
      <c r="G47" s="17">
        <v>658</v>
      </c>
      <c r="H47" s="17">
        <v>207</v>
      </c>
      <c r="I47" s="17">
        <v>439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10483</v>
      </c>
      <c r="D48" s="17">
        <v>70</v>
      </c>
      <c r="E48" s="17">
        <v>5492</v>
      </c>
      <c r="F48" s="17">
        <v>3795</v>
      </c>
      <c r="G48" s="17">
        <v>546</v>
      </c>
      <c r="H48" s="17">
        <v>195</v>
      </c>
      <c r="I48" s="17">
        <v>385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7916</v>
      </c>
      <c r="D49" s="17">
        <v>59</v>
      </c>
      <c r="E49" s="17">
        <v>3770</v>
      </c>
      <c r="F49" s="17">
        <v>3277</v>
      </c>
      <c r="G49" s="17">
        <v>374</v>
      </c>
      <c r="H49" s="17">
        <v>127</v>
      </c>
      <c r="I49" s="17">
        <v>309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4070</v>
      </c>
      <c r="D50" s="17">
        <v>43</v>
      </c>
      <c r="E50" s="17">
        <v>1268</v>
      </c>
      <c r="F50" s="17">
        <v>2138</v>
      </c>
      <c r="G50" s="17">
        <v>209</v>
      </c>
      <c r="H50" s="17">
        <v>151</v>
      </c>
      <c r="I50" s="17">
        <v>261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1711</v>
      </c>
      <c r="D51" s="17">
        <v>24</v>
      </c>
      <c r="E51" s="17">
        <v>323</v>
      </c>
      <c r="F51" s="17">
        <v>1027</v>
      </c>
      <c r="G51" s="17">
        <v>110</v>
      </c>
      <c r="H51" s="17">
        <v>55</v>
      </c>
      <c r="I51" s="17">
        <v>172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747</v>
      </c>
      <c r="D52" s="17">
        <v>17</v>
      </c>
      <c r="E52" s="17">
        <v>147</v>
      </c>
      <c r="F52" s="17">
        <v>407</v>
      </c>
      <c r="G52" s="17">
        <v>51</v>
      </c>
      <c r="H52" s="17">
        <v>44</v>
      </c>
      <c r="I52" s="17">
        <v>81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538</v>
      </c>
      <c r="D53" s="18">
        <v>9</v>
      </c>
      <c r="E53" s="18">
        <v>181</v>
      </c>
      <c r="F53" s="18">
        <v>226</v>
      </c>
      <c r="G53" s="18">
        <v>37</v>
      </c>
      <c r="H53" s="18">
        <v>18</v>
      </c>
      <c r="I53" s="18">
        <v>67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15136</v>
      </c>
      <c r="D6" s="16">
        <v>1298</v>
      </c>
      <c r="E6" s="16">
        <v>7735</v>
      </c>
      <c r="F6" s="16">
        <v>4263</v>
      </c>
      <c r="G6" s="16">
        <v>909</v>
      </c>
      <c r="H6" s="16">
        <v>461</v>
      </c>
      <c r="I6" s="16">
        <v>470</v>
      </c>
    </row>
    <row r="7" spans="1:29" ht="12" customHeight="1" x14ac:dyDescent="0.2">
      <c r="A7" s="28" t="s">
        <v>165</v>
      </c>
      <c r="B7" s="2" t="s">
        <v>12</v>
      </c>
      <c r="C7" s="17">
        <v>19</v>
      </c>
      <c r="D7" s="17">
        <v>4</v>
      </c>
      <c r="E7" s="17">
        <v>2</v>
      </c>
      <c r="F7" s="17">
        <v>8</v>
      </c>
      <c r="G7" s="17" t="s">
        <v>178</v>
      </c>
      <c r="H7" s="17">
        <v>2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570</v>
      </c>
      <c r="D8" s="17">
        <v>63</v>
      </c>
      <c r="E8" s="17">
        <v>275</v>
      </c>
      <c r="F8" s="17">
        <v>126</v>
      </c>
      <c r="G8" s="17">
        <v>19</v>
      </c>
      <c r="H8" s="17">
        <v>50</v>
      </c>
      <c r="I8" s="17">
        <v>37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1435</v>
      </c>
      <c r="D9" s="17">
        <v>117</v>
      </c>
      <c r="E9" s="17">
        <v>930</v>
      </c>
      <c r="F9" s="17">
        <v>230</v>
      </c>
      <c r="G9" s="17">
        <v>57</v>
      </c>
      <c r="H9" s="17">
        <v>51</v>
      </c>
      <c r="I9" s="17">
        <v>50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1714</v>
      </c>
      <c r="D10" s="17">
        <v>111</v>
      </c>
      <c r="E10" s="17">
        <v>1061</v>
      </c>
      <c r="F10" s="17">
        <v>352</v>
      </c>
      <c r="G10" s="17">
        <v>73</v>
      </c>
      <c r="H10" s="17">
        <v>65</v>
      </c>
      <c r="I10" s="17">
        <v>52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1835</v>
      </c>
      <c r="D11" s="17">
        <v>130</v>
      </c>
      <c r="E11" s="17">
        <v>1076</v>
      </c>
      <c r="F11" s="17">
        <v>450</v>
      </c>
      <c r="G11" s="17">
        <v>78</v>
      </c>
      <c r="H11" s="17">
        <v>52</v>
      </c>
      <c r="I11" s="17">
        <v>49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1765</v>
      </c>
      <c r="D12" s="17">
        <v>122</v>
      </c>
      <c r="E12" s="17">
        <v>975</v>
      </c>
      <c r="F12" s="17">
        <v>474</v>
      </c>
      <c r="G12" s="17">
        <v>115</v>
      </c>
      <c r="H12" s="17">
        <v>41</v>
      </c>
      <c r="I12" s="17">
        <v>38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1896</v>
      </c>
      <c r="D13" s="17">
        <v>176</v>
      </c>
      <c r="E13" s="17">
        <v>972</v>
      </c>
      <c r="F13" s="17">
        <v>523</v>
      </c>
      <c r="G13" s="17">
        <v>131</v>
      </c>
      <c r="H13" s="17">
        <v>48</v>
      </c>
      <c r="I13" s="17">
        <v>46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1659</v>
      </c>
      <c r="D14" s="17">
        <v>152</v>
      </c>
      <c r="E14" s="17">
        <v>857</v>
      </c>
      <c r="F14" s="17">
        <v>471</v>
      </c>
      <c r="G14" s="17">
        <v>99</v>
      </c>
      <c r="H14" s="17">
        <v>44</v>
      </c>
      <c r="I14" s="17">
        <v>36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1382</v>
      </c>
      <c r="D15" s="17">
        <v>150</v>
      </c>
      <c r="E15" s="17">
        <v>645</v>
      </c>
      <c r="F15" s="17">
        <v>413</v>
      </c>
      <c r="G15" s="17">
        <v>100</v>
      </c>
      <c r="H15" s="17">
        <v>37</v>
      </c>
      <c r="I15" s="17">
        <v>37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1141</v>
      </c>
      <c r="D16" s="17">
        <v>130</v>
      </c>
      <c r="E16" s="17">
        <v>442</v>
      </c>
      <c r="F16" s="17">
        <v>414</v>
      </c>
      <c r="G16" s="17">
        <v>94</v>
      </c>
      <c r="H16" s="17">
        <v>18</v>
      </c>
      <c r="I16" s="17">
        <v>43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803</v>
      </c>
      <c r="D17" s="17">
        <v>69</v>
      </c>
      <c r="E17" s="17">
        <v>298</v>
      </c>
      <c r="F17" s="17">
        <v>330</v>
      </c>
      <c r="G17" s="17">
        <v>65</v>
      </c>
      <c r="H17" s="17">
        <v>15</v>
      </c>
      <c r="I17" s="17">
        <v>26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476</v>
      </c>
      <c r="D18" s="17">
        <v>33</v>
      </c>
      <c r="E18" s="17">
        <v>124</v>
      </c>
      <c r="F18" s="17">
        <v>247</v>
      </c>
      <c r="G18" s="17">
        <v>31</v>
      </c>
      <c r="H18" s="17">
        <v>17</v>
      </c>
      <c r="I18" s="17">
        <v>24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220</v>
      </c>
      <c r="D19" s="17">
        <v>20</v>
      </c>
      <c r="E19" s="17">
        <v>28</v>
      </c>
      <c r="F19" s="17">
        <v>129</v>
      </c>
      <c r="G19" s="17">
        <v>21</v>
      </c>
      <c r="H19" s="17">
        <v>9</v>
      </c>
      <c r="I19" s="17">
        <v>13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127</v>
      </c>
      <c r="D20" s="17">
        <v>8</v>
      </c>
      <c r="E20" s="17">
        <v>27</v>
      </c>
      <c r="F20" s="17">
        <v>63</v>
      </c>
      <c r="G20" s="17">
        <v>18</v>
      </c>
      <c r="H20" s="17">
        <v>7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94</v>
      </c>
      <c r="D21" s="17">
        <v>13</v>
      </c>
      <c r="E21" s="17">
        <v>23</v>
      </c>
      <c r="F21" s="17">
        <v>33</v>
      </c>
      <c r="G21" s="17">
        <v>8</v>
      </c>
      <c r="H21" s="17">
        <v>5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6571</v>
      </c>
      <c r="D22" s="16">
        <v>1244</v>
      </c>
      <c r="E22" s="16">
        <v>3001</v>
      </c>
      <c r="F22" s="16">
        <v>1650</v>
      </c>
      <c r="G22" s="16">
        <v>254</v>
      </c>
      <c r="H22" s="16">
        <v>197</v>
      </c>
      <c r="I22" s="16">
        <v>225</v>
      </c>
    </row>
    <row r="23" spans="1:14" ht="12" customHeight="1" x14ac:dyDescent="0.2">
      <c r="A23" s="28" t="s">
        <v>165</v>
      </c>
      <c r="B23" s="2" t="s">
        <v>12</v>
      </c>
      <c r="C23" s="17">
        <v>11</v>
      </c>
      <c r="D23" s="17">
        <v>4</v>
      </c>
      <c r="E23" s="17">
        <v>1</v>
      </c>
      <c r="F23" s="17">
        <v>4</v>
      </c>
      <c r="G23" s="17" t="s">
        <v>178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209</v>
      </c>
      <c r="D24" s="17">
        <v>55</v>
      </c>
      <c r="E24" s="17">
        <v>73</v>
      </c>
      <c r="F24" s="17">
        <v>42</v>
      </c>
      <c r="G24" s="17">
        <v>3</v>
      </c>
      <c r="H24" s="17">
        <v>16</v>
      </c>
      <c r="I24" s="17">
        <v>20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574</v>
      </c>
      <c r="D25" s="17">
        <v>112</v>
      </c>
      <c r="E25" s="17">
        <v>305</v>
      </c>
      <c r="F25" s="17">
        <v>98</v>
      </c>
      <c r="G25" s="17">
        <v>18</v>
      </c>
      <c r="H25" s="17">
        <v>21</v>
      </c>
      <c r="I25" s="17">
        <v>20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748</v>
      </c>
      <c r="D26" s="17">
        <v>109</v>
      </c>
      <c r="E26" s="17">
        <v>382</v>
      </c>
      <c r="F26" s="17">
        <v>178</v>
      </c>
      <c r="G26" s="17">
        <v>23</v>
      </c>
      <c r="H26" s="17">
        <v>28</v>
      </c>
      <c r="I26" s="17">
        <v>28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836</v>
      </c>
      <c r="D27" s="17">
        <v>126</v>
      </c>
      <c r="E27" s="17">
        <v>428</v>
      </c>
      <c r="F27" s="17">
        <v>217</v>
      </c>
      <c r="G27" s="17">
        <v>21</v>
      </c>
      <c r="H27" s="17">
        <v>24</v>
      </c>
      <c r="I27" s="17">
        <v>20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808</v>
      </c>
      <c r="D28" s="17">
        <v>118</v>
      </c>
      <c r="E28" s="17">
        <v>393</v>
      </c>
      <c r="F28" s="17">
        <v>218</v>
      </c>
      <c r="G28" s="17">
        <v>37</v>
      </c>
      <c r="H28" s="17">
        <v>20</v>
      </c>
      <c r="I28" s="17">
        <v>22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876</v>
      </c>
      <c r="D29" s="17">
        <v>171</v>
      </c>
      <c r="E29" s="17">
        <v>434</v>
      </c>
      <c r="F29" s="17">
        <v>195</v>
      </c>
      <c r="G29" s="17">
        <v>36</v>
      </c>
      <c r="H29" s="17">
        <v>21</v>
      </c>
      <c r="I29" s="17">
        <v>19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783</v>
      </c>
      <c r="D30" s="17">
        <v>149</v>
      </c>
      <c r="E30" s="17">
        <v>373</v>
      </c>
      <c r="F30" s="17">
        <v>186</v>
      </c>
      <c r="G30" s="17">
        <v>35</v>
      </c>
      <c r="H30" s="17">
        <v>24</v>
      </c>
      <c r="I30" s="17">
        <v>16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626</v>
      </c>
      <c r="D31" s="17">
        <v>149</v>
      </c>
      <c r="E31" s="17">
        <v>260</v>
      </c>
      <c r="F31" s="17">
        <v>149</v>
      </c>
      <c r="G31" s="17">
        <v>30</v>
      </c>
      <c r="H31" s="17">
        <v>16</v>
      </c>
      <c r="I31" s="17">
        <v>22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511</v>
      </c>
      <c r="D32" s="17">
        <v>127</v>
      </c>
      <c r="E32" s="17">
        <v>187</v>
      </c>
      <c r="F32" s="17">
        <v>143</v>
      </c>
      <c r="G32" s="17">
        <v>23</v>
      </c>
      <c r="H32" s="17">
        <v>8</v>
      </c>
      <c r="I32" s="17">
        <v>23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300</v>
      </c>
      <c r="D33" s="17">
        <v>65</v>
      </c>
      <c r="E33" s="17">
        <v>104</v>
      </c>
      <c r="F33" s="17">
        <v>97</v>
      </c>
      <c r="G33" s="17">
        <v>15</v>
      </c>
      <c r="H33" s="17">
        <v>5</v>
      </c>
      <c r="I33" s="17">
        <v>14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159</v>
      </c>
      <c r="D34" s="17">
        <v>31</v>
      </c>
      <c r="E34" s="17">
        <v>42</v>
      </c>
      <c r="F34" s="17">
        <v>67</v>
      </c>
      <c r="G34" s="17">
        <v>6</v>
      </c>
      <c r="H34" s="17">
        <v>7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71</v>
      </c>
      <c r="D35" s="17">
        <v>16</v>
      </c>
      <c r="E35" s="17">
        <v>5</v>
      </c>
      <c r="F35" s="17">
        <v>38</v>
      </c>
      <c r="G35" s="17">
        <v>4</v>
      </c>
      <c r="H35" s="17">
        <v>3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27</v>
      </c>
      <c r="D36" s="17">
        <v>3</v>
      </c>
      <c r="E36" s="17">
        <v>6</v>
      </c>
      <c r="F36" s="17">
        <v>12</v>
      </c>
      <c r="G36" s="17" t="s">
        <v>178</v>
      </c>
      <c r="H36" s="17">
        <v>2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32</v>
      </c>
      <c r="D37" s="17">
        <v>9</v>
      </c>
      <c r="E37" s="17">
        <v>8</v>
      </c>
      <c r="F37" s="17">
        <v>6</v>
      </c>
      <c r="G37" s="17">
        <v>3</v>
      </c>
      <c r="H37" s="17">
        <v>2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8565</v>
      </c>
      <c r="D38" s="16">
        <v>54</v>
      </c>
      <c r="E38" s="16">
        <v>4734</v>
      </c>
      <c r="F38" s="16">
        <v>2613</v>
      </c>
      <c r="G38" s="16">
        <v>655</v>
      </c>
      <c r="H38" s="16">
        <v>264</v>
      </c>
      <c r="I38" s="16">
        <v>245</v>
      </c>
    </row>
    <row r="39" spans="1:14" ht="12" customHeight="1" x14ac:dyDescent="0.2">
      <c r="A39" s="28" t="s">
        <v>165</v>
      </c>
      <c r="B39" s="2" t="s">
        <v>12</v>
      </c>
      <c r="C39" s="17">
        <v>8</v>
      </c>
      <c r="D39" s="17" t="s">
        <v>178</v>
      </c>
      <c r="E39" s="17">
        <v>1</v>
      </c>
      <c r="F39" s="17">
        <v>4</v>
      </c>
      <c r="G39" s="17" t="s">
        <v>178</v>
      </c>
      <c r="H39" s="17">
        <v>2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361</v>
      </c>
      <c r="D40" s="17">
        <v>8</v>
      </c>
      <c r="E40" s="17">
        <v>202</v>
      </c>
      <c r="F40" s="17">
        <v>84</v>
      </c>
      <c r="G40" s="17">
        <v>16</v>
      </c>
      <c r="H40" s="17">
        <v>34</v>
      </c>
      <c r="I40" s="17">
        <v>17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861</v>
      </c>
      <c r="D41" s="17">
        <v>5</v>
      </c>
      <c r="E41" s="17">
        <v>625</v>
      </c>
      <c r="F41" s="17">
        <v>132</v>
      </c>
      <c r="G41" s="17">
        <v>39</v>
      </c>
      <c r="H41" s="17">
        <v>30</v>
      </c>
      <c r="I41" s="17">
        <v>30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966</v>
      </c>
      <c r="D42" s="17">
        <v>2</v>
      </c>
      <c r="E42" s="17">
        <v>679</v>
      </c>
      <c r="F42" s="17">
        <v>174</v>
      </c>
      <c r="G42" s="17">
        <v>50</v>
      </c>
      <c r="H42" s="17">
        <v>37</v>
      </c>
      <c r="I42" s="17">
        <v>24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999</v>
      </c>
      <c r="D43" s="17">
        <v>4</v>
      </c>
      <c r="E43" s="17">
        <v>648</v>
      </c>
      <c r="F43" s="17">
        <v>233</v>
      </c>
      <c r="G43" s="17">
        <v>57</v>
      </c>
      <c r="H43" s="17">
        <v>28</v>
      </c>
      <c r="I43" s="17">
        <v>29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957</v>
      </c>
      <c r="D44" s="17">
        <v>4</v>
      </c>
      <c r="E44" s="17">
        <v>582</v>
      </c>
      <c r="F44" s="17">
        <v>256</v>
      </c>
      <c r="G44" s="17">
        <v>78</v>
      </c>
      <c r="H44" s="17">
        <v>21</v>
      </c>
      <c r="I44" s="17">
        <v>16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1020</v>
      </c>
      <c r="D45" s="17">
        <v>5</v>
      </c>
      <c r="E45" s="17">
        <v>538</v>
      </c>
      <c r="F45" s="17">
        <v>328</v>
      </c>
      <c r="G45" s="17">
        <v>95</v>
      </c>
      <c r="H45" s="17">
        <v>27</v>
      </c>
      <c r="I45" s="17">
        <v>27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876</v>
      </c>
      <c r="D46" s="17">
        <v>3</v>
      </c>
      <c r="E46" s="17">
        <v>484</v>
      </c>
      <c r="F46" s="17">
        <v>285</v>
      </c>
      <c r="G46" s="17">
        <v>64</v>
      </c>
      <c r="H46" s="17">
        <v>20</v>
      </c>
      <c r="I46" s="17">
        <v>20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756</v>
      </c>
      <c r="D47" s="17">
        <v>1</v>
      </c>
      <c r="E47" s="17">
        <v>385</v>
      </c>
      <c r="F47" s="17">
        <v>264</v>
      </c>
      <c r="G47" s="17">
        <v>70</v>
      </c>
      <c r="H47" s="17">
        <v>21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630</v>
      </c>
      <c r="D48" s="17">
        <v>3</v>
      </c>
      <c r="E48" s="17">
        <v>255</v>
      </c>
      <c r="F48" s="17">
        <v>271</v>
      </c>
      <c r="G48" s="17">
        <v>71</v>
      </c>
      <c r="H48" s="17">
        <v>10</v>
      </c>
      <c r="I48" s="17">
        <v>20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503</v>
      </c>
      <c r="D49" s="17">
        <v>4</v>
      </c>
      <c r="E49" s="17">
        <v>194</v>
      </c>
      <c r="F49" s="17">
        <v>233</v>
      </c>
      <c r="G49" s="17">
        <v>50</v>
      </c>
      <c r="H49" s="17">
        <v>10</v>
      </c>
      <c r="I49" s="17">
        <v>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317</v>
      </c>
      <c r="D50" s="17">
        <v>2</v>
      </c>
      <c r="E50" s="17">
        <v>82</v>
      </c>
      <c r="F50" s="17">
        <v>180</v>
      </c>
      <c r="G50" s="17">
        <v>25</v>
      </c>
      <c r="H50" s="17">
        <v>10</v>
      </c>
      <c r="I50" s="17">
        <v>18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149</v>
      </c>
      <c r="D51" s="17">
        <v>4</v>
      </c>
      <c r="E51" s="17">
        <v>23</v>
      </c>
      <c r="F51" s="17">
        <v>91</v>
      </c>
      <c r="G51" s="17">
        <v>17</v>
      </c>
      <c r="H51" s="17">
        <v>6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100</v>
      </c>
      <c r="D52" s="17">
        <v>5</v>
      </c>
      <c r="E52" s="17">
        <v>21</v>
      </c>
      <c r="F52" s="17">
        <v>51</v>
      </c>
      <c r="G52" s="17">
        <v>18</v>
      </c>
      <c r="H52" s="17">
        <v>5</v>
      </c>
      <c r="I52" s="17" t="s">
        <v>178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62</v>
      </c>
      <c r="D53" s="18">
        <v>4</v>
      </c>
      <c r="E53" s="18">
        <v>15</v>
      </c>
      <c r="F53" s="18">
        <v>27</v>
      </c>
      <c r="G53" s="18">
        <v>5</v>
      </c>
      <c r="H53" s="18">
        <v>3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175109</v>
      </c>
      <c r="D6" s="16">
        <v>10104</v>
      </c>
      <c r="E6" s="16">
        <v>101847</v>
      </c>
      <c r="F6" s="16">
        <v>44630</v>
      </c>
      <c r="G6" s="16">
        <v>7238</v>
      </c>
      <c r="H6" s="16">
        <v>3971</v>
      </c>
      <c r="I6" s="16">
        <v>7319</v>
      </c>
    </row>
    <row r="7" spans="1:29" ht="12" customHeight="1" x14ac:dyDescent="0.2">
      <c r="A7" s="28" t="s">
        <v>165</v>
      </c>
      <c r="B7" s="2" t="s">
        <v>12</v>
      </c>
      <c r="C7" s="17">
        <v>188</v>
      </c>
      <c r="D7" s="17">
        <v>7</v>
      </c>
      <c r="E7" s="17">
        <v>71</v>
      </c>
      <c r="F7" s="17">
        <v>39</v>
      </c>
      <c r="G7" s="17">
        <v>7</v>
      </c>
      <c r="H7" s="17">
        <v>13</v>
      </c>
      <c r="I7" s="17">
        <v>51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4550</v>
      </c>
      <c r="D8" s="17">
        <v>260</v>
      </c>
      <c r="E8" s="17">
        <v>2166</v>
      </c>
      <c r="F8" s="17">
        <v>1192</v>
      </c>
      <c r="G8" s="17">
        <v>139</v>
      </c>
      <c r="H8" s="17">
        <v>380</v>
      </c>
      <c r="I8" s="17">
        <v>413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15837</v>
      </c>
      <c r="D9" s="17">
        <v>709</v>
      </c>
      <c r="E9" s="17">
        <v>10042</v>
      </c>
      <c r="F9" s="17">
        <v>3156</v>
      </c>
      <c r="G9" s="17">
        <v>575</v>
      </c>
      <c r="H9" s="17">
        <v>520</v>
      </c>
      <c r="I9" s="17">
        <v>835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20065</v>
      </c>
      <c r="D10" s="17">
        <v>814</v>
      </c>
      <c r="E10" s="17">
        <v>13318</v>
      </c>
      <c r="F10" s="17">
        <v>3955</v>
      </c>
      <c r="G10" s="17">
        <v>762</v>
      </c>
      <c r="H10" s="17">
        <v>438</v>
      </c>
      <c r="I10" s="17">
        <v>778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21317</v>
      </c>
      <c r="D11" s="17">
        <v>835</v>
      </c>
      <c r="E11" s="17">
        <v>13823</v>
      </c>
      <c r="F11" s="17">
        <v>4591</v>
      </c>
      <c r="G11" s="17">
        <v>897</v>
      </c>
      <c r="H11" s="17">
        <v>400</v>
      </c>
      <c r="I11" s="17">
        <v>771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20862</v>
      </c>
      <c r="D12" s="17">
        <v>981</v>
      </c>
      <c r="E12" s="17">
        <v>13233</v>
      </c>
      <c r="F12" s="17">
        <v>4748</v>
      </c>
      <c r="G12" s="17">
        <v>838</v>
      </c>
      <c r="H12" s="17">
        <v>364</v>
      </c>
      <c r="I12" s="17">
        <v>698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22102</v>
      </c>
      <c r="D13" s="17">
        <v>1195</v>
      </c>
      <c r="E13" s="17">
        <v>13555</v>
      </c>
      <c r="F13" s="17">
        <v>5291</v>
      </c>
      <c r="G13" s="17">
        <v>938</v>
      </c>
      <c r="H13" s="17">
        <v>326</v>
      </c>
      <c r="I13" s="17">
        <v>797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19807</v>
      </c>
      <c r="D14" s="17">
        <v>1318</v>
      </c>
      <c r="E14" s="17">
        <v>11450</v>
      </c>
      <c r="F14" s="17">
        <v>5211</v>
      </c>
      <c r="G14" s="17">
        <v>879</v>
      </c>
      <c r="H14" s="17">
        <v>327</v>
      </c>
      <c r="I14" s="17">
        <v>622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16893</v>
      </c>
      <c r="D15" s="17">
        <v>1299</v>
      </c>
      <c r="E15" s="17">
        <v>9450</v>
      </c>
      <c r="F15" s="17">
        <v>4548</v>
      </c>
      <c r="G15" s="17">
        <v>693</v>
      </c>
      <c r="H15" s="17">
        <v>309</v>
      </c>
      <c r="I15" s="17">
        <v>594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13902</v>
      </c>
      <c r="D16" s="17">
        <v>1202</v>
      </c>
      <c r="E16" s="17">
        <v>7267</v>
      </c>
      <c r="F16" s="17">
        <v>4112</v>
      </c>
      <c r="G16" s="17">
        <v>583</v>
      </c>
      <c r="H16" s="17">
        <v>269</v>
      </c>
      <c r="I16" s="17">
        <v>469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10104</v>
      </c>
      <c r="D17" s="17">
        <v>802</v>
      </c>
      <c r="E17" s="17">
        <v>4707</v>
      </c>
      <c r="F17" s="17">
        <v>3467</v>
      </c>
      <c r="G17" s="17">
        <v>447</v>
      </c>
      <c r="H17" s="17">
        <v>261</v>
      </c>
      <c r="I17" s="17">
        <v>420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5234</v>
      </c>
      <c r="D18" s="17">
        <v>374</v>
      </c>
      <c r="E18" s="17">
        <v>1835</v>
      </c>
      <c r="F18" s="17">
        <v>2265</v>
      </c>
      <c r="G18" s="17">
        <v>241</v>
      </c>
      <c r="H18" s="17">
        <v>164</v>
      </c>
      <c r="I18" s="17">
        <v>355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2410</v>
      </c>
      <c r="D19" s="17">
        <v>194</v>
      </c>
      <c r="E19" s="17">
        <v>512</v>
      </c>
      <c r="F19" s="17">
        <v>1226</v>
      </c>
      <c r="G19" s="17">
        <v>139</v>
      </c>
      <c r="H19" s="17">
        <v>108</v>
      </c>
      <c r="I19" s="17">
        <v>231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1062</v>
      </c>
      <c r="D20" s="17">
        <v>66</v>
      </c>
      <c r="E20" s="17">
        <v>209</v>
      </c>
      <c r="F20" s="17">
        <v>537</v>
      </c>
      <c r="G20" s="17">
        <v>51</v>
      </c>
      <c r="H20" s="17">
        <v>47</v>
      </c>
      <c r="I20" s="17">
        <v>152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776</v>
      </c>
      <c r="D21" s="17">
        <v>48</v>
      </c>
      <c r="E21" s="17">
        <v>209</v>
      </c>
      <c r="F21" s="17">
        <v>292</v>
      </c>
      <c r="G21" s="17">
        <v>49</v>
      </c>
      <c r="H21" s="17">
        <v>45</v>
      </c>
      <c r="I21" s="17">
        <v>133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81291</v>
      </c>
      <c r="D22" s="16">
        <v>9681</v>
      </c>
      <c r="E22" s="16">
        <v>45294</v>
      </c>
      <c r="F22" s="16">
        <v>18172</v>
      </c>
      <c r="G22" s="16">
        <v>2679</v>
      </c>
      <c r="H22" s="16">
        <v>1867</v>
      </c>
      <c r="I22" s="16">
        <v>3598</v>
      </c>
    </row>
    <row r="23" spans="1:14" ht="12" customHeight="1" x14ac:dyDescent="0.2">
      <c r="A23" s="28" t="s">
        <v>165</v>
      </c>
      <c r="B23" s="2" t="s">
        <v>12</v>
      </c>
      <c r="C23" s="17">
        <v>90</v>
      </c>
      <c r="D23" s="17">
        <v>7</v>
      </c>
      <c r="E23" s="17">
        <v>36</v>
      </c>
      <c r="F23" s="17">
        <v>15</v>
      </c>
      <c r="G23" s="17">
        <v>4</v>
      </c>
      <c r="H23" s="17">
        <v>7</v>
      </c>
      <c r="I23" s="17">
        <v>21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2090</v>
      </c>
      <c r="D24" s="17">
        <v>228</v>
      </c>
      <c r="E24" s="17">
        <v>941</v>
      </c>
      <c r="F24" s="17">
        <v>538</v>
      </c>
      <c r="G24" s="17">
        <v>64</v>
      </c>
      <c r="H24" s="17">
        <v>138</v>
      </c>
      <c r="I24" s="17">
        <v>181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7375</v>
      </c>
      <c r="D25" s="17">
        <v>660</v>
      </c>
      <c r="E25" s="17">
        <v>4459</v>
      </c>
      <c r="F25" s="17">
        <v>1419</v>
      </c>
      <c r="G25" s="17">
        <v>231</v>
      </c>
      <c r="H25" s="17">
        <v>229</v>
      </c>
      <c r="I25" s="17">
        <v>377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9350</v>
      </c>
      <c r="D26" s="17">
        <v>778</v>
      </c>
      <c r="E26" s="17">
        <v>5918</v>
      </c>
      <c r="F26" s="17">
        <v>1781</v>
      </c>
      <c r="G26" s="17">
        <v>300</v>
      </c>
      <c r="H26" s="17">
        <v>219</v>
      </c>
      <c r="I26" s="17">
        <v>354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9927</v>
      </c>
      <c r="D27" s="17">
        <v>796</v>
      </c>
      <c r="E27" s="17">
        <v>6113</v>
      </c>
      <c r="F27" s="17">
        <v>2094</v>
      </c>
      <c r="G27" s="17">
        <v>347</v>
      </c>
      <c r="H27" s="17">
        <v>190</v>
      </c>
      <c r="I27" s="17">
        <v>387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9849</v>
      </c>
      <c r="D28" s="17">
        <v>938</v>
      </c>
      <c r="E28" s="17">
        <v>6010</v>
      </c>
      <c r="F28" s="17">
        <v>2067</v>
      </c>
      <c r="G28" s="17">
        <v>321</v>
      </c>
      <c r="H28" s="17">
        <v>172</v>
      </c>
      <c r="I28" s="17">
        <v>341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10576</v>
      </c>
      <c r="D29" s="17">
        <v>1160</v>
      </c>
      <c r="E29" s="17">
        <v>6186</v>
      </c>
      <c r="F29" s="17">
        <v>2298</v>
      </c>
      <c r="G29" s="17">
        <v>365</v>
      </c>
      <c r="H29" s="17">
        <v>161</v>
      </c>
      <c r="I29" s="17">
        <v>406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9408</v>
      </c>
      <c r="D30" s="17">
        <v>1279</v>
      </c>
      <c r="E30" s="17">
        <v>5262</v>
      </c>
      <c r="F30" s="17">
        <v>2067</v>
      </c>
      <c r="G30" s="17">
        <v>334</v>
      </c>
      <c r="H30" s="17">
        <v>162</v>
      </c>
      <c r="I30" s="17">
        <v>304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8158</v>
      </c>
      <c r="D31" s="17">
        <v>1267</v>
      </c>
      <c r="E31" s="17">
        <v>4364</v>
      </c>
      <c r="F31" s="17">
        <v>1805</v>
      </c>
      <c r="G31" s="17">
        <v>267</v>
      </c>
      <c r="H31" s="17">
        <v>156</v>
      </c>
      <c r="I31" s="17">
        <v>299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6610</v>
      </c>
      <c r="D32" s="17">
        <v>1169</v>
      </c>
      <c r="E32" s="17">
        <v>3264</v>
      </c>
      <c r="F32" s="17">
        <v>1593</v>
      </c>
      <c r="G32" s="17">
        <v>201</v>
      </c>
      <c r="H32" s="17">
        <v>148</v>
      </c>
      <c r="I32" s="17">
        <v>235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4067</v>
      </c>
      <c r="D33" s="17">
        <v>775</v>
      </c>
      <c r="E33" s="17">
        <v>1733</v>
      </c>
      <c r="F33" s="17">
        <v>1105</v>
      </c>
      <c r="G33" s="17">
        <v>121</v>
      </c>
      <c r="H33" s="17">
        <v>117</v>
      </c>
      <c r="I33" s="17">
        <v>216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2006</v>
      </c>
      <c r="D34" s="17">
        <v>350</v>
      </c>
      <c r="E34" s="17">
        <v>641</v>
      </c>
      <c r="F34" s="17">
        <v>704</v>
      </c>
      <c r="G34" s="17">
        <v>65</v>
      </c>
      <c r="H34" s="17">
        <v>72</v>
      </c>
      <c r="I34" s="17">
        <v>174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957</v>
      </c>
      <c r="D35" s="17">
        <v>172</v>
      </c>
      <c r="E35" s="17">
        <v>191</v>
      </c>
      <c r="F35" s="17">
        <v>378</v>
      </c>
      <c r="G35" s="17">
        <v>35</v>
      </c>
      <c r="H35" s="17">
        <v>55</v>
      </c>
      <c r="I35" s="17">
        <v>126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416</v>
      </c>
      <c r="D36" s="17">
        <v>58</v>
      </c>
      <c r="E36" s="17">
        <v>78</v>
      </c>
      <c r="F36" s="17">
        <v>177</v>
      </c>
      <c r="G36" s="17">
        <v>9</v>
      </c>
      <c r="H36" s="17">
        <v>17</v>
      </c>
      <c r="I36" s="17">
        <v>77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412</v>
      </c>
      <c r="D37" s="17">
        <v>44</v>
      </c>
      <c r="E37" s="17">
        <v>98</v>
      </c>
      <c r="F37" s="17">
        <v>131</v>
      </c>
      <c r="G37" s="17">
        <v>15</v>
      </c>
      <c r="H37" s="17">
        <v>24</v>
      </c>
      <c r="I37" s="17">
        <v>100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93818</v>
      </c>
      <c r="D38" s="16">
        <v>423</v>
      </c>
      <c r="E38" s="16">
        <v>56553</v>
      </c>
      <c r="F38" s="16">
        <v>26458</v>
      </c>
      <c r="G38" s="16">
        <v>4559</v>
      </c>
      <c r="H38" s="16">
        <v>2104</v>
      </c>
      <c r="I38" s="16">
        <v>3721</v>
      </c>
    </row>
    <row r="39" spans="1:14" ht="12" customHeight="1" x14ac:dyDescent="0.2">
      <c r="A39" s="28" t="s">
        <v>165</v>
      </c>
      <c r="B39" s="2" t="s">
        <v>12</v>
      </c>
      <c r="C39" s="17">
        <v>98</v>
      </c>
      <c r="D39" s="17" t="s">
        <v>178</v>
      </c>
      <c r="E39" s="17">
        <v>35</v>
      </c>
      <c r="F39" s="17">
        <v>24</v>
      </c>
      <c r="G39" s="17">
        <v>3</v>
      </c>
      <c r="H39" s="17">
        <v>6</v>
      </c>
      <c r="I39" s="17">
        <v>30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2460</v>
      </c>
      <c r="D40" s="17">
        <v>32</v>
      </c>
      <c r="E40" s="17">
        <v>1225</v>
      </c>
      <c r="F40" s="17">
        <v>654</v>
      </c>
      <c r="G40" s="17">
        <v>75</v>
      </c>
      <c r="H40" s="17">
        <v>242</v>
      </c>
      <c r="I40" s="17">
        <v>232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8462</v>
      </c>
      <c r="D41" s="17">
        <v>49</v>
      </c>
      <c r="E41" s="17">
        <v>5583</v>
      </c>
      <c r="F41" s="17">
        <v>1737</v>
      </c>
      <c r="G41" s="17">
        <v>344</v>
      </c>
      <c r="H41" s="17">
        <v>291</v>
      </c>
      <c r="I41" s="17">
        <v>458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10715</v>
      </c>
      <c r="D42" s="17">
        <v>36</v>
      </c>
      <c r="E42" s="17">
        <v>7400</v>
      </c>
      <c r="F42" s="17">
        <v>2174</v>
      </c>
      <c r="G42" s="17">
        <v>462</v>
      </c>
      <c r="H42" s="17">
        <v>219</v>
      </c>
      <c r="I42" s="17">
        <v>424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11390</v>
      </c>
      <c r="D43" s="17">
        <v>39</v>
      </c>
      <c r="E43" s="17">
        <v>7710</v>
      </c>
      <c r="F43" s="17">
        <v>2497</v>
      </c>
      <c r="G43" s="17">
        <v>550</v>
      </c>
      <c r="H43" s="17">
        <v>210</v>
      </c>
      <c r="I43" s="17">
        <v>384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11013</v>
      </c>
      <c r="D44" s="17">
        <v>43</v>
      </c>
      <c r="E44" s="17">
        <v>7223</v>
      </c>
      <c r="F44" s="17">
        <v>2681</v>
      </c>
      <c r="G44" s="17">
        <v>517</v>
      </c>
      <c r="H44" s="17">
        <v>192</v>
      </c>
      <c r="I44" s="17">
        <v>357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11526</v>
      </c>
      <c r="D45" s="17">
        <v>35</v>
      </c>
      <c r="E45" s="17">
        <v>7369</v>
      </c>
      <c r="F45" s="17">
        <v>2993</v>
      </c>
      <c r="G45" s="17">
        <v>573</v>
      </c>
      <c r="H45" s="17">
        <v>165</v>
      </c>
      <c r="I45" s="17">
        <v>391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10399</v>
      </c>
      <c r="D46" s="17">
        <v>39</v>
      </c>
      <c r="E46" s="17">
        <v>6188</v>
      </c>
      <c r="F46" s="17">
        <v>3144</v>
      </c>
      <c r="G46" s="17">
        <v>545</v>
      </c>
      <c r="H46" s="17">
        <v>165</v>
      </c>
      <c r="I46" s="17">
        <v>318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8735</v>
      </c>
      <c r="D47" s="17">
        <v>32</v>
      </c>
      <c r="E47" s="17">
        <v>5086</v>
      </c>
      <c r="F47" s="17">
        <v>2743</v>
      </c>
      <c r="G47" s="17">
        <v>426</v>
      </c>
      <c r="H47" s="17">
        <v>153</v>
      </c>
      <c r="I47" s="17">
        <v>295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7292</v>
      </c>
      <c r="D48" s="17">
        <v>33</v>
      </c>
      <c r="E48" s="17">
        <v>4003</v>
      </c>
      <c r="F48" s="17">
        <v>2519</v>
      </c>
      <c r="G48" s="17">
        <v>382</v>
      </c>
      <c r="H48" s="17">
        <v>121</v>
      </c>
      <c r="I48" s="17">
        <v>234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6037</v>
      </c>
      <c r="D49" s="17">
        <v>27</v>
      </c>
      <c r="E49" s="17">
        <v>2974</v>
      </c>
      <c r="F49" s="17">
        <v>2362</v>
      </c>
      <c r="G49" s="17">
        <v>326</v>
      </c>
      <c r="H49" s="17">
        <v>144</v>
      </c>
      <c r="I49" s="17">
        <v>204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3228</v>
      </c>
      <c r="D50" s="17">
        <v>24</v>
      </c>
      <c r="E50" s="17">
        <v>1194</v>
      </c>
      <c r="F50" s="17">
        <v>1561</v>
      </c>
      <c r="G50" s="17">
        <v>176</v>
      </c>
      <c r="H50" s="17">
        <v>92</v>
      </c>
      <c r="I50" s="17">
        <v>181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1453</v>
      </c>
      <c r="D51" s="17">
        <v>22</v>
      </c>
      <c r="E51" s="17">
        <v>321</v>
      </c>
      <c r="F51" s="17">
        <v>848</v>
      </c>
      <c r="G51" s="17">
        <v>104</v>
      </c>
      <c r="H51" s="17">
        <v>53</v>
      </c>
      <c r="I51" s="17">
        <v>105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646</v>
      </c>
      <c r="D52" s="17">
        <v>8</v>
      </c>
      <c r="E52" s="17">
        <v>131</v>
      </c>
      <c r="F52" s="17">
        <v>360</v>
      </c>
      <c r="G52" s="17">
        <v>42</v>
      </c>
      <c r="H52" s="17">
        <v>30</v>
      </c>
      <c r="I52" s="17">
        <v>75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364</v>
      </c>
      <c r="D53" s="18">
        <v>4</v>
      </c>
      <c r="E53" s="18">
        <v>111</v>
      </c>
      <c r="F53" s="18">
        <v>161</v>
      </c>
      <c r="G53" s="18">
        <v>34</v>
      </c>
      <c r="H53" s="18">
        <v>21</v>
      </c>
      <c r="I53" s="18">
        <v>33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10466</v>
      </c>
      <c r="D6" s="16">
        <v>1018</v>
      </c>
      <c r="E6" s="16">
        <v>5384</v>
      </c>
      <c r="F6" s="16">
        <v>2681</v>
      </c>
      <c r="G6" s="16">
        <v>669</v>
      </c>
      <c r="H6" s="16">
        <v>340</v>
      </c>
      <c r="I6" s="16">
        <v>374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>
        <v>1</v>
      </c>
      <c r="E7" s="17">
        <v>4</v>
      </c>
      <c r="F7" s="17">
        <v>3</v>
      </c>
      <c r="G7" s="17">
        <v>1</v>
      </c>
      <c r="H7" s="17">
        <v>2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411</v>
      </c>
      <c r="D8" s="17">
        <v>60</v>
      </c>
      <c r="E8" s="17">
        <v>213</v>
      </c>
      <c r="F8" s="17">
        <v>56</v>
      </c>
      <c r="G8" s="17">
        <v>6</v>
      </c>
      <c r="H8" s="17">
        <v>39</v>
      </c>
      <c r="I8" s="17">
        <v>37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895</v>
      </c>
      <c r="D9" s="17">
        <v>131</v>
      </c>
      <c r="E9" s="17">
        <v>531</v>
      </c>
      <c r="F9" s="17">
        <v>112</v>
      </c>
      <c r="G9" s="17">
        <v>35</v>
      </c>
      <c r="H9" s="17">
        <v>58</v>
      </c>
      <c r="I9" s="17">
        <v>28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1158</v>
      </c>
      <c r="D10" s="17">
        <v>96</v>
      </c>
      <c r="E10" s="17">
        <v>695</v>
      </c>
      <c r="F10" s="17">
        <v>212</v>
      </c>
      <c r="G10" s="17">
        <v>61</v>
      </c>
      <c r="H10" s="17">
        <v>48</v>
      </c>
      <c r="I10" s="17">
        <v>46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1298</v>
      </c>
      <c r="D11" s="17">
        <v>118</v>
      </c>
      <c r="E11" s="17">
        <v>782</v>
      </c>
      <c r="F11" s="17">
        <v>257</v>
      </c>
      <c r="G11" s="17">
        <v>70</v>
      </c>
      <c r="H11" s="17">
        <v>26</v>
      </c>
      <c r="I11" s="17">
        <v>45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1280</v>
      </c>
      <c r="D12" s="17">
        <v>119</v>
      </c>
      <c r="E12" s="17">
        <v>710</v>
      </c>
      <c r="F12" s="17">
        <v>299</v>
      </c>
      <c r="G12" s="17">
        <v>84</v>
      </c>
      <c r="H12" s="17">
        <v>30</v>
      </c>
      <c r="I12" s="17">
        <v>38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1283</v>
      </c>
      <c r="D13" s="17">
        <v>121</v>
      </c>
      <c r="E13" s="17">
        <v>699</v>
      </c>
      <c r="F13" s="17">
        <v>339</v>
      </c>
      <c r="G13" s="17">
        <v>70</v>
      </c>
      <c r="H13" s="17">
        <v>22</v>
      </c>
      <c r="I13" s="17">
        <v>32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1134</v>
      </c>
      <c r="D14" s="17">
        <v>110</v>
      </c>
      <c r="E14" s="17">
        <v>601</v>
      </c>
      <c r="F14" s="17">
        <v>291</v>
      </c>
      <c r="G14" s="17">
        <v>80</v>
      </c>
      <c r="H14" s="17">
        <v>22</v>
      </c>
      <c r="I14" s="17">
        <v>30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895</v>
      </c>
      <c r="D15" s="17">
        <v>81</v>
      </c>
      <c r="E15" s="17">
        <v>458</v>
      </c>
      <c r="F15" s="17">
        <v>240</v>
      </c>
      <c r="G15" s="17">
        <v>67</v>
      </c>
      <c r="H15" s="17">
        <v>24</v>
      </c>
      <c r="I15" s="17">
        <v>25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851</v>
      </c>
      <c r="D16" s="17">
        <v>83</v>
      </c>
      <c r="E16" s="17">
        <v>361</v>
      </c>
      <c r="F16" s="17">
        <v>296</v>
      </c>
      <c r="G16" s="17">
        <v>66</v>
      </c>
      <c r="H16" s="17">
        <v>17</v>
      </c>
      <c r="I16" s="17">
        <v>28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554</v>
      </c>
      <c r="D17" s="17">
        <v>46</v>
      </c>
      <c r="E17" s="17">
        <v>199</v>
      </c>
      <c r="F17" s="17">
        <v>224</v>
      </c>
      <c r="G17" s="17">
        <v>53</v>
      </c>
      <c r="H17" s="17">
        <v>13</v>
      </c>
      <c r="I17" s="17">
        <v>19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317</v>
      </c>
      <c r="D18" s="17">
        <v>32</v>
      </c>
      <c r="E18" s="17">
        <v>73</v>
      </c>
      <c r="F18" s="17">
        <v>150</v>
      </c>
      <c r="G18" s="17">
        <v>30</v>
      </c>
      <c r="H18" s="17">
        <v>23</v>
      </c>
      <c r="I18" s="17">
        <v>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197</v>
      </c>
      <c r="D19" s="17">
        <v>10</v>
      </c>
      <c r="E19" s="17">
        <v>31</v>
      </c>
      <c r="F19" s="17">
        <v>110</v>
      </c>
      <c r="G19" s="17">
        <v>20</v>
      </c>
      <c r="H19" s="17">
        <v>9</v>
      </c>
      <c r="I19" s="17">
        <v>17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111</v>
      </c>
      <c r="D20" s="17">
        <v>7</v>
      </c>
      <c r="E20" s="17">
        <v>17</v>
      </c>
      <c r="F20" s="17">
        <v>65</v>
      </c>
      <c r="G20" s="17">
        <v>10</v>
      </c>
      <c r="H20" s="17">
        <v>3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68</v>
      </c>
      <c r="D21" s="17">
        <v>3</v>
      </c>
      <c r="E21" s="17">
        <v>10</v>
      </c>
      <c r="F21" s="17">
        <v>27</v>
      </c>
      <c r="G21" s="17">
        <v>16</v>
      </c>
      <c r="H21" s="17">
        <v>4</v>
      </c>
      <c r="I21" s="17">
        <v>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4465</v>
      </c>
      <c r="D22" s="16">
        <v>987</v>
      </c>
      <c r="E22" s="16">
        <v>2161</v>
      </c>
      <c r="F22" s="16">
        <v>851</v>
      </c>
      <c r="G22" s="16">
        <v>162</v>
      </c>
      <c r="H22" s="16">
        <v>129</v>
      </c>
      <c r="I22" s="16">
        <v>175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>
        <v>1</v>
      </c>
      <c r="E23" s="17">
        <v>2</v>
      </c>
      <c r="F23" s="17" t="s">
        <v>178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134</v>
      </c>
      <c r="D24" s="17">
        <v>59</v>
      </c>
      <c r="E24" s="17">
        <v>29</v>
      </c>
      <c r="F24" s="17">
        <v>22</v>
      </c>
      <c r="G24" s="17">
        <v>1</v>
      </c>
      <c r="H24" s="17">
        <v>7</v>
      </c>
      <c r="I24" s="17">
        <v>16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358</v>
      </c>
      <c r="D25" s="17">
        <v>126</v>
      </c>
      <c r="E25" s="17">
        <v>143</v>
      </c>
      <c r="F25" s="17">
        <v>51</v>
      </c>
      <c r="G25" s="17">
        <v>4</v>
      </c>
      <c r="H25" s="17">
        <v>21</v>
      </c>
      <c r="I25" s="17">
        <v>13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505</v>
      </c>
      <c r="D26" s="17">
        <v>93</v>
      </c>
      <c r="E26" s="17">
        <v>267</v>
      </c>
      <c r="F26" s="17">
        <v>76</v>
      </c>
      <c r="G26" s="17">
        <v>25</v>
      </c>
      <c r="H26" s="17">
        <v>20</v>
      </c>
      <c r="I26" s="17">
        <v>24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596</v>
      </c>
      <c r="D27" s="17">
        <v>117</v>
      </c>
      <c r="E27" s="17">
        <v>341</v>
      </c>
      <c r="F27" s="17">
        <v>82</v>
      </c>
      <c r="G27" s="17">
        <v>22</v>
      </c>
      <c r="H27" s="17">
        <v>9</v>
      </c>
      <c r="I27" s="17">
        <v>25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582</v>
      </c>
      <c r="D28" s="17">
        <v>119</v>
      </c>
      <c r="E28" s="17">
        <v>315</v>
      </c>
      <c r="F28" s="17">
        <v>103</v>
      </c>
      <c r="G28" s="17">
        <v>19</v>
      </c>
      <c r="H28" s="17">
        <v>13</v>
      </c>
      <c r="I28" s="17">
        <v>13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597</v>
      </c>
      <c r="D29" s="17">
        <v>118</v>
      </c>
      <c r="E29" s="17">
        <v>303</v>
      </c>
      <c r="F29" s="17">
        <v>133</v>
      </c>
      <c r="G29" s="17">
        <v>16</v>
      </c>
      <c r="H29" s="17">
        <v>12</v>
      </c>
      <c r="I29" s="17">
        <v>15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524</v>
      </c>
      <c r="D30" s="17">
        <v>106</v>
      </c>
      <c r="E30" s="17">
        <v>293</v>
      </c>
      <c r="F30" s="17">
        <v>86</v>
      </c>
      <c r="G30" s="17">
        <v>19</v>
      </c>
      <c r="H30" s="17">
        <v>10</v>
      </c>
      <c r="I30" s="17">
        <v>10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397</v>
      </c>
      <c r="D31" s="17">
        <v>78</v>
      </c>
      <c r="E31" s="17">
        <v>209</v>
      </c>
      <c r="F31" s="17">
        <v>75</v>
      </c>
      <c r="G31" s="17">
        <v>13</v>
      </c>
      <c r="H31" s="17">
        <v>8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360</v>
      </c>
      <c r="D32" s="17">
        <v>80</v>
      </c>
      <c r="E32" s="17">
        <v>156</v>
      </c>
      <c r="F32" s="17">
        <v>79</v>
      </c>
      <c r="G32" s="17">
        <v>18</v>
      </c>
      <c r="H32" s="17">
        <v>9</v>
      </c>
      <c r="I32" s="17">
        <v>18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199</v>
      </c>
      <c r="D33" s="17">
        <v>45</v>
      </c>
      <c r="E33" s="17">
        <v>73</v>
      </c>
      <c r="F33" s="17">
        <v>58</v>
      </c>
      <c r="G33" s="17">
        <v>9</v>
      </c>
      <c r="H33" s="17">
        <v>6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101</v>
      </c>
      <c r="D34" s="17">
        <v>28</v>
      </c>
      <c r="E34" s="17">
        <v>13</v>
      </c>
      <c r="F34" s="17">
        <v>41</v>
      </c>
      <c r="G34" s="17">
        <v>7</v>
      </c>
      <c r="H34" s="17">
        <v>8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46</v>
      </c>
      <c r="D35" s="17">
        <v>8</v>
      </c>
      <c r="E35" s="17">
        <v>6</v>
      </c>
      <c r="F35" s="17">
        <v>23</v>
      </c>
      <c r="G35" s="17">
        <v>3</v>
      </c>
      <c r="H35" s="17">
        <v>3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37</v>
      </c>
      <c r="D36" s="17">
        <v>6</v>
      </c>
      <c r="E36" s="17">
        <v>6</v>
      </c>
      <c r="F36" s="17">
        <v>18</v>
      </c>
      <c r="G36" s="17">
        <v>1</v>
      </c>
      <c r="H36" s="17">
        <v>1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24</v>
      </c>
      <c r="D37" s="17">
        <v>3</v>
      </c>
      <c r="E37" s="17">
        <v>5</v>
      </c>
      <c r="F37" s="17">
        <v>4</v>
      </c>
      <c r="G37" s="17">
        <v>5</v>
      </c>
      <c r="H37" s="17">
        <v>1</v>
      </c>
      <c r="I37" s="17">
        <v>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6001</v>
      </c>
      <c r="D38" s="16">
        <v>31</v>
      </c>
      <c r="E38" s="16">
        <v>3223</v>
      </c>
      <c r="F38" s="16">
        <v>1830</v>
      </c>
      <c r="G38" s="16">
        <v>507</v>
      </c>
      <c r="H38" s="16">
        <v>211</v>
      </c>
      <c r="I38" s="16">
        <v>199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2</v>
      </c>
      <c r="F39" s="17">
        <v>3</v>
      </c>
      <c r="G39" s="17">
        <v>1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277</v>
      </c>
      <c r="D40" s="17">
        <v>1</v>
      </c>
      <c r="E40" s="17">
        <v>184</v>
      </c>
      <c r="F40" s="17">
        <v>34</v>
      </c>
      <c r="G40" s="17">
        <v>5</v>
      </c>
      <c r="H40" s="17">
        <v>32</v>
      </c>
      <c r="I40" s="17">
        <v>21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537</v>
      </c>
      <c r="D41" s="17">
        <v>5</v>
      </c>
      <c r="E41" s="17">
        <v>388</v>
      </c>
      <c r="F41" s="17">
        <v>61</v>
      </c>
      <c r="G41" s="17">
        <v>31</v>
      </c>
      <c r="H41" s="17">
        <v>37</v>
      </c>
      <c r="I41" s="17">
        <v>15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653</v>
      </c>
      <c r="D42" s="17">
        <v>3</v>
      </c>
      <c r="E42" s="17">
        <v>428</v>
      </c>
      <c r="F42" s="17">
        <v>136</v>
      </c>
      <c r="G42" s="17">
        <v>36</v>
      </c>
      <c r="H42" s="17">
        <v>28</v>
      </c>
      <c r="I42" s="17">
        <v>22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702</v>
      </c>
      <c r="D43" s="17">
        <v>1</v>
      </c>
      <c r="E43" s="17">
        <v>441</v>
      </c>
      <c r="F43" s="17">
        <v>175</v>
      </c>
      <c r="G43" s="17">
        <v>48</v>
      </c>
      <c r="H43" s="17">
        <v>17</v>
      </c>
      <c r="I43" s="17">
        <v>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698</v>
      </c>
      <c r="D44" s="17" t="s">
        <v>178</v>
      </c>
      <c r="E44" s="17">
        <v>395</v>
      </c>
      <c r="F44" s="17">
        <v>196</v>
      </c>
      <c r="G44" s="17">
        <v>65</v>
      </c>
      <c r="H44" s="17">
        <v>17</v>
      </c>
      <c r="I44" s="17">
        <v>25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686</v>
      </c>
      <c r="D45" s="17">
        <v>3</v>
      </c>
      <c r="E45" s="17">
        <v>396</v>
      </c>
      <c r="F45" s="17">
        <v>206</v>
      </c>
      <c r="G45" s="17">
        <v>54</v>
      </c>
      <c r="H45" s="17">
        <v>10</v>
      </c>
      <c r="I45" s="17">
        <v>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610</v>
      </c>
      <c r="D46" s="17">
        <v>4</v>
      </c>
      <c r="E46" s="17">
        <v>308</v>
      </c>
      <c r="F46" s="17">
        <v>205</v>
      </c>
      <c r="G46" s="17">
        <v>61</v>
      </c>
      <c r="H46" s="17">
        <v>12</v>
      </c>
      <c r="I46" s="17">
        <v>20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498</v>
      </c>
      <c r="D47" s="17">
        <v>3</v>
      </c>
      <c r="E47" s="17">
        <v>249</v>
      </c>
      <c r="F47" s="17">
        <v>165</v>
      </c>
      <c r="G47" s="17">
        <v>54</v>
      </c>
      <c r="H47" s="17">
        <v>16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491</v>
      </c>
      <c r="D48" s="17">
        <v>3</v>
      </c>
      <c r="E48" s="17">
        <v>205</v>
      </c>
      <c r="F48" s="17">
        <v>217</v>
      </c>
      <c r="G48" s="17">
        <v>48</v>
      </c>
      <c r="H48" s="17">
        <v>8</v>
      </c>
      <c r="I48" s="17">
        <v>10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355</v>
      </c>
      <c r="D49" s="17">
        <v>1</v>
      </c>
      <c r="E49" s="17">
        <v>126</v>
      </c>
      <c r="F49" s="17">
        <v>166</v>
      </c>
      <c r="G49" s="17">
        <v>44</v>
      </c>
      <c r="H49" s="17">
        <v>7</v>
      </c>
      <c r="I49" s="17">
        <v>11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216</v>
      </c>
      <c r="D50" s="17">
        <v>4</v>
      </c>
      <c r="E50" s="17">
        <v>60</v>
      </c>
      <c r="F50" s="17">
        <v>109</v>
      </c>
      <c r="G50" s="17">
        <v>23</v>
      </c>
      <c r="H50" s="17">
        <v>15</v>
      </c>
      <c r="I50" s="17">
        <v>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151</v>
      </c>
      <c r="D51" s="17">
        <v>2</v>
      </c>
      <c r="E51" s="17">
        <v>25</v>
      </c>
      <c r="F51" s="17">
        <v>87</v>
      </c>
      <c r="G51" s="17">
        <v>17</v>
      </c>
      <c r="H51" s="17">
        <v>6</v>
      </c>
      <c r="I51" s="17">
        <v>14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74</v>
      </c>
      <c r="D52" s="17">
        <v>1</v>
      </c>
      <c r="E52" s="17">
        <v>11</v>
      </c>
      <c r="F52" s="17">
        <v>47</v>
      </c>
      <c r="G52" s="17">
        <v>9</v>
      </c>
      <c r="H52" s="17">
        <v>2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44</v>
      </c>
      <c r="D53" s="18" t="s">
        <v>178</v>
      </c>
      <c r="E53" s="18">
        <v>5</v>
      </c>
      <c r="F53" s="18">
        <v>23</v>
      </c>
      <c r="G53" s="18">
        <v>11</v>
      </c>
      <c r="H53" s="18">
        <v>3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34520</v>
      </c>
      <c r="D6" s="16">
        <v>3243</v>
      </c>
      <c r="E6" s="16">
        <v>17475</v>
      </c>
      <c r="F6" s="16">
        <v>9440</v>
      </c>
      <c r="G6" s="16">
        <v>2121</v>
      </c>
      <c r="H6" s="16">
        <v>987</v>
      </c>
      <c r="I6" s="16">
        <v>1254</v>
      </c>
    </row>
    <row r="7" spans="1:29" ht="12" customHeight="1" x14ac:dyDescent="0.2">
      <c r="A7" s="28" t="s">
        <v>165</v>
      </c>
      <c r="B7" s="2" t="s">
        <v>12</v>
      </c>
      <c r="C7" s="17">
        <v>58</v>
      </c>
      <c r="D7" s="17">
        <v>5</v>
      </c>
      <c r="E7" s="17">
        <v>25</v>
      </c>
      <c r="F7" s="17">
        <v>10</v>
      </c>
      <c r="G7" s="17">
        <v>1</v>
      </c>
      <c r="H7" s="17">
        <v>11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1080</v>
      </c>
      <c r="D8" s="17">
        <v>101</v>
      </c>
      <c r="E8" s="17">
        <v>491</v>
      </c>
      <c r="F8" s="17">
        <v>264</v>
      </c>
      <c r="G8" s="17">
        <v>29</v>
      </c>
      <c r="H8" s="17">
        <v>109</v>
      </c>
      <c r="I8" s="17">
        <v>86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2942</v>
      </c>
      <c r="D9" s="17">
        <v>320</v>
      </c>
      <c r="E9" s="17">
        <v>1628</v>
      </c>
      <c r="F9" s="17">
        <v>581</v>
      </c>
      <c r="G9" s="17">
        <v>123</v>
      </c>
      <c r="H9" s="17">
        <v>126</v>
      </c>
      <c r="I9" s="17">
        <v>164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3828</v>
      </c>
      <c r="D10" s="17">
        <v>358</v>
      </c>
      <c r="E10" s="17">
        <v>2183</v>
      </c>
      <c r="F10" s="17">
        <v>846</v>
      </c>
      <c r="G10" s="17">
        <v>192</v>
      </c>
      <c r="H10" s="17">
        <v>112</v>
      </c>
      <c r="I10" s="17">
        <v>137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4061</v>
      </c>
      <c r="D11" s="17">
        <v>330</v>
      </c>
      <c r="E11" s="17">
        <v>2295</v>
      </c>
      <c r="F11" s="17">
        <v>1004</v>
      </c>
      <c r="G11" s="17">
        <v>226</v>
      </c>
      <c r="H11" s="17">
        <v>83</v>
      </c>
      <c r="I11" s="17">
        <v>123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4026</v>
      </c>
      <c r="D12" s="17">
        <v>337</v>
      </c>
      <c r="E12" s="17">
        <v>2237</v>
      </c>
      <c r="F12" s="17">
        <v>989</v>
      </c>
      <c r="G12" s="17">
        <v>239</v>
      </c>
      <c r="H12" s="17">
        <v>89</v>
      </c>
      <c r="I12" s="17">
        <v>135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4418</v>
      </c>
      <c r="D13" s="17">
        <v>423</v>
      </c>
      <c r="E13" s="17">
        <v>2467</v>
      </c>
      <c r="F13" s="17">
        <v>1060</v>
      </c>
      <c r="G13" s="17">
        <v>271</v>
      </c>
      <c r="H13" s="17">
        <v>74</v>
      </c>
      <c r="I13" s="17">
        <v>123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4032</v>
      </c>
      <c r="D14" s="17">
        <v>366</v>
      </c>
      <c r="E14" s="17">
        <v>2183</v>
      </c>
      <c r="F14" s="17">
        <v>1049</v>
      </c>
      <c r="G14" s="17">
        <v>266</v>
      </c>
      <c r="H14" s="17">
        <v>79</v>
      </c>
      <c r="I14" s="17">
        <v>89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3271</v>
      </c>
      <c r="D15" s="17">
        <v>345</v>
      </c>
      <c r="E15" s="17">
        <v>1620</v>
      </c>
      <c r="F15" s="17">
        <v>911</v>
      </c>
      <c r="G15" s="17">
        <v>227</v>
      </c>
      <c r="H15" s="17">
        <v>70</v>
      </c>
      <c r="I15" s="17">
        <v>98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2743</v>
      </c>
      <c r="D16" s="17">
        <v>316</v>
      </c>
      <c r="E16" s="17">
        <v>1165</v>
      </c>
      <c r="F16" s="17">
        <v>930</v>
      </c>
      <c r="G16" s="17">
        <v>186</v>
      </c>
      <c r="H16" s="17">
        <v>63</v>
      </c>
      <c r="I16" s="17">
        <v>83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1812</v>
      </c>
      <c r="D17" s="17">
        <v>156</v>
      </c>
      <c r="E17" s="17">
        <v>683</v>
      </c>
      <c r="F17" s="17">
        <v>701</v>
      </c>
      <c r="G17" s="17">
        <v>142</v>
      </c>
      <c r="H17" s="17">
        <v>60</v>
      </c>
      <c r="I17" s="17">
        <v>70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1033</v>
      </c>
      <c r="D18" s="17">
        <v>96</v>
      </c>
      <c r="E18" s="17">
        <v>269</v>
      </c>
      <c r="F18" s="17">
        <v>483</v>
      </c>
      <c r="G18" s="17">
        <v>90</v>
      </c>
      <c r="H18" s="17">
        <v>42</v>
      </c>
      <c r="I18" s="17">
        <v>53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619</v>
      </c>
      <c r="D19" s="17">
        <v>46</v>
      </c>
      <c r="E19" s="17">
        <v>109</v>
      </c>
      <c r="F19" s="17">
        <v>335</v>
      </c>
      <c r="G19" s="17">
        <v>56</v>
      </c>
      <c r="H19" s="17">
        <v>36</v>
      </c>
      <c r="I19" s="17">
        <v>37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345</v>
      </c>
      <c r="D20" s="17">
        <v>21</v>
      </c>
      <c r="E20" s="17">
        <v>47</v>
      </c>
      <c r="F20" s="17">
        <v>190</v>
      </c>
      <c r="G20" s="17">
        <v>40</v>
      </c>
      <c r="H20" s="17">
        <v>24</v>
      </c>
      <c r="I20" s="17">
        <v>23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252</v>
      </c>
      <c r="D21" s="17">
        <v>23</v>
      </c>
      <c r="E21" s="17">
        <v>73</v>
      </c>
      <c r="F21" s="17">
        <v>87</v>
      </c>
      <c r="G21" s="17">
        <v>33</v>
      </c>
      <c r="H21" s="17">
        <v>9</v>
      </c>
      <c r="I21" s="17">
        <v>27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15285</v>
      </c>
      <c r="D22" s="16">
        <v>3154</v>
      </c>
      <c r="E22" s="16">
        <v>7130</v>
      </c>
      <c r="F22" s="16">
        <v>3458</v>
      </c>
      <c r="G22" s="16">
        <v>568</v>
      </c>
      <c r="H22" s="16">
        <v>421</v>
      </c>
      <c r="I22" s="16">
        <v>554</v>
      </c>
    </row>
    <row r="23" spans="1:14" ht="12" customHeight="1" x14ac:dyDescent="0.2">
      <c r="A23" s="28" t="s">
        <v>165</v>
      </c>
      <c r="B23" s="2" t="s">
        <v>12</v>
      </c>
      <c r="C23" s="17">
        <v>16</v>
      </c>
      <c r="D23" s="17">
        <v>5</v>
      </c>
      <c r="E23" s="17">
        <v>4</v>
      </c>
      <c r="F23" s="17">
        <v>2</v>
      </c>
      <c r="G23" s="17" t="s">
        <v>178</v>
      </c>
      <c r="H23" s="17">
        <v>3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372</v>
      </c>
      <c r="D24" s="17">
        <v>90</v>
      </c>
      <c r="E24" s="17">
        <v>103</v>
      </c>
      <c r="F24" s="17">
        <v>104</v>
      </c>
      <c r="G24" s="17">
        <v>5</v>
      </c>
      <c r="H24" s="17">
        <v>35</v>
      </c>
      <c r="I24" s="17">
        <v>35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1223</v>
      </c>
      <c r="D25" s="17">
        <v>313</v>
      </c>
      <c r="E25" s="17">
        <v>523</v>
      </c>
      <c r="F25" s="17">
        <v>244</v>
      </c>
      <c r="G25" s="17">
        <v>30</v>
      </c>
      <c r="H25" s="17">
        <v>51</v>
      </c>
      <c r="I25" s="17">
        <v>62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1710</v>
      </c>
      <c r="D26" s="17">
        <v>351</v>
      </c>
      <c r="E26" s="17">
        <v>843</v>
      </c>
      <c r="F26" s="17">
        <v>382</v>
      </c>
      <c r="G26" s="17">
        <v>50</v>
      </c>
      <c r="H26" s="17">
        <v>41</v>
      </c>
      <c r="I26" s="17">
        <v>43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1904</v>
      </c>
      <c r="D27" s="17">
        <v>324</v>
      </c>
      <c r="E27" s="17">
        <v>967</v>
      </c>
      <c r="F27" s="17">
        <v>439</v>
      </c>
      <c r="G27" s="17">
        <v>76</v>
      </c>
      <c r="H27" s="17">
        <v>33</v>
      </c>
      <c r="I27" s="17">
        <v>65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1905</v>
      </c>
      <c r="D28" s="17">
        <v>334</v>
      </c>
      <c r="E28" s="17">
        <v>996</v>
      </c>
      <c r="F28" s="17">
        <v>406</v>
      </c>
      <c r="G28" s="17">
        <v>72</v>
      </c>
      <c r="H28" s="17">
        <v>39</v>
      </c>
      <c r="I28" s="17">
        <v>58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2137</v>
      </c>
      <c r="D29" s="17">
        <v>413</v>
      </c>
      <c r="E29" s="17">
        <v>1132</v>
      </c>
      <c r="F29" s="17">
        <v>419</v>
      </c>
      <c r="G29" s="17">
        <v>77</v>
      </c>
      <c r="H29" s="17">
        <v>37</v>
      </c>
      <c r="I29" s="17">
        <v>59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1850</v>
      </c>
      <c r="D30" s="17">
        <v>362</v>
      </c>
      <c r="E30" s="17">
        <v>982</v>
      </c>
      <c r="F30" s="17">
        <v>363</v>
      </c>
      <c r="G30" s="17">
        <v>65</v>
      </c>
      <c r="H30" s="17">
        <v>37</v>
      </c>
      <c r="I30" s="17">
        <v>41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1485</v>
      </c>
      <c r="D31" s="17">
        <v>334</v>
      </c>
      <c r="E31" s="17">
        <v>712</v>
      </c>
      <c r="F31" s="17">
        <v>302</v>
      </c>
      <c r="G31" s="17">
        <v>61</v>
      </c>
      <c r="H31" s="17">
        <v>35</v>
      </c>
      <c r="I31" s="17">
        <v>41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1224</v>
      </c>
      <c r="D32" s="17">
        <v>309</v>
      </c>
      <c r="E32" s="17">
        <v>473</v>
      </c>
      <c r="F32" s="17">
        <v>311</v>
      </c>
      <c r="G32" s="17">
        <v>54</v>
      </c>
      <c r="H32" s="17">
        <v>41</v>
      </c>
      <c r="I32" s="17">
        <v>36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680</v>
      </c>
      <c r="D33" s="17">
        <v>148</v>
      </c>
      <c r="E33" s="17">
        <v>232</v>
      </c>
      <c r="F33" s="17">
        <v>205</v>
      </c>
      <c r="G33" s="17">
        <v>29</v>
      </c>
      <c r="H33" s="17">
        <v>29</v>
      </c>
      <c r="I33" s="17">
        <v>37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348</v>
      </c>
      <c r="D34" s="17">
        <v>90</v>
      </c>
      <c r="E34" s="17">
        <v>79</v>
      </c>
      <c r="F34" s="17">
        <v>114</v>
      </c>
      <c r="G34" s="17">
        <v>23</v>
      </c>
      <c r="H34" s="17">
        <v>16</v>
      </c>
      <c r="I34" s="17">
        <v>26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209</v>
      </c>
      <c r="D35" s="17">
        <v>41</v>
      </c>
      <c r="E35" s="17">
        <v>36</v>
      </c>
      <c r="F35" s="17">
        <v>89</v>
      </c>
      <c r="G35" s="17">
        <v>8</v>
      </c>
      <c r="H35" s="17">
        <v>14</v>
      </c>
      <c r="I35" s="17">
        <v>21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114</v>
      </c>
      <c r="D36" s="17">
        <v>19</v>
      </c>
      <c r="E36" s="17">
        <v>18</v>
      </c>
      <c r="F36" s="17">
        <v>49</v>
      </c>
      <c r="G36" s="17">
        <v>10</v>
      </c>
      <c r="H36" s="17">
        <v>8</v>
      </c>
      <c r="I36" s="17">
        <v>10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108</v>
      </c>
      <c r="D37" s="17">
        <v>21</v>
      </c>
      <c r="E37" s="17">
        <v>30</v>
      </c>
      <c r="F37" s="17">
        <v>29</v>
      </c>
      <c r="G37" s="17">
        <v>8</v>
      </c>
      <c r="H37" s="17">
        <v>2</v>
      </c>
      <c r="I37" s="17">
        <v>18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19235</v>
      </c>
      <c r="D38" s="16">
        <v>89</v>
      </c>
      <c r="E38" s="16">
        <v>10345</v>
      </c>
      <c r="F38" s="16">
        <v>5982</v>
      </c>
      <c r="G38" s="16">
        <v>1553</v>
      </c>
      <c r="H38" s="16">
        <v>566</v>
      </c>
      <c r="I38" s="16">
        <v>700</v>
      </c>
    </row>
    <row r="39" spans="1:14" ht="12" customHeight="1" x14ac:dyDescent="0.2">
      <c r="A39" s="28" t="s">
        <v>165</v>
      </c>
      <c r="B39" s="2" t="s">
        <v>12</v>
      </c>
      <c r="C39" s="17">
        <v>42</v>
      </c>
      <c r="D39" s="17" t="s">
        <v>178</v>
      </c>
      <c r="E39" s="17">
        <v>21</v>
      </c>
      <c r="F39" s="17">
        <v>8</v>
      </c>
      <c r="G39" s="17">
        <v>1</v>
      </c>
      <c r="H39" s="17">
        <v>8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708</v>
      </c>
      <c r="D40" s="17">
        <v>11</v>
      </c>
      <c r="E40" s="17">
        <v>388</v>
      </c>
      <c r="F40" s="17">
        <v>160</v>
      </c>
      <c r="G40" s="17">
        <v>24</v>
      </c>
      <c r="H40" s="17">
        <v>74</v>
      </c>
      <c r="I40" s="17">
        <v>51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1719</v>
      </c>
      <c r="D41" s="17">
        <v>7</v>
      </c>
      <c r="E41" s="17">
        <v>1105</v>
      </c>
      <c r="F41" s="17">
        <v>337</v>
      </c>
      <c r="G41" s="17">
        <v>93</v>
      </c>
      <c r="H41" s="17">
        <v>75</v>
      </c>
      <c r="I41" s="17">
        <v>102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2118</v>
      </c>
      <c r="D42" s="17">
        <v>7</v>
      </c>
      <c r="E42" s="17">
        <v>1340</v>
      </c>
      <c r="F42" s="17">
        <v>464</v>
      </c>
      <c r="G42" s="17">
        <v>142</v>
      </c>
      <c r="H42" s="17">
        <v>71</v>
      </c>
      <c r="I42" s="17">
        <v>94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2157</v>
      </c>
      <c r="D43" s="17">
        <v>6</v>
      </c>
      <c r="E43" s="17">
        <v>1328</v>
      </c>
      <c r="F43" s="17">
        <v>565</v>
      </c>
      <c r="G43" s="17">
        <v>150</v>
      </c>
      <c r="H43" s="17">
        <v>50</v>
      </c>
      <c r="I43" s="17">
        <v>58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2121</v>
      </c>
      <c r="D44" s="17">
        <v>3</v>
      </c>
      <c r="E44" s="17">
        <v>1241</v>
      </c>
      <c r="F44" s="17">
        <v>583</v>
      </c>
      <c r="G44" s="17">
        <v>167</v>
      </c>
      <c r="H44" s="17">
        <v>50</v>
      </c>
      <c r="I44" s="17">
        <v>77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2281</v>
      </c>
      <c r="D45" s="17">
        <v>10</v>
      </c>
      <c r="E45" s="17">
        <v>1335</v>
      </c>
      <c r="F45" s="17">
        <v>641</v>
      </c>
      <c r="G45" s="17">
        <v>194</v>
      </c>
      <c r="H45" s="17">
        <v>37</v>
      </c>
      <c r="I45" s="17">
        <v>64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2182</v>
      </c>
      <c r="D46" s="17">
        <v>4</v>
      </c>
      <c r="E46" s="17">
        <v>1201</v>
      </c>
      <c r="F46" s="17">
        <v>686</v>
      </c>
      <c r="G46" s="17">
        <v>201</v>
      </c>
      <c r="H46" s="17">
        <v>42</v>
      </c>
      <c r="I46" s="17">
        <v>48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1786</v>
      </c>
      <c r="D47" s="17">
        <v>11</v>
      </c>
      <c r="E47" s="17">
        <v>908</v>
      </c>
      <c r="F47" s="17">
        <v>609</v>
      </c>
      <c r="G47" s="17">
        <v>166</v>
      </c>
      <c r="H47" s="17">
        <v>35</v>
      </c>
      <c r="I47" s="17">
        <v>57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1519</v>
      </c>
      <c r="D48" s="17">
        <v>7</v>
      </c>
      <c r="E48" s="17">
        <v>692</v>
      </c>
      <c r="F48" s="17">
        <v>619</v>
      </c>
      <c r="G48" s="17">
        <v>132</v>
      </c>
      <c r="H48" s="17">
        <v>22</v>
      </c>
      <c r="I48" s="17">
        <v>47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1132</v>
      </c>
      <c r="D49" s="17">
        <v>8</v>
      </c>
      <c r="E49" s="17">
        <v>451</v>
      </c>
      <c r="F49" s="17">
        <v>496</v>
      </c>
      <c r="G49" s="17">
        <v>113</v>
      </c>
      <c r="H49" s="17">
        <v>31</v>
      </c>
      <c r="I49" s="17">
        <v>33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685</v>
      </c>
      <c r="D50" s="17">
        <v>6</v>
      </c>
      <c r="E50" s="17">
        <v>190</v>
      </c>
      <c r="F50" s="17">
        <v>369</v>
      </c>
      <c r="G50" s="17">
        <v>67</v>
      </c>
      <c r="H50" s="17">
        <v>26</v>
      </c>
      <c r="I50" s="17">
        <v>27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410</v>
      </c>
      <c r="D51" s="17">
        <v>5</v>
      </c>
      <c r="E51" s="17">
        <v>73</v>
      </c>
      <c r="F51" s="17">
        <v>246</v>
      </c>
      <c r="G51" s="17">
        <v>48</v>
      </c>
      <c r="H51" s="17">
        <v>22</v>
      </c>
      <c r="I51" s="17">
        <v>16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231</v>
      </c>
      <c r="D52" s="17">
        <v>2</v>
      </c>
      <c r="E52" s="17">
        <v>29</v>
      </c>
      <c r="F52" s="17">
        <v>141</v>
      </c>
      <c r="G52" s="17">
        <v>30</v>
      </c>
      <c r="H52" s="17">
        <v>16</v>
      </c>
      <c r="I52" s="17">
        <v>13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144</v>
      </c>
      <c r="D53" s="18">
        <v>2</v>
      </c>
      <c r="E53" s="18">
        <v>43</v>
      </c>
      <c r="F53" s="18">
        <v>58</v>
      </c>
      <c r="G53" s="18">
        <v>25</v>
      </c>
      <c r="H53" s="18">
        <v>7</v>
      </c>
      <c r="I53" s="18">
        <v>9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157184</v>
      </c>
      <c r="D6" s="16">
        <v>10991</v>
      </c>
      <c r="E6" s="16">
        <v>86248</v>
      </c>
      <c r="F6" s="16">
        <v>43361</v>
      </c>
      <c r="G6" s="16">
        <v>7916</v>
      </c>
      <c r="H6" s="16">
        <v>3601</v>
      </c>
      <c r="I6" s="16">
        <v>5067</v>
      </c>
    </row>
    <row r="7" spans="1:29" ht="12" customHeight="1" x14ac:dyDescent="0.2">
      <c r="A7" s="28" t="s">
        <v>165</v>
      </c>
      <c r="B7" s="2" t="s">
        <v>12</v>
      </c>
      <c r="C7" s="17">
        <v>191</v>
      </c>
      <c r="D7" s="17">
        <v>17</v>
      </c>
      <c r="E7" s="17">
        <v>61</v>
      </c>
      <c r="F7" s="17">
        <v>73</v>
      </c>
      <c r="G7" s="17">
        <v>6</v>
      </c>
      <c r="H7" s="17">
        <v>14</v>
      </c>
      <c r="I7" s="17">
        <v>20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3992</v>
      </c>
      <c r="D8" s="17">
        <v>437</v>
      </c>
      <c r="E8" s="17">
        <v>1719</v>
      </c>
      <c r="F8" s="17">
        <v>1134</v>
      </c>
      <c r="G8" s="17">
        <v>96</v>
      </c>
      <c r="H8" s="17">
        <v>334</v>
      </c>
      <c r="I8" s="17">
        <v>272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13053</v>
      </c>
      <c r="D9" s="17">
        <v>1025</v>
      </c>
      <c r="E9" s="17">
        <v>7603</v>
      </c>
      <c r="F9" s="17">
        <v>2865</v>
      </c>
      <c r="G9" s="17">
        <v>417</v>
      </c>
      <c r="H9" s="17">
        <v>537</v>
      </c>
      <c r="I9" s="17">
        <v>606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18099</v>
      </c>
      <c r="D10" s="17">
        <v>1037</v>
      </c>
      <c r="E10" s="17">
        <v>11321</v>
      </c>
      <c r="F10" s="17">
        <v>3998</v>
      </c>
      <c r="G10" s="17">
        <v>721</v>
      </c>
      <c r="H10" s="17">
        <v>421</v>
      </c>
      <c r="I10" s="17">
        <v>601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20545</v>
      </c>
      <c r="D11" s="17">
        <v>1081</v>
      </c>
      <c r="E11" s="17">
        <v>12624</v>
      </c>
      <c r="F11" s="17">
        <v>4971</v>
      </c>
      <c r="G11" s="17">
        <v>956</v>
      </c>
      <c r="H11" s="17">
        <v>362</v>
      </c>
      <c r="I11" s="17">
        <v>551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20508</v>
      </c>
      <c r="D12" s="17">
        <v>1139</v>
      </c>
      <c r="E12" s="17">
        <v>12341</v>
      </c>
      <c r="F12" s="17">
        <v>5174</v>
      </c>
      <c r="G12" s="17">
        <v>1014</v>
      </c>
      <c r="H12" s="17">
        <v>292</v>
      </c>
      <c r="I12" s="17">
        <v>548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20309</v>
      </c>
      <c r="D13" s="17">
        <v>1339</v>
      </c>
      <c r="E13" s="17">
        <v>11944</v>
      </c>
      <c r="F13" s="17">
        <v>5179</v>
      </c>
      <c r="G13" s="17">
        <v>1037</v>
      </c>
      <c r="H13" s="17">
        <v>277</v>
      </c>
      <c r="I13" s="17">
        <v>533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17429</v>
      </c>
      <c r="D14" s="17">
        <v>1238</v>
      </c>
      <c r="E14" s="17">
        <v>9885</v>
      </c>
      <c r="F14" s="17">
        <v>4624</v>
      </c>
      <c r="G14" s="17">
        <v>951</v>
      </c>
      <c r="H14" s="17">
        <v>279</v>
      </c>
      <c r="I14" s="17">
        <v>452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14282</v>
      </c>
      <c r="D15" s="17">
        <v>1171</v>
      </c>
      <c r="E15" s="17">
        <v>7699</v>
      </c>
      <c r="F15" s="17">
        <v>4018</v>
      </c>
      <c r="G15" s="17">
        <v>799</v>
      </c>
      <c r="H15" s="17">
        <v>257</v>
      </c>
      <c r="I15" s="17">
        <v>338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11895</v>
      </c>
      <c r="D16" s="17">
        <v>1129</v>
      </c>
      <c r="E16" s="17">
        <v>5865</v>
      </c>
      <c r="F16" s="17">
        <v>3709</v>
      </c>
      <c r="G16" s="17">
        <v>668</v>
      </c>
      <c r="H16" s="17">
        <v>231</v>
      </c>
      <c r="I16" s="17">
        <v>293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8357</v>
      </c>
      <c r="D17" s="17">
        <v>730</v>
      </c>
      <c r="E17" s="17">
        <v>3385</v>
      </c>
      <c r="F17" s="17">
        <v>3172</v>
      </c>
      <c r="G17" s="17">
        <v>553</v>
      </c>
      <c r="H17" s="17">
        <v>216</v>
      </c>
      <c r="I17" s="17">
        <v>301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4318</v>
      </c>
      <c r="D18" s="17">
        <v>349</v>
      </c>
      <c r="E18" s="17">
        <v>1073</v>
      </c>
      <c r="F18" s="17">
        <v>2196</v>
      </c>
      <c r="G18" s="17">
        <v>320</v>
      </c>
      <c r="H18" s="17">
        <v>161</v>
      </c>
      <c r="I18" s="17">
        <v>219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2243</v>
      </c>
      <c r="D19" s="17">
        <v>170</v>
      </c>
      <c r="E19" s="17">
        <v>344</v>
      </c>
      <c r="F19" s="17">
        <v>1282</v>
      </c>
      <c r="G19" s="17">
        <v>198</v>
      </c>
      <c r="H19" s="17">
        <v>109</v>
      </c>
      <c r="I19" s="17">
        <v>140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1131</v>
      </c>
      <c r="D20" s="17">
        <v>69</v>
      </c>
      <c r="E20" s="17">
        <v>177</v>
      </c>
      <c r="F20" s="17">
        <v>590</v>
      </c>
      <c r="G20" s="17">
        <v>104</v>
      </c>
      <c r="H20" s="17">
        <v>77</v>
      </c>
      <c r="I20" s="17">
        <v>114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832</v>
      </c>
      <c r="D21" s="17">
        <v>60</v>
      </c>
      <c r="E21" s="17">
        <v>207</v>
      </c>
      <c r="F21" s="17">
        <v>376</v>
      </c>
      <c r="G21" s="17">
        <v>76</v>
      </c>
      <c r="H21" s="17">
        <v>34</v>
      </c>
      <c r="I21" s="17">
        <v>79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71348</v>
      </c>
      <c r="D22" s="16">
        <v>10646</v>
      </c>
      <c r="E22" s="16">
        <v>35857</v>
      </c>
      <c r="F22" s="16">
        <v>18394</v>
      </c>
      <c r="G22" s="16">
        <v>2442</v>
      </c>
      <c r="H22" s="16">
        <v>1602</v>
      </c>
      <c r="I22" s="16">
        <v>2407</v>
      </c>
    </row>
    <row r="23" spans="1:14" ht="12" customHeight="1" x14ac:dyDescent="0.2">
      <c r="A23" s="28" t="s">
        <v>165</v>
      </c>
      <c r="B23" s="2" t="s">
        <v>12</v>
      </c>
      <c r="C23" s="17">
        <v>85</v>
      </c>
      <c r="D23" s="17">
        <v>11</v>
      </c>
      <c r="E23" s="17">
        <v>19</v>
      </c>
      <c r="F23" s="17">
        <v>37</v>
      </c>
      <c r="G23" s="17">
        <v>3</v>
      </c>
      <c r="H23" s="17">
        <v>5</v>
      </c>
      <c r="I23" s="17">
        <v>10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1657</v>
      </c>
      <c r="D24" s="17">
        <v>403</v>
      </c>
      <c r="E24" s="17">
        <v>508</v>
      </c>
      <c r="F24" s="17">
        <v>481</v>
      </c>
      <c r="G24" s="17">
        <v>23</v>
      </c>
      <c r="H24" s="17">
        <v>107</v>
      </c>
      <c r="I24" s="17">
        <v>135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5819</v>
      </c>
      <c r="D25" s="17">
        <v>991</v>
      </c>
      <c r="E25" s="17">
        <v>2883</v>
      </c>
      <c r="F25" s="17">
        <v>1292</v>
      </c>
      <c r="G25" s="17">
        <v>141</v>
      </c>
      <c r="H25" s="17">
        <v>222</v>
      </c>
      <c r="I25" s="17">
        <v>290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8386</v>
      </c>
      <c r="D26" s="17">
        <v>1008</v>
      </c>
      <c r="E26" s="17">
        <v>4681</v>
      </c>
      <c r="F26" s="17">
        <v>1986</v>
      </c>
      <c r="G26" s="17">
        <v>247</v>
      </c>
      <c r="H26" s="17">
        <v>173</v>
      </c>
      <c r="I26" s="17">
        <v>291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9600</v>
      </c>
      <c r="D27" s="17">
        <v>1047</v>
      </c>
      <c r="E27" s="17">
        <v>5390</v>
      </c>
      <c r="F27" s="17">
        <v>2418</v>
      </c>
      <c r="G27" s="17">
        <v>323</v>
      </c>
      <c r="H27" s="17">
        <v>166</v>
      </c>
      <c r="I27" s="17">
        <v>256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9506</v>
      </c>
      <c r="D28" s="17">
        <v>1115</v>
      </c>
      <c r="E28" s="17">
        <v>5250</v>
      </c>
      <c r="F28" s="17">
        <v>2390</v>
      </c>
      <c r="G28" s="17">
        <v>354</v>
      </c>
      <c r="H28" s="17">
        <v>132</v>
      </c>
      <c r="I28" s="17">
        <v>265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9456</v>
      </c>
      <c r="D29" s="17">
        <v>1315</v>
      </c>
      <c r="E29" s="17">
        <v>5170</v>
      </c>
      <c r="F29" s="17">
        <v>2251</v>
      </c>
      <c r="G29" s="17">
        <v>346</v>
      </c>
      <c r="H29" s="17">
        <v>139</v>
      </c>
      <c r="I29" s="17">
        <v>235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8119</v>
      </c>
      <c r="D30" s="17">
        <v>1208</v>
      </c>
      <c r="E30" s="17">
        <v>4289</v>
      </c>
      <c r="F30" s="17">
        <v>1971</v>
      </c>
      <c r="G30" s="17">
        <v>295</v>
      </c>
      <c r="H30" s="17">
        <v>149</v>
      </c>
      <c r="I30" s="17">
        <v>207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6601</v>
      </c>
      <c r="D31" s="17">
        <v>1145</v>
      </c>
      <c r="E31" s="17">
        <v>3286</v>
      </c>
      <c r="F31" s="17">
        <v>1636</v>
      </c>
      <c r="G31" s="17">
        <v>238</v>
      </c>
      <c r="H31" s="17">
        <v>132</v>
      </c>
      <c r="I31" s="17">
        <v>164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5514</v>
      </c>
      <c r="D32" s="17">
        <v>1104</v>
      </c>
      <c r="E32" s="17">
        <v>2558</v>
      </c>
      <c r="F32" s="17">
        <v>1409</v>
      </c>
      <c r="G32" s="17">
        <v>179</v>
      </c>
      <c r="H32" s="17">
        <v>126</v>
      </c>
      <c r="I32" s="17">
        <v>138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3311</v>
      </c>
      <c r="D33" s="17">
        <v>705</v>
      </c>
      <c r="E33" s="17">
        <v>1157</v>
      </c>
      <c r="F33" s="17">
        <v>1060</v>
      </c>
      <c r="G33" s="17">
        <v>124</v>
      </c>
      <c r="H33" s="17">
        <v>104</v>
      </c>
      <c r="I33" s="17">
        <v>161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1664</v>
      </c>
      <c r="D34" s="17">
        <v>328</v>
      </c>
      <c r="E34" s="17">
        <v>377</v>
      </c>
      <c r="F34" s="17">
        <v>713</v>
      </c>
      <c r="G34" s="17">
        <v>82</v>
      </c>
      <c r="H34" s="17">
        <v>66</v>
      </c>
      <c r="I34" s="17">
        <v>98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801</v>
      </c>
      <c r="D35" s="17">
        <v>157</v>
      </c>
      <c r="E35" s="17">
        <v>121</v>
      </c>
      <c r="F35" s="17">
        <v>380</v>
      </c>
      <c r="G35" s="17">
        <v>42</v>
      </c>
      <c r="H35" s="17">
        <v>41</v>
      </c>
      <c r="I35" s="17">
        <v>60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414</v>
      </c>
      <c r="D36" s="17">
        <v>59</v>
      </c>
      <c r="E36" s="17">
        <v>63</v>
      </c>
      <c r="F36" s="17">
        <v>196</v>
      </c>
      <c r="G36" s="17">
        <v>21</v>
      </c>
      <c r="H36" s="17">
        <v>23</v>
      </c>
      <c r="I36" s="17">
        <v>52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415</v>
      </c>
      <c r="D37" s="17">
        <v>50</v>
      </c>
      <c r="E37" s="17">
        <v>105</v>
      </c>
      <c r="F37" s="17">
        <v>174</v>
      </c>
      <c r="G37" s="17">
        <v>24</v>
      </c>
      <c r="H37" s="17">
        <v>17</v>
      </c>
      <c r="I37" s="17">
        <v>45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85836</v>
      </c>
      <c r="D38" s="16">
        <v>345</v>
      </c>
      <c r="E38" s="16">
        <v>50391</v>
      </c>
      <c r="F38" s="16">
        <v>24967</v>
      </c>
      <c r="G38" s="16">
        <v>5474</v>
      </c>
      <c r="H38" s="16">
        <v>1999</v>
      </c>
      <c r="I38" s="16">
        <v>2660</v>
      </c>
    </row>
    <row r="39" spans="1:14" ht="12" customHeight="1" x14ac:dyDescent="0.2">
      <c r="A39" s="28" t="s">
        <v>165</v>
      </c>
      <c r="B39" s="2" t="s">
        <v>12</v>
      </c>
      <c r="C39" s="17">
        <v>106</v>
      </c>
      <c r="D39" s="17">
        <v>6</v>
      </c>
      <c r="E39" s="17">
        <v>42</v>
      </c>
      <c r="F39" s="17">
        <v>36</v>
      </c>
      <c r="G39" s="17">
        <v>3</v>
      </c>
      <c r="H39" s="17">
        <v>9</v>
      </c>
      <c r="I39" s="17">
        <v>10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2335</v>
      </c>
      <c r="D40" s="17">
        <v>34</v>
      </c>
      <c r="E40" s="17">
        <v>1211</v>
      </c>
      <c r="F40" s="17">
        <v>653</v>
      </c>
      <c r="G40" s="17">
        <v>73</v>
      </c>
      <c r="H40" s="17">
        <v>227</v>
      </c>
      <c r="I40" s="17">
        <v>137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7234</v>
      </c>
      <c r="D41" s="17">
        <v>34</v>
      </c>
      <c r="E41" s="17">
        <v>4720</v>
      </c>
      <c r="F41" s="17">
        <v>1573</v>
      </c>
      <c r="G41" s="17">
        <v>276</v>
      </c>
      <c r="H41" s="17">
        <v>315</v>
      </c>
      <c r="I41" s="17">
        <v>316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9713</v>
      </c>
      <c r="D42" s="17">
        <v>29</v>
      </c>
      <c r="E42" s="17">
        <v>6640</v>
      </c>
      <c r="F42" s="17">
        <v>2012</v>
      </c>
      <c r="G42" s="17">
        <v>474</v>
      </c>
      <c r="H42" s="17">
        <v>248</v>
      </c>
      <c r="I42" s="17">
        <v>310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10945</v>
      </c>
      <c r="D43" s="17">
        <v>34</v>
      </c>
      <c r="E43" s="17">
        <v>7234</v>
      </c>
      <c r="F43" s="17">
        <v>2553</v>
      </c>
      <c r="G43" s="17">
        <v>633</v>
      </c>
      <c r="H43" s="17">
        <v>196</v>
      </c>
      <c r="I43" s="17">
        <v>295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11002</v>
      </c>
      <c r="D44" s="17">
        <v>24</v>
      </c>
      <c r="E44" s="17">
        <v>7091</v>
      </c>
      <c r="F44" s="17">
        <v>2784</v>
      </c>
      <c r="G44" s="17">
        <v>660</v>
      </c>
      <c r="H44" s="17">
        <v>160</v>
      </c>
      <c r="I44" s="17">
        <v>283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10853</v>
      </c>
      <c r="D45" s="17">
        <v>24</v>
      </c>
      <c r="E45" s="17">
        <v>6774</v>
      </c>
      <c r="F45" s="17">
        <v>2928</v>
      </c>
      <c r="G45" s="17">
        <v>691</v>
      </c>
      <c r="H45" s="17">
        <v>138</v>
      </c>
      <c r="I45" s="17">
        <v>298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9310</v>
      </c>
      <c r="D46" s="17">
        <v>30</v>
      </c>
      <c r="E46" s="17">
        <v>5596</v>
      </c>
      <c r="F46" s="17">
        <v>2653</v>
      </c>
      <c r="G46" s="17">
        <v>656</v>
      </c>
      <c r="H46" s="17">
        <v>130</v>
      </c>
      <c r="I46" s="17">
        <v>245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7681</v>
      </c>
      <c r="D47" s="17">
        <v>26</v>
      </c>
      <c r="E47" s="17">
        <v>4413</v>
      </c>
      <c r="F47" s="17">
        <v>2382</v>
      </c>
      <c r="G47" s="17">
        <v>561</v>
      </c>
      <c r="H47" s="17">
        <v>125</v>
      </c>
      <c r="I47" s="17">
        <v>174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6381</v>
      </c>
      <c r="D48" s="17">
        <v>25</v>
      </c>
      <c r="E48" s="17">
        <v>3307</v>
      </c>
      <c r="F48" s="17">
        <v>2300</v>
      </c>
      <c r="G48" s="17">
        <v>489</v>
      </c>
      <c r="H48" s="17">
        <v>105</v>
      </c>
      <c r="I48" s="17">
        <v>155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5046</v>
      </c>
      <c r="D49" s="17">
        <v>25</v>
      </c>
      <c r="E49" s="17">
        <v>2228</v>
      </c>
      <c r="F49" s="17">
        <v>2112</v>
      </c>
      <c r="G49" s="17">
        <v>429</v>
      </c>
      <c r="H49" s="17">
        <v>112</v>
      </c>
      <c r="I49" s="17">
        <v>140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2654</v>
      </c>
      <c r="D50" s="17">
        <v>21</v>
      </c>
      <c r="E50" s="17">
        <v>696</v>
      </c>
      <c r="F50" s="17">
        <v>1483</v>
      </c>
      <c r="G50" s="17">
        <v>238</v>
      </c>
      <c r="H50" s="17">
        <v>95</v>
      </c>
      <c r="I50" s="17">
        <v>121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1442</v>
      </c>
      <c r="D51" s="17">
        <v>13</v>
      </c>
      <c r="E51" s="17">
        <v>223</v>
      </c>
      <c r="F51" s="17">
        <v>902</v>
      </c>
      <c r="G51" s="17">
        <v>156</v>
      </c>
      <c r="H51" s="17">
        <v>68</v>
      </c>
      <c r="I51" s="17">
        <v>80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717</v>
      </c>
      <c r="D52" s="17">
        <v>10</v>
      </c>
      <c r="E52" s="17">
        <v>114</v>
      </c>
      <c r="F52" s="17">
        <v>394</v>
      </c>
      <c r="G52" s="17">
        <v>83</v>
      </c>
      <c r="H52" s="17">
        <v>54</v>
      </c>
      <c r="I52" s="17">
        <v>62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417</v>
      </c>
      <c r="D53" s="18">
        <v>10</v>
      </c>
      <c r="E53" s="18">
        <v>102</v>
      </c>
      <c r="F53" s="18">
        <v>202</v>
      </c>
      <c r="G53" s="18">
        <v>52</v>
      </c>
      <c r="H53" s="18">
        <v>17</v>
      </c>
      <c r="I53" s="18">
        <v>34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22736</v>
      </c>
      <c r="D6" s="16">
        <v>1998</v>
      </c>
      <c r="E6" s="16">
        <v>11594</v>
      </c>
      <c r="F6" s="16">
        <v>6314</v>
      </c>
      <c r="G6" s="16">
        <v>1404</v>
      </c>
      <c r="H6" s="16">
        <v>652</v>
      </c>
      <c r="I6" s="16">
        <v>774</v>
      </c>
    </row>
    <row r="7" spans="1:29" ht="12" customHeight="1" x14ac:dyDescent="0.2">
      <c r="A7" s="28" t="s">
        <v>165</v>
      </c>
      <c r="B7" s="2" t="s">
        <v>12</v>
      </c>
      <c r="C7" s="17">
        <v>37</v>
      </c>
      <c r="D7" s="17">
        <v>4</v>
      </c>
      <c r="E7" s="17">
        <v>14</v>
      </c>
      <c r="F7" s="17">
        <v>10</v>
      </c>
      <c r="G7" s="17">
        <v>1</v>
      </c>
      <c r="H7" s="17">
        <v>6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652</v>
      </c>
      <c r="D8" s="17">
        <v>51</v>
      </c>
      <c r="E8" s="17">
        <v>360</v>
      </c>
      <c r="F8" s="17">
        <v>109</v>
      </c>
      <c r="G8" s="17">
        <v>18</v>
      </c>
      <c r="H8" s="17">
        <v>53</v>
      </c>
      <c r="I8" s="17">
        <v>61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1788</v>
      </c>
      <c r="D9" s="17">
        <v>152</v>
      </c>
      <c r="E9" s="17">
        <v>1139</v>
      </c>
      <c r="F9" s="17">
        <v>275</v>
      </c>
      <c r="G9" s="17">
        <v>63</v>
      </c>
      <c r="H9" s="17">
        <v>67</v>
      </c>
      <c r="I9" s="17">
        <v>92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2391</v>
      </c>
      <c r="D10" s="17">
        <v>198</v>
      </c>
      <c r="E10" s="17">
        <v>1433</v>
      </c>
      <c r="F10" s="17">
        <v>483</v>
      </c>
      <c r="G10" s="17">
        <v>121</v>
      </c>
      <c r="H10" s="17">
        <v>71</v>
      </c>
      <c r="I10" s="17">
        <v>85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2675</v>
      </c>
      <c r="D11" s="17">
        <v>190</v>
      </c>
      <c r="E11" s="17">
        <v>1559</v>
      </c>
      <c r="F11" s="17">
        <v>651</v>
      </c>
      <c r="G11" s="17">
        <v>145</v>
      </c>
      <c r="H11" s="17">
        <v>66</v>
      </c>
      <c r="I11" s="17">
        <v>64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2714</v>
      </c>
      <c r="D12" s="17">
        <v>194</v>
      </c>
      <c r="E12" s="17">
        <v>1513</v>
      </c>
      <c r="F12" s="17">
        <v>707</v>
      </c>
      <c r="G12" s="17">
        <v>171</v>
      </c>
      <c r="H12" s="17">
        <v>64</v>
      </c>
      <c r="I12" s="17">
        <v>65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2818</v>
      </c>
      <c r="D13" s="17">
        <v>256</v>
      </c>
      <c r="E13" s="17">
        <v>1568</v>
      </c>
      <c r="F13" s="17">
        <v>715</v>
      </c>
      <c r="G13" s="17">
        <v>174</v>
      </c>
      <c r="H13" s="17">
        <v>48</v>
      </c>
      <c r="I13" s="17">
        <v>57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2604</v>
      </c>
      <c r="D14" s="17">
        <v>252</v>
      </c>
      <c r="E14" s="17">
        <v>1314</v>
      </c>
      <c r="F14" s="17">
        <v>737</v>
      </c>
      <c r="G14" s="17">
        <v>164</v>
      </c>
      <c r="H14" s="17">
        <v>58</v>
      </c>
      <c r="I14" s="17">
        <v>79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2195</v>
      </c>
      <c r="D15" s="17">
        <v>247</v>
      </c>
      <c r="E15" s="17">
        <v>1071</v>
      </c>
      <c r="F15" s="17">
        <v>638</v>
      </c>
      <c r="G15" s="17">
        <v>143</v>
      </c>
      <c r="H15" s="17">
        <v>44</v>
      </c>
      <c r="I15" s="17">
        <v>52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1908</v>
      </c>
      <c r="D16" s="17">
        <v>217</v>
      </c>
      <c r="E16" s="17">
        <v>799</v>
      </c>
      <c r="F16" s="17">
        <v>661</v>
      </c>
      <c r="G16" s="17">
        <v>130</v>
      </c>
      <c r="H16" s="17">
        <v>50</v>
      </c>
      <c r="I16" s="17">
        <v>51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1334</v>
      </c>
      <c r="D17" s="17">
        <v>110</v>
      </c>
      <c r="E17" s="17">
        <v>498</v>
      </c>
      <c r="F17" s="17">
        <v>507</v>
      </c>
      <c r="G17" s="17">
        <v>115</v>
      </c>
      <c r="H17" s="17">
        <v>44</v>
      </c>
      <c r="I17" s="17">
        <v>60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847</v>
      </c>
      <c r="D18" s="17">
        <v>77</v>
      </c>
      <c r="E18" s="17">
        <v>204</v>
      </c>
      <c r="F18" s="17">
        <v>395</v>
      </c>
      <c r="G18" s="17">
        <v>81</v>
      </c>
      <c r="H18" s="17">
        <v>43</v>
      </c>
      <c r="I18" s="17">
        <v>47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439</v>
      </c>
      <c r="D19" s="17">
        <v>29</v>
      </c>
      <c r="E19" s="17">
        <v>61</v>
      </c>
      <c r="F19" s="17">
        <v>254</v>
      </c>
      <c r="G19" s="17">
        <v>46</v>
      </c>
      <c r="H19" s="17">
        <v>22</v>
      </c>
      <c r="I19" s="17">
        <v>27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206</v>
      </c>
      <c r="D20" s="17">
        <v>8</v>
      </c>
      <c r="E20" s="17">
        <v>31</v>
      </c>
      <c r="F20" s="17">
        <v>113</v>
      </c>
      <c r="G20" s="17">
        <v>23</v>
      </c>
      <c r="H20" s="17">
        <v>9</v>
      </c>
      <c r="I20" s="17">
        <v>22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128</v>
      </c>
      <c r="D21" s="17">
        <v>13</v>
      </c>
      <c r="E21" s="17">
        <v>30</v>
      </c>
      <c r="F21" s="17">
        <v>59</v>
      </c>
      <c r="G21" s="17">
        <v>9</v>
      </c>
      <c r="H21" s="17">
        <v>7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9665</v>
      </c>
      <c r="D22" s="16">
        <v>1943</v>
      </c>
      <c r="E22" s="16">
        <v>4410</v>
      </c>
      <c r="F22" s="16">
        <v>2336</v>
      </c>
      <c r="G22" s="16">
        <v>358</v>
      </c>
      <c r="H22" s="16">
        <v>279</v>
      </c>
      <c r="I22" s="16">
        <v>339</v>
      </c>
    </row>
    <row r="23" spans="1:14" ht="12" customHeight="1" x14ac:dyDescent="0.2">
      <c r="A23" s="28" t="s">
        <v>165</v>
      </c>
      <c r="B23" s="2" t="s">
        <v>12</v>
      </c>
      <c r="C23" s="17">
        <v>12</v>
      </c>
      <c r="D23" s="17">
        <v>3</v>
      </c>
      <c r="E23" s="17">
        <v>4</v>
      </c>
      <c r="F23" s="17">
        <v>1</v>
      </c>
      <c r="G23" s="17">
        <v>1</v>
      </c>
      <c r="H23" s="17">
        <v>1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209</v>
      </c>
      <c r="D24" s="17">
        <v>50</v>
      </c>
      <c r="E24" s="17">
        <v>81</v>
      </c>
      <c r="F24" s="17">
        <v>40</v>
      </c>
      <c r="G24" s="17">
        <v>3</v>
      </c>
      <c r="H24" s="17">
        <v>14</v>
      </c>
      <c r="I24" s="17">
        <v>21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718</v>
      </c>
      <c r="D25" s="17">
        <v>148</v>
      </c>
      <c r="E25" s="17">
        <v>368</v>
      </c>
      <c r="F25" s="17">
        <v>118</v>
      </c>
      <c r="G25" s="17">
        <v>17</v>
      </c>
      <c r="H25" s="17">
        <v>28</v>
      </c>
      <c r="I25" s="17">
        <v>39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1025</v>
      </c>
      <c r="D26" s="17">
        <v>195</v>
      </c>
      <c r="E26" s="17">
        <v>479</v>
      </c>
      <c r="F26" s="17">
        <v>245</v>
      </c>
      <c r="G26" s="17">
        <v>39</v>
      </c>
      <c r="H26" s="17">
        <v>34</v>
      </c>
      <c r="I26" s="17">
        <v>33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1177</v>
      </c>
      <c r="D27" s="17">
        <v>189</v>
      </c>
      <c r="E27" s="17">
        <v>597</v>
      </c>
      <c r="F27" s="17">
        <v>289</v>
      </c>
      <c r="G27" s="17">
        <v>40</v>
      </c>
      <c r="H27" s="17">
        <v>29</v>
      </c>
      <c r="I27" s="17">
        <v>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1254</v>
      </c>
      <c r="D28" s="17">
        <v>187</v>
      </c>
      <c r="E28" s="17">
        <v>630</v>
      </c>
      <c r="F28" s="17">
        <v>314</v>
      </c>
      <c r="G28" s="17">
        <v>58</v>
      </c>
      <c r="H28" s="17">
        <v>30</v>
      </c>
      <c r="I28" s="17">
        <v>35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1282</v>
      </c>
      <c r="D29" s="17">
        <v>254</v>
      </c>
      <c r="E29" s="17">
        <v>648</v>
      </c>
      <c r="F29" s="17">
        <v>279</v>
      </c>
      <c r="G29" s="17">
        <v>51</v>
      </c>
      <c r="H29" s="17">
        <v>25</v>
      </c>
      <c r="I29" s="17">
        <v>25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1181</v>
      </c>
      <c r="D30" s="17">
        <v>248</v>
      </c>
      <c r="E30" s="17">
        <v>568</v>
      </c>
      <c r="F30" s="17">
        <v>267</v>
      </c>
      <c r="G30" s="17">
        <v>39</v>
      </c>
      <c r="H30" s="17">
        <v>25</v>
      </c>
      <c r="I30" s="17">
        <v>34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991</v>
      </c>
      <c r="D31" s="17">
        <v>244</v>
      </c>
      <c r="E31" s="17">
        <v>467</v>
      </c>
      <c r="F31" s="17">
        <v>208</v>
      </c>
      <c r="G31" s="17">
        <v>34</v>
      </c>
      <c r="H31" s="17">
        <v>19</v>
      </c>
      <c r="I31" s="17">
        <v>19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830</v>
      </c>
      <c r="D32" s="17">
        <v>207</v>
      </c>
      <c r="E32" s="17">
        <v>319</v>
      </c>
      <c r="F32" s="17">
        <v>216</v>
      </c>
      <c r="G32" s="17">
        <v>39</v>
      </c>
      <c r="H32" s="17">
        <v>27</v>
      </c>
      <c r="I32" s="17">
        <v>22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457</v>
      </c>
      <c r="D33" s="17">
        <v>105</v>
      </c>
      <c r="E33" s="17">
        <v>149</v>
      </c>
      <c r="F33" s="17">
        <v>140</v>
      </c>
      <c r="G33" s="17">
        <v>16</v>
      </c>
      <c r="H33" s="17">
        <v>17</v>
      </c>
      <c r="I33" s="17">
        <v>30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280</v>
      </c>
      <c r="D34" s="17">
        <v>69</v>
      </c>
      <c r="E34" s="17">
        <v>59</v>
      </c>
      <c r="F34" s="17">
        <v>108</v>
      </c>
      <c r="G34" s="17">
        <v>9</v>
      </c>
      <c r="H34" s="17">
        <v>20</v>
      </c>
      <c r="I34" s="17">
        <v>15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130</v>
      </c>
      <c r="D35" s="17">
        <v>26</v>
      </c>
      <c r="E35" s="17">
        <v>20</v>
      </c>
      <c r="F35" s="17">
        <v>59</v>
      </c>
      <c r="G35" s="17">
        <v>7</v>
      </c>
      <c r="H35" s="17">
        <v>5</v>
      </c>
      <c r="I35" s="17">
        <v>13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67</v>
      </c>
      <c r="D36" s="17">
        <v>7</v>
      </c>
      <c r="E36" s="17">
        <v>12</v>
      </c>
      <c r="F36" s="17">
        <v>31</v>
      </c>
      <c r="G36" s="17">
        <v>3</v>
      </c>
      <c r="H36" s="17">
        <v>2</v>
      </c>
      <c r="I36" s="17">
        <v>12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52</v>
      </c>
      <c r="D37" s="17">
        <v>11</v>
      </c>
      <c r="E37" s="17">
        <v>9</v>
      </c>
      <c r="F37" s="17">
        <v>21</v>
      </c>
      <c r="G37" s="17">
        <v>2</v>
      </c>
      <c r="H37" s="17">
        <v>3</v>
      </c>
      <c r="I37" s="17">
        <v>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13071</v>
      </c>
      <c r="D38" s="16">
        <v>55</v>
      </c>
      <c r="E38" s="16">
        <v>7184</v>
      </c>
      <c r="F38" s="16">
        <v>3978</v>
      </c>
      <c r="G38" s="16">
        <v>1046</v>
      </c>
      <c r="H38" s="16">
        <v>373</v>
      </c>
      <c r="I38" s="16">
        <v>435</v>
      </c>
    </row>
    <row r="39" spans="1:14" ht="12" customHeight="1" x14ac:dyDescent="0.2">
      <c r="A39" s="28" t="s">
        <v>165</v>
      </c>
      <c r="B39" s="2" t="s">
        <v>12</v>
      </c>
      <c r="C39" s="17">
        <v>25</v>
      </c>
      <c r="D39" s="17">
        <v>1</v>
      </c>
      <c r="E39" s="17">
        <v>10</v>
      </c>
      <c r="F39" s="17">
        <v>9</v>
      </c>
      <c r="G39" s="17" t="s">
        <v>178</v>
      </c>
      <c r="H39" s="17">
        <v>5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443</v>
      </c>
      <c r="D40" s="17">
        <v>1</v>
      </c>
      <c r="E40" s="17">
        <v>279</v>
      </c>
      <c r="F40" s="17">
        <v>69</v>
      </c>
      <c r="G40" s="17">
        <v>15</v>
      </c>
      <c r="H40" s="17">
        <v>39</v>
      </c>
      <c r="I40" s="17">
        <v>40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1070</v>
      </c>
      <c r="D41" s="17">
        <v>4</v>
      </c>
      <c r="E41" s="17">
        <v>771</v>
      </c>
      <c r="F41" s="17">
        <v>157</v>
      </c>
      <c r="G41" s="17">
        <v>46</v>
      </c>
      <c r="H41" s="17">
        <v>39</v>
      </c>
      <c r="I41" s="17">
        <v>53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1366</v>
      </c>
      <c r="D42" s="17">
        <v>3</v>
      </c>
      <c r="E42" s="17">
        <v>954</v>
      </c>
      <c r="F42" s="17">
        <v>238</v>
      </c>
      <c r="G42" s="17">
        <v>82</v>
      </c>
      <c r="H42" s="17">
        <v>37</v>
      </c>
      <c r="I42" s="17">
        <v>52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1498</v>
      </c>
      <c r="D43" s="17">
        <v>1</v>
      </c>
      <c r="E43" s="17">
        <v>962</v>
      </c>
      <c r="F43" s="17">
        <v>362</v>
      </c>
      <c r="G43" s="17">
        <v>105</v>
      </c>
      <c r="H43" s="17">
        <v>37</v>
      </c>
      <c r="I43" s="17">
        <v>31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1460</v>
      </c>
      <c r="D44" s="17">
        <v>7</v>
      </c>
      <c r="E44" s="17">
        <v>883</v>
      </c>
      <c r="F44" s="17">
        <v>393</v>
      </c>
      <c r="G44" s="17">
        <v>113</v>
      </c>
      <c r="H44" s="17">
        <v>34</v>
      </c>
      <c r="I44" s="17">
        <v>30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1536</v>
      </c>
      <c r="D45" s="17">
        <v>2</v>
      </c>
      <c r="E45" s="17">
        <v>920</v>
      </c>
      <c r="F45" s="17">
        <v>436</v>
      </c>
      <c r="G45" s="17">
        <v>123</v>
      </c>
      <c r="H45" s="17">
        <v>23</v>
      </c>
      <c r="I45" s="17">
        <v>32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1423</v>
      </c>
      <c r="D46" s="17">
        <v>4</v>
      </c>
      <c r="E46" s="17">
        <v>746</v>
      </c>
      <c r="F46" s="17">
        <v>470</v>
      </c>
      <c r="G46" s="17">
        <v>125</v>
      </c>
      <c r="H46" s="17">
        <v>33</v>
      </c>
      <c r="I46" s="17">
        <v>45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1204</v>
      </c>
      <c r="D47" s="17">
        <v>3</v>
      </c>
      <c r="E47" s="17">
        <v>604</v>
      </c>
      <c r="F47" s="17">
        <v>430</v>
      </c>
      <c r="G47" s="17">
        <v>109</v>
      </c>
      <c r="H47" s="17">
        <v>25</v>
      </c>
      <c r="I47" s="17">
        <v>33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1078</v>
      </c>
      <c r="D48" s="17">
        <v>10</v>
      </c>
      <c r="E48" s="17">
        <v>480</v>
      </c>
      <c r="F48" s="17">
        <v>445</v>
      </c>
      <c r="G48" s="17">
        <v>91</v>
      </c>
      <c r="H48" s="17">
        <v>23</v>
      </c>
      <c r="I48" s="17">
        <v>29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877</v>
      </c>
      <c r="D49" s="17">
        <v>5</v>
      </c>
      <c r="E49" s="17">
        <v>349</v>
      </c>
      <c r="F49" s="17">
        <v>367</v>
      </c>
      <c r="G49" s="17">
        <v>99</v>
      </c>
      <c r="H49" s="17">
        <v>27</v>
      </c>
      <c r="I49" s="17">
        <v>30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567</v>
      </c>
      <c r="D50" s="17">
        <v>8</v>
      </c>
      <c r="E50" s="17">
        <v>145</v>
      </c>
      <c r="F50" s="17">
        <v>287</v>
      </c>
      <c r="G50" s="17">
        <v>72</v>
      </c>
      <c r="H50" s="17">
        <v>23</v>
      </c>
      <c r="I50" s="17">
        <v>32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309</v>
      </c>
      <c r="D51" s="17">
        <v>3</v>
      </c>
      <c r="E51" s="17">
        <v>41</v>
      </c>
      <c r="F51" s="17">
        <v>195</v>
      </c>
      <c r="G51" s="17">
        <v>39</v>
      </c>
      <c r="H51" s="17">
        <v>17</v>
      </c>
      <c r="I51" s="17">
        <v>14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139</v>
      </c>
      <c r="D52" s="17">
        <v>1</v>
      </c>
      <c r="E52" s="17">
        <v>19</v>
      </c>
      <c r="F52" s="17">
        <v>82</v>
      </c>
      <c r="G52" s="17">
        <v>20</v>
      </c>
      <c r="H52" s="17">
        <v>7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76</v>
      </c>
      <c r="D53" s="18">
        <v>2</v>
      </c>
      <c r="E53" s="18">
        <v>21</v>
      </c>
      <c r="F53" s="18">
        <v>38</v>
      </c>
      <c r="G53" s="18">
        <v>7</v>
      </c>
      <c r="H53" s="18">
        <v>4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17811</v>
      </c>
      <c r="D6" s="16">
        <v>1365</v>
      </c>
      <c r="E6" s="16">
        <v>9956</v>
      </c>
      <c r="F6" s="16">
        <v>4548</v>
      </c>
      <c r="G6" s="16">
        <v>920</v>
      </c>
      <c r="H6" s="16">
        <v>525</v>
      </c>
      <c r="I6" s="16">
        <v>497</v>
      </c>
    </row>
    <row r="7" spans="1:29" ht="12" customHeight="1" x14ac:dyDescent="0.2">
      <c r="A7" s="28" t="s">
        <v>165</v>
      </c>
      <c r="B7" s="2" t="s">
        <v>12</v>
      </c>
      <c r="C7" s="17">
        <v>56</v>
      </c>
      <c r="D7" s="17">
        <v>8</v>
      </c>
      <c r="E7" s="17">
        <v>20</v>
      </c>
      <c r="F7" s="17">
        <v>14</v>
      </c>
      <c r="G7" s="17">
        <v>4</v>
      </c>
      <c r="H7" s="17">
        <v>6</v>
      </c>
      <c r="I7" s="17">
        <v>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688</v>
      </c>
      <c r="D8" s="17">
        <v>60</v>
      </c>
      <c r="E8" s="17">
        <v>319</v>
      </c>
      <c r="F8" s="17">
        <v>189</v>
      </c>
      <c r="G8" s="17">
        <v>22</v>
      </c>
      <c r="H8" s="17">
        <v>68</v>
      </c>
      <c r="I8" s="17">
        <v>30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1814</v>
      </c>
      <c r="D9" s="17">
        <v>136</v>
      </c>
      <c r="E9" s="17">
        <v>1108</v>
      </c>
      <c r="F9" s="17">
        <v>362</v>
      </c>
      <c r="G9" s="17">
        <v>64</v>
      </c>
      <c r="H9" s="17">
        <v>70</v>
      </c>
      <c r="I9" s="17">
        <v>74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1968</v>
      </c>
      <c r="D10" s="17">
        <v>122</v>
      </c>
      <c r="E10" s="17">
        <v>1232</v>
      </c>
      <c r="F10" s="17">
        <v>419</v>
      </c>
      <c r="G10" s="17">
        <v>83</v>
      </c>
      <c r="H10" s="17">
        <v>61</v>
      </c>
      <c r="I10" s="17">
        <v>51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2160</v>
      </c>
      <c r="D11" s="17">
        <v>172</v>
      </c>
      <c r="E11" s="17">
        <v>1370</v>
      </c>
      <c r="F11" s="17">
        <v>442</v>
      </c>
      <c r="G11" s="17">
        <v>85</v>
      </c>
      <c r="H11" s="17">
        <v>45</v>
      </c>
      <c r="I11" s="17">
        <v>46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2079</v>
      </c>
      <c r="D12" s="17">
        <v>132</v>
      </c>
      <c r="E12" s="17">
        <v>1258</v>
      </c>
      <c r="F12" s="17">
        <v>499</v>
      </c>
      <c r="G12" s="17">
        <v>120</v>
      </c>
      <c r="H12" s="17">
        <v>37</v>
      </c>
      <c r="I12" s="17">
        <v>33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2296</v>
      </c>
      <c r="D13" s="17">
        <v>174</v>
      </c>
      <c r="E13" s="17">
        <v>1359</v>
      </c>
      <c r="F13" s="17">
        <v>526</v>
      </c>
      <c r="G13" s="17">
        <v>132</v>
      </c>
      <c r="H13" s="17">
        <v>49</v>
      </c>
      <c r="I13" s="17">
        <v>56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1981</v>
      </c>
      <c r="D14" s="17">
        <v>160</v>
      </c>
      <c r="E14" s="17">
        <v>1135</v>
      </c>
      <c r="F14" s="17">
        <v>489</v>
      </c>
      <c r="G14" s="17">
        <v>114</v>
      </c>
      <c r="H14" s="17">
        <v>48</v>
      </c>
      <c r="I14" s="17">
        <v>35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1625</v>
      </c>
      <c r="D15" s="17">
        <v>155</v>
      </c>
      <c r="E15" s="17">
        <v>884</v>
      </c>
      <c r="F15" s="17">
        <v>422</v>
      </c>
      <c r="G15" s="17">
        <v>98</v>
      </c>
      <c r="H15" s="17">
        <v>39</v>
      </c>
      <c r="I15" s="17">
        <v>27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1250</v>
      </c>
      <c r="D16" s="17">
        <v>104</v>
      </c>
      <c r="E16" s="17">
        <v>642</v>
      </c>
      <c r="F16" s="17">
        <v>368</v>
      </c>
      <c r="G16" s="17">
        <v>77</v>
      </c>
      <c r="H16" s="17">
        <v>27</v>
      </c>
      <c r="I16" s="17">
        <v>32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907</v>
      </c>
      <c r="D17" s="17">
        <v>76</v>
      </c>
      <c r="E17" s="17">
        <v>380</v>
      </c>
      <c r="F17" s="17">
        <v>329</v>
      </c>
      <c r="G17" s="17">
        <v>54</v>
      </c>
      <c r="H17" s="17">
        <v>33</v>
      </c>
      <c r="I17" s="17">
        <v>35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474</v>
      </c>
      <c r="D18" s="17">
        <v>35</v>
      </c>
      <c r="E18" s="17">
        <v>120</v>
      </c>
      <c r="F18" s="17">
        <v>232</v>
      </c>
      <c r="G18" s="17">
        <v>35</v>
      </c>
      <c r="H18" s="17">
        <v>23</v>
      </c>
      <c r="I18" s="17">
        <v>29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258</v>
      </c>
      <c r="D19" s="17">
        <v>19</v>
      </c>
      <c r="E19" s="17">
        <v>58</v>
      </c>
      <c r="F19" s="17">
        <v>143</v>
      </c>
      <c r="G19" s="17">
        <v>14</v>
      </c>
      <c r="H19" s="17">
        <v>5</v>
      </c>
      <c r="I19" s="17">
        <v>19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143</v>
      </c>
      <c r="D20" s="17">
        <v>5</v>
      </c>
      <c r="E20" s="17">
        <v>29</v>
      </c>
      <c r="F20" s="17">
        <v>74</v>
      </c>
      <c r="G20" s="17">
        <v>11</v>
      </c>
      <c r="H20" s="17">
        <v>9</v>
      </c>
      <c r="I20" s="17">
        <v>15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112</v>
      </c>
      <c r="D21" s="17">
        <v>7</v>
      </c>
      <c r="E21" s="17">
        <v>42</v>
      </c>
      <c r="F21" s="17">
        <v>40</v>
      </c>
      <c r="G21" s="17">
        <v>7</v>
      </c>
      <c r="H21" s="17">
        <v>5</v>
      </c>
      <c r="I21" s="17">
        <v>11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7629</v>
      </c>
      <c r="D22" s="16">
        <v>1287</v>
      </c>
      <c r="E22" s="16">
        <v>3745</v>
      </c>
      <c r="F22" s="16">
        <v>1841</v>
      </c>
      <c r="G22" s="16">
        <v>285</v>
      </c>
      <c r="H22" s="16">
        <v>245</v>
      </c>
      <c r="I22" s="16">
        <v>226</v>
      </c>
    </row>
    <row r="23" spans="1:14" ht="12" customHeight="1" x14ac:dyDescent="0.2">
      <c r="A23" s="28" t="s">
        <v>165</v>
      </c>
      <c r="B23" s="2" t="s">
        <v>12</v>
      </c>
      <c r="C23" s="17">
        <v>25</v>
      </c>
      <c r="D23" s="17">
        <v>5</v>
      </c>
      <c r="E23" s="17">
        <v>6</v>
      </c>
      <c r="F23" s="17">
        <v>7</v>
      </c>
      <c r="G23" s="17">
        <v>1</v>
      </c>
      <c r="H23" s="17">
        <v>2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264</v>
      </c>
      <c r="D24" s="17">
        <v>49</v>
      </c>
      <c r="E24" s="17">
        <v>93</v>
      </c>
      <c r="F24" s="17">
        <v>78</v>
      </c>
      <c r="G24" s="17">
        <v>4</v>
      </c>
      <c r="H24" s="17">
        <v>22</v>
      </c>
      <c r="I24" s="17">
        <v>18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731</v>
      </c>
      <c r="D25" s="17">
        <v>132</v>
      </c>
      <c r="E25" s="17">
        <v>363</v>
      </c>
      <c r="F25" s="17">
        <v>172</v>
      </c>
      <c r="G25" s="17">
        <v>16</v>
      </c>
      <c r="H25" s="17">
        <v>25</v>
      </c>
      <c r="I25" s="17">
        <v>23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820</v>
      </c>
      <c r="D26" s="17">
        <v>112</v>
      </c>
      <c r="E26" s="17">
        <v>437</v>
      </c>
      <c r="F26" s="17">
        <v>194</v>
      </c>
      <c r="G26" s="17">
        <v>27</v>
      </c>
      <c r="H26" s="17">
        <v>26</v>
      </c>
      <c r="I26" s="17">
        <v>24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920</v>
      </c>
      <c r="D27" s="17">
        <v>168</v>
      </c>
      <c r="E27" s="17">
        <v>474</v>
      </c>
      <c r="F27" s="17">
        <v>203</v>
      </c>
      <c r="G27" s="17">
        <v>29</v>
      </c>
      <c r="H27" s="17">
        <v>25</v>
      </c>
      <c r="I27" s="17">
        <v>21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909</v>
      </c>
      <c r="D28" s="17">
        <v>128</v>
      </c>
      <c r="E28" s="17">
        <v>485</v>
      </c>
      <c r="F28" s="17">
        <v>227</v>
      </c>
      <c r="G28" s="17">
        <v>36</v>
      </c>
      <c r="H28" s="17">
        <v>16</v>
      </c>
      <c r="I28" s="17">
        <v>17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1021</v>
      </c>
      <c r="D29" s="17">
        <v>165</v>
      </c>
      <c r="E29" s="17">
        <v>536</v>
      </c>
      <c r="F29" s="17">
        <v>225</v>
      </c>
      <c r="G29" s="17">
        <v>42</v>
      </c>
      <c r="H29" s="17">
        <v>25</v>
      </c>
      <c r="I29" s="17">
        <v>28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908</v>
      </c>
      <c r="D30" s="17">
        <v>153</v>
      </c>
      <c r="E30" s="17">
        <v>483</v>
      </c>
      <c r="F30" s="17">
        <v>187</v>
      </c>
      <c r="G30" s="17">
        <v>43</v>
      </c>
      <c r="H30" s="17">
        <v>28</v>
      </c>
      <c r="I30" s="17">
        <v>14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749</v>
      </c>
      <c r="D31" s="17">
        <v>148</v>
      </c>
      <c r="E31" s="17">
        <v>382</v>
      </c>
      <c r="F31" s="17">
        <v>157</v>
      </c>
      <c r="G31" s="17">
        <v>32</v>
      </c>
      <c r="H31" s="17">
        <v>21</v>
      </c>
      <c r="I31" s="17">
        <v>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547</v>
      </c>
      <c r="D32" s="17">
        <v>103</v>
      </c>
      <c r="E32" s="17">
        <v>270</v>
      </c>
      <c r="F32" s="17">
        <v>121</v>
      </c>
      <c r="G32" s="17">
        <v>22</v>
      </c>
      <c r="H32" s="17">
        <v>17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331</v>
      </c>
      <c r="D33" s="17">
        <v>70</v>
      </c>
      <c r="E33" s="17">
        <v>120</v>
      </c>
      <c r="F33" s="17">
        <v>95</v>
      </c>
      <c r="G33" s="17">
        <v>14</v>
      </c>
      <c r="H33" s="17">
        <v>16</v>
      </c>
      <c r="I33" s="17">
        <v>16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167</v>
      </c>
      <c r="D34" s="17">
        <v>27</v>
      </c>
      <c r="E34" s="17">
        <v>39</v>
      </c>
      <c r="F34" s="17">
        <v>70</v>
      </c>
      <c r="G34" s="17">
        <v>7</v>
      </c>
      <c r="H34" s="17">
        <v>12</v>
      </c>
      <c r="I34" s="17">
        <v>12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112</v>
      </c>
      <c r="D35" s="17">
        <v>15</v>
      </c>
      <c r="E35" s="17">
        <v>27</v>
      </c>
      <c r="F35" s="17">
        <v>58</v>
      </c>
      <c r="G35" s="17">
        <v>2</v>
      </c>
      <c r="H35" s="17">
        <v>1</v>
      </c>
      <c r="I35" s="17">
        <v>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64</v>
      </c>
      <c r="D36" s="17">
        <v>5</v>
      </c>
      <c r="E36" s="17">
        <v>9</v>
      </c>
      <c r="F36" s="17">
        <v>29</v>
      </c>
      <c r="G36" s="17">
        <v>6</v>
      </c>
      <c r="H36" s="17">
        <v>7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61</v>
      </c>
      <c r="D37" s="17">
        <v>7</v>
      </c>
      <c r="E37" s="17">
        <v>21</v>
      </c>
      <c r="F37" s="17">
        <v>18</v>
      </c>
      <c r="G37" s="17">
        <v>4</v>
      </c>
      <c r="H37" s="17">
        <v>2</v>
      </c>
      <c r="I37" s="17">
        <v>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10182</v>
      </c>
      <c r="D38" s="16">
        <v>78</v>
      </c>
      <c r="E38" s="16">
        <v>6211</v>
      </c>
      <c r="F38" s="16">
        <v>2707</v>
      </c>
      <c r="G38" s="16">
        <v>635</v>
      </c>
      <c r="H38" s="16">
        <v>280</v>
      </c>
      <c r="I38" s="16">
        <v>271</v>
      </c>
    </row>
    <row r="39" spans="1:14" ht="12" customHeight="1" x14ac:dyDescent="0.2">
      <c r="A39" s="28" t="s">
        <v>165</v>
      </c>
      <c r="B39" s="2" t="s">
        <v>12</v>
      </c>
      <c r="C39" s="17">
        <v>31</v>
      </c>
      <c r="D39" s="17">
        <v>3</v>
      </c>
      <c r="E39" s="17">
        <v>14</v>
      </c>
      <c r="F39" s="17">
        <v>7</v>
      </c>
      <c r="G39" s="17">
        <v>3</v>
      </c>
      <c r="H39" s="17">
        <v>4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424</v>
      </c>
      <c r="D40" s="17">
        <v>11</v>
      </c>
      <c r="E40" s="17">
        <v>226</v>
      </c>
      <c r="F40" s="17">
        <v>111</v>
      </c>
      <c r="G40" s="17">
        <v>18</v>
      </c>
      <c r="H40" s="17">
        <v>46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1083</v>
      </c>
      <c r="D41" s="17">
        <v>4</v>
      </c>
      <c r="E41" s="17">
        <v>745</v>
      </c>
      <c r="F41" s="17">
        <v>190</v>
      </c>
      <c r="G41" s="17">
        <v>48</v>
      </c>
      <c r="H41" s="17">
        <v>45</v>
      </c>
      <c r="I41" s="17">
        <v>51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1148</v>
      </c>
      <c r="D42" s="17">
        <v>10</v>
      </c>
      <c r="E42" s="17">
        <v>795</v>
      </c>
      <c r="F42" s="17">
        <v>225</v>
      </c>
      <c r="G42" s="17">
        <v>56</v>
      </c>
      <c r="H42" s="17">
        <v>35</v>
      </c>
      <c r="I42" s="17">
        <v>27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1240</v>
      </c>
      <c r="D43" s="17">
        <v>4</v>
      </c>
      <c r="E43" s="17">
        <v>896</v>
      </c>
      <c r="F43" s="17">
        <v>239</v>
      </c>
      <c r="G43" s="17">
        <v>56</v>
      </c>
      <c r="H43" s="17">
        <v>20</v>
      </c>
      <c r="I43" s="17">
        <v>25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1170</v>
      </c>
      <c r="D44" s="17">
        <v>4</v>
      </c>
      <c r="E44" s="17">
        <v>773</v>
      </c>
      <c r="F44" s="17">
        <v>272</v>
      </c>
      <c r="G44" s="17">
        <v>84</v>
      </c>
      <c r="H44" s="17">
        <v>21</v>
      </c>
      <c r="I44" s="17">
        <v>16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1275</v>
      </c>
      <c r="D45" s="17">
        <v>9</v>
      </c>
      <c r="E45" s="17">
        <v>823</v>
      </c>
      <c r="F45" s="17">
        <v>301</v>
      </c>
      <c r="G45" s="17">
        <v>90</v>
      </c>
      <c r="H45" s="17">
        <v>24</v>
      </c>
      <c r="I45" s="17">
        <v>28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1073</v>
      </c>
      <c r="D46" s="17">
        <v>7</v>
      </c>
      <c r="E46" s="17">
        <v>652</v>
      </c>
      <c r="F46" s="17">
        <v>302</v>
      </c>
      <c r="G46" s="17">
        <v>71</v>
      </c>
      <c r="H46" s="17">
        <v>20</v>
      </c>
      <c r="I46" s="17">
        <v>21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876</v>
      </c>
      <c r="D47" s="17">
        <v>7</v>
      </c>
      <c r="E47" s="17">
        <v>502</v>
      </c>
      <c r="F47" s="17">
        <v>265</v>
      </c>
      <c r="G47" s="17">
        <v>66</v>
      </c>
      <c r="H47" s="17">
        <v>18</v>
      </c>
      <c r="I47" s="17">
        <v>18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703</v>
      </c>
      <c r="D48" s="17">
        <v>1</v>
      </c>
      <c r="E48" s="17">
        <v>372</v>
      </c>
      <c r="F48" s="17">
        <v>247</v>
      </c>
      <c r="G48" s="17">
        <v>55</v>
      </c>
      <c r="H48" s="17">
        <v>10</v>
      </c>
      <c r="I48" s="17">
        <v>18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576</v>
      </c>
      <c r="D49" s="17">
        <v>6</v>
      </c>
      <c r="E49" s="17">
        <v>260</v>
      </c>
      <c r="F49" s="17">
        <v>234</v>
      </c>
      <c r="G49" s="17">
        <v>40</v>
      </c>
      <c r="H49" s="17">
        <v>17</v>
      </c>
      <c r="I49" s="17">
        <v>19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307</v>
      </c>
      <c r="D50" s="17">
        <v>8</v>
      </c>
      <c r="E50" s="17">
        <v>81</v>
      </c>
      <c r="F50" s="17">
        <v>162</v>
      </c>
      <c r="G50" s="17">
        <v>28</v>
      </c>
      <c r="H50" s="17">
        <v>11</v>
      </c>
      <c r="I50" s="17">
        <v>17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146</v>
      </c>
      <c r="D51" s="17">
        <v>4</v>
      </c>
      <c r="E51" s="17">
        <v>31</v>
      </c>
      <c r="F51" s="17">
        <v>85</v>
      </c>
      <c r="G51" s="17">
        <v>12</v>
      </c>
      <c r="H51" s="17">
        <v>4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79</v>
      </c>
      <c r="D52" s="17" t="s">
        <v>178</v>
      </c>
      <c r="E52" s="17">
        <v>20</v>
      </c>
      <c r="F52" s="17">
        <v>45</v>
      </c>
      <c r="G52" s="17">
        <v>5</v>
      </c>
      <c r="H52" s="17">
        <v>2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51</v>
      </c>
      <c r="D53" s="18" t="s">
        <v>178</v>
      </c>
      <c r="E53" s="18">
        <v>21</v>
      </c>
      <c r="F53" s="18">
        <v>22</v>
      </c>
      <c r="G53" s="18">
        <v>3</v>
      </c>
      <c r="H53" s="18">
        <v>3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9789</v>
      </c>
      <c r="D6" s="16">
        <v>853</v>
      </c>
      <c r="E6" s="16">
        <v>5126</v>
      </c>
      <c r="F6" s="16">
        <v>2615</v>
      </c>
      <c r="G6" s="16">
        <v>583</v>
      </c>
      <c r="H6" s="16">
        <v>315</v>
      </c>
      <c r="I6" s="16">
        <v>297</v>
      </c>
    </row>
    <row r="7" spans="1:29" ht="12" customHeight="1" x14ac:dyDescent="0.2">
      <c r="A7" s="28" t="s">
        <v>165</v>
      </c>
      <c r="B7" s="2" t="s">
        <v>12</v>
      </c>
      <c r="C7" s="17">
        <v>24</v>
      </c>
      <c r="D7" s="17">
        <v>2</v>
      </c>
      <c r="E7" s="17">
        <v>7</v>
      </c>
      <c r="F7" s="17">
        <v>8</v>
      </c>
      <c r="G7" s="17">
        <v>4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372</v>
      </c>
      <c r="D8" s="17">
        <v>41</v>
      </c>
      <c r="E8" s="17">
        <v>175</v>
      </c>
      <c r="F8" s="17">
        <v>94</v>
      </c>
      <c r="G8" s="17">
        <v>14</v>
      </c>
      <c r="H8" s="17">
        <v>29</v>
      </c>
      <c r="I8" s="17">
        <v>19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817</v>
      </c>
      <c r="D9" s="17">
        <v>84</v>
      </c>
      <c r="E9" s="17">
        <v>468</v>
      </c>
      <c r="F9" s="17">
        <v>167</v>
      </c>
      <c r="G9" s="17">
        <v>17</v>
      </c>
      <c r="H9" s="17">
        <v>47</v>
      </c>
      <c r="I9" s="17">
        <v>34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942</v>
      </c>
      <c r="D10" s="17">
        <v>86</v>
      </c>
      <c r="E10" s="17">
        <v>551</v>
      </c>
      <c r="F10" s="17">
        <v>191</v>
      </c>
      <c r="G10" s="17">
        <v>55</v>
      </c>
      <c r="H10" s="17">
        <v>31</v>
      </c>
      <c r="I10" s="17">
        <v>28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1123</v>
      </c>
      <c r="D11" s="17">
        <v>95</v>
      </c>
      <c r="E11" s="17">
        <v>666</v>
      </c>
      <c r="F11" s="17">
        <v>250</v>
      </c>
      <c r="G11" s="17">
        <v>53</v>
      </c>
      <c r="H11" s="17">
        <v>30</v>
      </c>
      <c r="I11" s="17">
        <v>29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1093</v>
      </c>
      <c r="D12" s="17">
        <v>80</v>
      </c>
      <c r="E12" s="17">
        <v>649</v>
      </c>
      <c r="F12" s="17">
        <v>245</v>
      </c>
      <c r="G12" s="17">
        <v>57</v>
      </c>
      <c r="H12" s="17">
        <v>33</v>
      </c>
      <c r="I12" s="17">
        <v>29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1212</v>
      </c>
      <c r="D13" s="17">
        <v>86</v>
      </c>
      <c r="E13" s="17">
        <v>723</v>
      </c>
      <c r="F13" s="17">
        <v>279</v>
      </c>
      <c r="G13" s="17">
        <v>69</v>
      </c>
      <c r="H13" s="17">
        <v>23</v>
      </c>
      <c r="I13" s="17">
        <v>32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1081</v>
      </c>
      <c r="D14" s="17">
        <v>109</v>
      </c>
      <c r="E14" s="17">
        <v>617</v>
      </c>
      <c r="F14" s="17">
        <v>241</v>
      </c>
      <c r="G14" s="17">
        <v>72</v>
      </c>
      <c r="H14" s="17">
        <v>20</v>
      </c>
      <c r="I14" s="17">
        <v>22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1027</v>
      </c>
      <c r="D15" s="17">
        <v>87</v>
      </c>
      <c r="E15" s="17">
        <v>527</v>
      </c>
      <c r="F15" s="17">
        <v>299</v>
      </c>
      <c r="G15" s="17">
        <v>67</v>
      </c>
      <c r="H15" s="17">
        <v>28</v>
      </c>
      <c r="I15" s="17">
        <v>19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839</v>
      </c>
      <c r="D16" s="17">
        <v>88</v>
      </c>
      <c r="E16" s="17">
        <v>387</v>
      </c>
      <c r="F16" s="17">
        <v>268</v>
      </c>
      <c r="G16" s="17">
        <v>52</v>
      </c>
      <c r="H16" s="17">
        <v>24</v>
      </c>
      <c r="I16" s="17">
        <v>20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522</v>
      </c>
      <c r="D17" s="17">
        <v>41</v>
      </c>
      <c r="E17" s="17">
        <v>198</v>
      </c>
      <c r="F17" s="17">
        <v>206</v>
      </c>
      <c r="G17" s="17">
        <v>44</v>
      </c>
      <c r="H17" s="17">
        <v>11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337</v>
      </c>
      <c r="D18" s="17">
        <v>28</v>
      </c>
      <c r="E18" s="17">
        <v>83</v>
      </c>
      <c r="F18" s="17">
        <v>157</v>
      </c>
      <c r="G18" s="17">
        <v>37</v>
      </c>
      <c r="H18" s="17">
        <v>18</v>
      </c>
      <c r="I18" s="17">
        <v>14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196</v>
      </c>
      <c r="D19" s="17">
        <v>10</v>
      </c>
      <c r="E19" s="17">
        <v>35</v>
      </c>
      <c r="F19" s="17">
        <v>116</v>
      </c>
      <c r="G19" s="17">
        <v>15</v>
      </c>
      <c r="H19" s="17">
        <v>8</v>
      </c>
      <c r="I19" s="17">
        <v>12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110</v>
      </c>
      <c r="D20" s="17">
        <v>11</v>
      </c>
      <c r="E20" s="17">
        <v>16</v>
      </c>
      <c r="F20" s="17">
        <v>56</v>
      </c>
      <c r="G20" s="17">
        <v>10</v>
      </c>
      <c r="H20" s="17">
        <v>7</v>
      </c>
      <c r="I20" s="17">
        <v>10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94</v>
      </c>
      <c r="D21" s="17">
        <v>5</v>
      </c>
      <c r="E21" s="17">
        <v>24</v>
      </c>
      <c r="F21" s="17">
        <v>38</v>
      </c>
      <c r="G21" s="17">
        <v>17</v>
      </c>
      <c r="H21" s="17">
        <v>4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4266</v>
      </c>
      <c r="D22" s="16">
        <v>828</v>
      </c>
      <c r="E22" s="16">
        <v>2123</v>
      </c>
      <c r="F22" s="16">
        <v>884</v>
      </c>
      <c r="G22" s="16">
        <v>148</v>
      </c>
      <c r="H22" s="16">
        <v>129</v>
      </c>
      <c r="I22" s="16">
        <v>154</v>
      </c>
    </row>
    <row r="23" spans="1:14" ht="12" customHeight="1" x14ac:dyDescent="0.2">
      <c r="A23" s="28" t="s">
        <v>165</v>
      </c>
      <c r="B23" s="2" t="s">
        <v>12</v>
      </c>
      <c r="C23" s="17">
        <v>14</v>
      </c>
      <c r="D23" s="17" t="s">
        <v>178</v>
      </c>
      <c r="E23" s="17">
        <v>4</v>
      </c>
      <c r="F23" s="17">
        <v>7</v>
      </c>
      <c r="G23" s="17">
        <v>1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133</v>
      </c>
      <c r="D24" s="17">
        <v>39</v>
      </c>
      <c r="E24" s="17">
        <v>44</v>
      </c>
      <c r="F24" s="17">
        <v>29</v>
      </c>
      <c r="G24" s="17">
        <v>6</v>
      </c>
      <c r="H24" s="17">
        <v>12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329</v>
      </c>
      <c r="D25" s="17">
        <v>83</v>
      </c>
      <c r="E25" s="17">
        <v>138</v>
      </c>
      <c r="F25" s="17">
        <v>69</v>
      </c>
      <c r="G25" s="17">
        <v>4</v>
      </c>
      <c r="H25" s="17">
        <v>18</v>
      </c>
      <c r="I25" s="17">
        <v>17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414</v>
      </c>
      <c r="D26" s="17">
        <v>84</v>
      </c>
      <c r="E26" s="17">
        <v>218</v>
      </c>
      <c r="F26" s="17">
        <v>74</v>
      </c>
      <c r="G26" s="17">
        <v>14</v>
      </c>
      <c r="H26" s="17">
        <v>12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522</v>
      </c>
      <c r="D27" s="17">
        <v>92</v>
      </c>
      <c r="E27" s="17">
        <v>276</v>
      </c>
      <c r="F27" s="17">
        <v>103</v>
      </c>
      <c r="G27" s="17">
        <v>22</v>
      </c>
      <c r="H27" s="17">
        <v>12</v>
      </c>
      <c r="I27" s="17">
        <v>17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497</v>
      </c>
      <c r="D28" s="17">
        <v>77</v>
      </c>
      <c r="E28" s="17">
        <v>279</v>
      </c>
      <c r="F28" s="17">
        <v>94</v>
      </c>
      <c r="G28" s="17">
        <v>20</v>
      </c>
      <c r="H28" s="17">
        <v>11</v>
      </c>
      <c r="I28" s="17">
        <v>16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551</v>
      </c>
      <c r="D29" s="17">
        <v>84</v>
      </c>
      <c r="E29" s="17">
        <v>317</v>
      </c>
      <c r="F29" s="17">
        <v>106</v>
      </c>
      <c r="G29" s="17">
        <v>18</v>
      </c>
      <c r="H29" s="17">
        <v>10</v>
      </c>
      <c r="I29" s="17">
        <v>16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555</v>
      </c>
      <c r="D30" s="17">
        <v>107</v>
      </c>
      <c r="E30" s="17">
        <v>329</v>
      </c>
      <c r="F30" s="17">
        <v>78</v>
      </c>
      <c r="G30" s="17">
        <v>19</v>
      </c>
      <c r="H30" s="17">
        <v>8</v>
      </c>
      <c r="I30" s="17">
        <v>14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474</v>
      </c>
      <c r="D31" s="17">
        <v>87</v>
      </c>
      <c r="E31" s="17">
        <v>251</v>
      </c>
      <c r="F31" s="17">
        <v>95</v>
      </c>
      <c r="G31" s="17">
        <v>17</v>
      </c>
      <c r="H31" s="17">
        <v>14</v>
      </c>
      <c r="I31" s="17">
        <v>10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340</v>
      </c>
      <c r="D32" s="17">
        <v>87</v>
      </c>
      <c r="E32" s="17">
        <v>140</v>
      </c>
      <c r="F32" s="17">
        <v>82</v>
      </c>
      <c r="G32" s="17">
        <v>8</v>
      </c>
      <c r="H32" s="17">
        <v>9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178</v>
      </c>
      <c r="D33" s="17">
        <v>40</v>
      </c>
      <c r="E33" s="17">
        <v>68</v>
      </c>
      <c r="F33" s="17">
        <v>44</v>
      </c>
      <c r="G33" s="17">
        <v>6</v>
      </c>
      <c r="H33" s="17">
        <v>6</v>
      </c>
      <c r="I33" s="17">
        <v>14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119</v>
      </c>
      <c r="D34" s="17">
        <v>26</v>
      </c>
      <c r="E34" s="17">
        <v>28</v>
      </c>
      <c r="F34" s="17">
        <v>47</v>
      </c>
      <c r="G34" s="17">
        <v>4</v>
      </c>
      <c r="H34" s="17">
        <v>8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65</v>
      </c>
      <c r="D35" s="17">
        <v>8</v>
      </c>
      <c r="E35" s="17">
        <v>14</v>
      </c>
      <c r="F35" s="17">
        <v>32</v>
      </c>
      <c r="G35" s="17">
        <v>2</v>
      </c>
      <c r="H35" s="17">
        <v>3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42</v>
      </c>
      <c r="D36" s="17">
        <v>9</v>
      </c>
      <c r="E36" s="17">
        <v>7</v>
      </c>
      <c r="F36" s="17">
        <v>15</v>
      </c>
      <c r="G36" s="17">
        <v>3</v>
      </c>
      <c r="H36" s="17">
        <v>3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33</v>
      </c>
      <c r="D37" s="17">
        <v>5</v>
      </c>
      <c r="E37" s="17">
        <v>10</v>
      </c>
      <c r="F37" s="17">
        <v>9</v>
      </c>
      <c r="G37" s="17">
        <v>4</v>
      </c>
      <c r="H37" s="17">
        <v>2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5523</v>
      </c>
      <c r="D38" s="16">
        <v>25</v>
      </c>
      <c r="E38" s="16">
        <v>3003</v>
      </c>
      <c r="F38" s="16">
        <v>1731</v>
      </c>
      <c r="G38" s="16">
        <v>435</v>
      </c>
      <c r="H38" s="16">
        <v>186</v>
      </c>
      <c r="I38" s="16">
        <v>143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>
        <v>2</v>
      </c>
      <c r="E39" s="17">
        <v>3</v>
      </c>
      <c r="F39" s="17">
        <v>1</v>
      </c>
      <c r="G39" s="17">
        <v>3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239</v>
      </c>
      <c r="D40" s="17">
        <v>2</v>
      </c>
      <c r="E40" s="17">
        <v>131</v>
      </c>
      <c r="F40" s="17">
        <v>65</v>
      </c>
      <c r="G40" s="17">
        <v>8</v>
      </c>
      <c r="H40" s="17">
        <v>17</v>
      </c>
      <c r="I40" s="17">
        <v>16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488</v>
      </c>
      <c r="D41" s="17">
        <v>1</v>
      </c>
      <c r="E41" s="17">
        <v>330</v>
      </c>
      <c r="F41" s="17">
        <v>98</v>
      </c>
      <c r="G41" s="17">
        <v>13</v>
      </c>
      <c r="H41" s="17">
        <v>29</v>
      </c>
      <c r="I41" s="17">
        <v>17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528</v>
      </c>
      <c r="D42" s="17">
        <v>2</v>
      </c>
      <c r="E42" s="17">
        <v>333</v>
      </c>
      <c r="F42" s="17">
        <v>117</v>
      </c>
      <c r="G42" s="17">
        <v>41</v>
      </c>
      <c r="H42" s="17">
        <v>19</v>
      </c>
      <c r="I42" s="17">
        <v>16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601</v>
      </c>
      <c r="D43" s="17">
        <v>3</v>
      </c>
      <c r="E43" s="17">
        <v>390</v>
      </c>
      <c r="F43" s="17">
        <v>147</v>
      </c>
      <c r="G43" s="17">
        <v>31</v>
      </c>
      <c r="H43" s="17">
        <v>18</v>
      </c>
      <c r="I43" s="17">
        <v>12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596</v>
      </c>
      <c r="D44" s="17">
        <v>3</v>
      </c>
      <c r="E44" s="17">
        <v>370</v>
      </c>
      <c r="F44" s="17">
        <v>151</v>
      </c>
      <c r="G44" s="17">
        <v>37</v>
      </c>
      <c r="H44" s="17">
        <v>22</v>
      </c>
      <c r="I44" s="17">
        <v>13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661</v>
      </c>
      <c r="D45" s="17">
        <v>2</v>
      </c>
      <c r="E45" s="17">
        <v>406</v>
      </c>
      <c r="F45" s="17">
        <v>173</v>
      </c>
      <c r="G45" s="17">
        <v>51</v>
      </c>
      <c r="H45" s="17">
        <v>13</v>
      </c>
      <c r="I45" s="17">
        <v>16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526</v>
      </c>
      <c r="D46" s="17">
        <v>2</v>
      </c>
      <c r="E46" s="17">
        <v>288</v>
      </c>
      <c r="F46" s="17">
        <v>163</v>
      </c>
      <c r="G46" s="17">
        <v>53</v>
      </c>
      <c r="H46" s="17">
        <v>12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553</v>
      </c>
      <c r="D47" s="17" t="s">
        <v>178</v>
      </c>
      <c r="E47" s="17">
        <v>276</v>
      </c>
      <c r="F47" s="17">
        <v>204</v>
      </c>
      <c r="G47" s="17">
        <v>50</v>
      </c>
      <c r="H47" s="17">
        <v>14</v>
      </c>
      <c r="I47" s="17">
        <v>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499</v>
      </c>
      <c r="D48" s="17">
        <v>1</v>
      </c>
      <c r="E48" s="17">
        <v>247</v>
      </c>
      <c r="F48" s="17">
        <v>186</v>
      </c>
      <c r="G48" s="17">
        <v>44</v>
      </c>
      <c r="H48" s="17">
        <v>15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344</v>
      </c>
      <c r="D49" s="17">
        <v>1</v>
      </c>
      <c r="E49" s="17">
        <v>130</v>
      </c>
      <c r="F49" s="17">
        <v>162</v>
      </c>
      <c r="G49" s="17">
        <v>38</v>
      </c>
      <c r="H49" s="17">
        <v>5</v>
      </c>
      <c r="I49" s="17">
        <v>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218</v>
      </c>
      <c r="D50" s="17">
        <v>2</v>
      </c>
      <c r="E50" s="17">
        <v>55</v>
      </c>
      <c r="F50" s="17">
        <v>110</v>
      </c>
      <c r="G50" s="17">
        <v>33</v>
      </c>
      <c r="H50" s="17">
        <v>10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131</v>
      </c>
      <c r="D51" s="17">
        <v>2</v>
      </c>
      <c r="E51" s="17">
        <v>21</v>
      </c>
      <c r="F51" s="17">
        <v>84</v>
      </c>
      <c r="G51" s="17">
        <v>13</v>
      </c>
      <c r="H51" s="17">
        <v>5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68</v>
      </c>
      <c r="D52" s="17">
        <v>2</v>
      </c>
      <c r="E52" s="17">
        <v>9</v>
      </c>
      <c r="F52" s="17">
        <v>41</v>
      </c>
      <c r="G52" s="17">
        <v>7</v>
      </c>
      <c r="H52" s="17">
        <v>4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61</v>
      </c>
      <c r="D53" s="18" t="s">
        <v>178</v>
      </c>
      <c r="E53" s="18">
        <v>14</v>
      </c>
      <c r="F53" s="18">
        <v>29</v>
      </c>
      <c r="G53" s="18">
        <v>13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162531</v>
      </c>
      <c r="D6" s="16">
        <v>12247</v>
      </c>
      <c r="E6" s="16">
        <v>86259</v>
      </c>
      <c r="F6" s="16">
        <v>45110</v>
      </c>
      <c r="G6" s="16">
        <v>7616</v>
      </c>
      <c r="H6" s="16">
        <v>4261</v>
      </c>
      <c r="I6" s="16">
        <v>7038</v>
      </c>
    </row>
    <row r="7" spans="1:29" ht="12" customHeight="1" x14ac:dyDescent="0.2">
      <c r="A7" s="28" t="s">
        <v>165</v>
      </c>
      <c r="B7" s="2" t="s">
        <v>12</v>
      </c>
      <c r="C7" s="17">
        <v>211</v>
      </c>
      <c r="D7" s="17">
        <v>12</v>
      </c>
      <c r="E7" s="17">
        <v>68</v>
      </c>
      <c r="F7" s="17">
        <v>70</v>
      </c>
      <c r="G7" s="17">
        <v>6</v>
      </c>
      <c r="H7" s="17">
        <v>18</v>
      </c>
      <c r="I7" s="17">
        <v>37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4970</v>
      </c>
      <c r="D8" s="17">
        <v>367</v>
      </c>
      <c r="E8" s="17">
        <v>2110</v>
      </c>
      <c r="F8" s="17">
        <v>1500</v>
      </c>
      <c r="G8" s="17">
        <v>138</v>
      </c>
      <c r="H8" s="17">
        <v>440</v>
      </c>
      <c r="I8" s="17">
        <v>415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15862</v>
      </c>
      <c r="D9" s="17">
        <v>890</v>
      </c>
      <c r="E9" s="17">
        <v>9123</v>
      </c>
      <c r="F9" s="17">
        <v>3805</v>
      </c>
      <c r="G9" s="17">
        <v>548</v>
      </c>
      <c r="H9" s="17">
        <v>630</v>
      </c>
      <c r="I9" s="17">
        <v>866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19178</v>
      </c>
      <c r="D10" s="17">
        <v>966</v>
      </c>
      <c r="E10" s="17">
        <v>11609</v>
      </c>
      <c r="F10" s="17">
        <v>4467</v>
      </c>
      <c r="G10" s="17">
        <v>832</v>
      </c>
      <c r="H10" s="17">
        <v>447</v>
      </c>
      <c r="I10" s="17">
        <v>857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20386</v>
      </c>
      <c r="D11" s="17">
        <v>1108</v>
      </c>
      <c r="E11" s="17">
        <v>12218</v>
      </c>
      <c r="F11" s="17">
        <v>5012</v>
      </c>
      <c r="G11" s="17">
        <v>933</v>
      </c>
      <c r="H11" s="17">
        <v>398</v>
      </c>
      <c r="I11" s="17">
        <v>717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19221</v>
      </c>
      <c r="D12" s="17">
        <v>1201</v>
      </c>
      <c r="E12" s="17">
        <v>11203</v>
      </c>
      <c r="F12" s="17">
        <v>4848</v>
      </c>
      <c r="G12" s="17">
        <v>895</v>
      </c>
      <c r="H12" s="17">
        <v>365</v>
      </c>
      <c r="I12" s="17">
        <v>709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21185</v>
      </c>
      <c r="D13" s="17">
        <v>1448</v>
      </c>
      <c r="E13" s="17">
        <v>11919</v>
      </c>
      <c r="F13" s="17">
        <v>5572</v>
      </c>
      <c r="G13" s="17">
        <v>1077</v>
      </c>
      <c r="H13" s="17">
        <v>389</v>
      </c>
      <c r="I13" s="17">
        <v>780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18673</v>
      </c>
      <c r="D14" s="17">
        <v>1662</v>
      </c>
      <c r="E14" s="17">
        <v>9879</v>
      </c>
      <c r="F14" s="17">
        <v>5121</v>
      </c>
      <c r="G14" s="17">
        <v>970</v>
      </c>
      <c r="H14" s="17">
        <v>379</v>
      </c>
      <c r="I14" s="17">
        <v>662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15783</v>
      </c>
      <c r="D15" s="17">
        <v>1600</v>
      </c>
      <c r="E15" s="17">
        <v>7885</v>
      </c>
      <c r="F15" s="17">
        <v>4588</v>
      </c>
      <c r="G15" s="17">
        <v>822</v>
      </c>
      <c r="H15" s="17">
        <v>358</v>
      </c>
      <c r="I15" s="17">
        <v>530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12143</v>
      </c>
      <c r="D16" s="17">
        <v>1493</v>
      </c>
      <c r="E16" s="17">
        <v>5424</v>
      </c>
      <c r="F16" s="17">
        <v>3882</v>
      </c>
      <c r="G16" s="17">
        <v>574</v>
      </c>
      <c r="H16" s="17">
        <v>326</v>
      </c>
      <c r="I16" s="17">
        <v>444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7991</v>
      </c>
      <c r="D17" s="17">
        <v>823</v>
      </c>
      <c r="E17" s="17">
        <v>3173</v>
      </c>
      <c r="F17" s="17">
        <v>2978</v>
      </c>
      <c r="G17" s="17">
        <v>415</v>
      </c>
      <c r="H17" s="17">
        <v>214</v>
      </c>
      <c r="I17" s="17">
        <v>388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3783</v>
      </c>
      <c r="D18" s="17">
        <v>368</v>
      </c>
      <c r="E18" s="17">
        <v>1026</v>
      </c>
      <c r="F18" s="17">
        <v>1770</v>
      </c>
      <c r="G18" s="17">
        <v>214</v>
      </c>
      <c r="H18" s="17">
        <v>149</v>
      </c>
      <c r="I18" s="17">
        <v>256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1760</v>
      </c>
      <c r="D19" s="17">
        <v>186</v>
      </c>
      <c r="E19" s="17">
        <v>307</v>
      </c>
      <c r="F19" s="17">
        <v>902</v>
      </c>
      <c r="G19" s="17">
        <v>99</v>
      </c>
      <c r="H19" s="17">
        <v>88</v>
      </c>
      <c r="I19" s="17">
        <v>178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803</v>
      </c>
      <c r="D20" s="17">
        <v>79</v>
      </c>
      <c r="E20" s="17">
        <v>137</v>
      </c>
      <c r="F20" s="17">
        <v>384</v>
      </c>
      <c r="G20" s="17">
        <v>59</v>
      </c>
      <c r="H20" s="17">
        <v>43</v>
      </c>
      <c r="I20" s="17">
        <v>101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582</v>
      </c>
      <c r="D21" s="17">
        <v>44</v>
      </c>
      <c r="E21" s="17">
        <v>178</v>
      </c>
      <c r="F21" s="17">
        <v>211</v>
      </c>
      <c r="G21" s="17">
        <v>34</v>
      </c>
      <c r="H21" s="17">
        <v>17</v>
      </c>
      <c r="I21" s="17">
        <v>98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71766</v>
      </c>
      <c r="D22" s="16">
        <v>11708</v>
      </c>
      <c r="E22" s="16">
        <v>33557</v>
      </c>
      <c r="F22" s="16">
        <v>18433</v>
      </c>
      <c r="G22" s="16">
        <v>2576</v>
      </c>
      <c r="H22" s="16">
        <v>1969</v>
      </c>
      <c r="I22" s="16">
        <v>3523</v>
      </c>
    </row>
    <row r="23" spans="1:14" ht="12" customHeight="1" x14ac:dyDescent="0.2">
      <c r="A23" s="28" t="s">
        <v>165</v>
      </c>
      <c r="B23" s="2" t="s">
        <v>12</v>
      </c>
      <c r="C23" s="17">
        <v>94</v>
      </c>
      <c r="D23" s="17">
        <v>8</v>
      </c>
      <c r="E23" s="17">
        <v>32</v>
      </c>
      <c r="F23" s="17">
        <v>27</v>
      </c>
      <c r="G23" s="17">
        <v>1</v>
      </c>
      <c r="H23" s="17">
        <v>8</v>
      </c>
      <c r="I23" s="17">
        <v>18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2033</v>
      </c>
      <c r="D24" s="17">
        <v>320</v>
      </c>
      <c r="E24" s="17">
        <v>751</v>
      </c>
      <c r="F24" s="17">
        <v>575</v>
      </c>
      <c r="G24" s="17">
        <v>43</v>
      </c>
      <c r="H24" s="17">
        <v>159</v>
      </c>
      <c r="I24" s="17">
        <v>185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6829</v>
      </c>
      <c r="D25" s="17">
        <v>839</v>
      </c>
      <c r="E25" s="17">
        <v>3361</v>
      </c>
      <c r="F25" s="17">
        <v>1726</v>
      </c>
      <c r="G25" s="17">
        <v>193</v>
      </c>
      <c r="H25" s="17">
        <v>293</v>
      </c>
      <c r="I25" s="17">
        <v>417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8388</v>
      </c>
      <c r="D26" s="17">
        <v>920</v>
      </c>
      <c r="E26" s="17">
        <v>4408</v>
      </c>
      <c r="F26" s="17">
        <v>2114</v>
      </c>
      <c r="G26" s="17">
        <v>308</v>
      </c>
      <c r="H26" s="17">
        <v>213</v>
      </c>
      <c r="I26" s="17">
        <v>425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9050</v>
      </c>
      <c r="D27" s="17">
        <v>1045</v>
      </c>
      <c r="E27" s="17">
        <v>4757</v>
      </c>
      <c r="F27" s="17">
        <v>2366</v>
      </c>
      <c r="G27" s="17">
        <v>337</v>
      </c>
      <c r="H27" s="17">
        <v>184</v>
      </c>
      <c r="I27" s="17">
        <v>361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8728</v>
      </c>
      <c r="D28" s="17">
        <v>1158</v>
      </c>
      <c r="E28" s="17">
        <v>4557</v>
      </c>
      <c r="F28" s="17">
        <v>2158</v>
      </c>
      <c r="G28" s="17">
        <v>303</v>
      </c>
      <c r="H28" s="17">
        <v>177</v>
      </c>
      <c r="I28" s="17">
        <v>375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9622</v>
      </c>
      <c r="D29" s="17">
        <v>1404</v>
      </c>
      <c r="E29" s="17">
        <v>4914</v>
      </c>
      <c r="F29" s="17">
        <v>2330</v>
      </c>
      <c r="G29" s="17">
        <v>369</v>
      </c>
      <c r="H29" s="17">
        <v>194</v>
      </c>
      <c r="I29" s="17">
        <v>411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8579</v>
      </c>
      <c r="D30" s="17">
        <v>1610</v>
      </c>
      <c r="E30" s="17">
        <v>4102</v>
      </c>
      <c r="F30" s="17">
        <v>2031</v>
      </c>
      <c r="G30" s="17">
        <v>324</v>
      </c>
      <c r="H30" s="17">
        <v>180</v>
      </c>
      <c r="I30" s="17">
        <v>332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7171</v>
      </c>
      <c r="D31" s="17">
        <v>1558</v>
      </c>
      <c r="E31" s="17">
        <v>3160</v>
      </c>
      <c r="F31" s="17">
        <v>1722</v>
      </c>
      <c r="G31" s="17">
        <v>290</v>
      </c>
      <c r="H31" s="17">
        <v>166</v>
      </c>
      <c r="I31" s="17">
        <v>275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5531</v>
      </c>
      <c r="D32" s="17">
        <v>1457</v>
      </c>
      <c r="E32" s="17">
        <v>2027</v>
      </c>
      <c r="F32" s="17">
        <v>1458</v>
      </c>
      <c r="G32" s="17">
        <v>204</v>
      </c>
      <c r="H32" s="17">
        <v>165</v>
      </c>
      <c r="I32" s="17">
        <v>220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2989</v>
      </c>
      <c r="D33" s="17">
        <v>787</v>
      </c>
      <c r="E33" s="17">
        <v>924</v>
      </c>
      <c r="F33" s="17">
        <v>903</v>
      </c>
      <c r="G33" s="17">
        <v>100</v>
      </c>
      <c r="H33" s="17">
        <v>90</v>
      </c>
      <c r="I33" s="17">
        <v>185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1422</v>
      </c>
      <c r="D34" s="17">
        <v>340</v>
      </c>
      <c r="E34" s="17">
        <v>325</v>
      </c>
      <c r="F34" s="17">
        <v>515</v>
      </c>
      <c r="G34" s="17">
        <v>60</v>
      </c>
      <c r="H34" s="17">
        <v>67</v>
      </c>
      <c r="I34" s="17">
        <v>115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705</v>
      </c>
      <c r="D35" s="17">
        <v>167</v>
      </c>
      <c r="E35" s="17">
        <v>109</v>
      </c>
      <c r="F35" s="17">
        <v>285</v>
      </c>
      <c r="G35" s="17">
        <v>16</v>
      </c>
      <c r="H35" s="17">
        <v>49</v>
      </c>
      <c r="I35" s="17">
        <v>79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340</v>
      </c>
      <c r="D36" s="17">
        <v>62</v>
      </c>
      <c r="E36" s="17">
        <v>54</v>
      </c>
      <c r="F36" s="17">
        <v>130</v>
      </c>
      <c r="G36" s="17">
        <v>17</v>
      </c>
      <c r="H36" s="17">
        <v>16</v>
      </c>
      <c r="I36" s="17">
        <v>61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285</v>
      </c>
      <c r="D37" s="17">
        <v>33</v>
      </c>
      <c r="E37" s="17">
        <v>76</v>
      </c>
      <c r="F37" s="17">
        <v>93</v>
      </c>
      <c r="G37" s="17">
        <v>11</v>
      </c>
      <c r="H37" s="17">
        <v>8</v>
      </c>
      <c r="I37" s="17">
        <v>64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90765</v>
      </c>
      <c r="D38" s="16">
        <v>539</v>
      </c>
      <c r="E38" s="16">
        <v>52702</v>
      </c>
      <c r="F38" s="16">
        <v>26677</v>
      </c>
      <c r="G38" s="16">
        <v>5040</v>
      </c>
      <c r="H38" s="16">
        <v>2292</v>
      </c>
      <c r="I38" s="16">
        <v>3515</v>
      </c>
    </row>
    <row r="39" spans="1:14" ht="12" customHeight="1" x14ac:dyDescent="0.2">
      <c r="A39" s="28" t="s">
        <v>165</v>
      </c>
      <c r="B39" s="2" t="s">
        <v>12</v>
      </c>
      <c r="C39" s="17">
        <v>117</v>
      </c>
      <c r="D39" s="17">
        <v>4</v>
      </c>
      <c r="E39" s="17">
        <v>36</v>
      </c>
      <c r="F39" s="17">
        <v>43</v>
      </c>
      <c r="G39" s="17">
        <v>5</v>
      </c>
      <c r="H39" s="17">
        <v>10</v>
      </c>
      <c r="I39" s="17">
        <v>19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2937</v>
      </c>
      <c r="D40" s="17">
        <v>47</v>
      </c>
      <c r="E40" s="17">
        <v>1359</v>
      </c>
      <c r="F40" s="17">
        <v>925</v>
      </c>
      <c r="G40" s="17">
        <v>95</v>
      </c>
      <c r="H40" s="17">
        <v>281</v>
      </c>
      <c r="I40" s="17">
        <v>230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9033</v>
      </c>
      <c r="D41" s="17">
        <v>51</v>
      </c>
      <c r="E41" s="17">
        <v>5762</v>
      </c>
      <c r="F41" s="17">
        <v>2079</v>
      </c>
      <c r="G41" s="17">
        <v>355</v>
      </c>
      <c r="H41" s="17">
        <v>337</v>
      </c>
      <c r="I41" s="17">
        <v>449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10790</v>
      </c>
      <c r="D42" s="17">
        <v>46</v>
      </c>
      <c r="E42" s="17">
        <v>7201</v>
      </c>
      <c r="F42" s="17">
        <v>2353</v>
      </c>
      <c r="G42" s="17">
        <v>524</v>
      </c>
      <c r="H42" s="17">
        <v>234</v>
      </c>
      <c r="I42" s="17">
        <v>432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11336</v>
      </c>
      <c r="D43" s="17">
        <v>63</v>
      </c>
      <c r="E43" s="17">
        <v>7461</v>
      </c>
      <c r="F43" s="17">
        <v>2646</v>
      </c>
      <c r="G43" s="17">
        <v>596</v>
      </c>
      <c r="H43" s="17">
        <v>214</v>
      </c>
      <c r="I43" s="17">
        <v>356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10493</v>
      </c>
      <c r="D44" s="17">
        <v>43</v>
      </c>
      <c r="E44" s="17">
        <v>6646</v>
      </c>
      <c r="F44" s="17">
        <v>2690</v>
      </c>
      <c r="G44" s="17">
        <v>592</v>
      </c>
      <c r="H44" s="17">
        <v>188</v>
      </c>
      <c r="I44" s="17">
        <v>334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11563</v>
      </c>
      <c r="D45" s="17">
        <v>44</v>
      </c>
      <c r="E45" s="17">
        <v>7005</v>
      </c>
      <c r="F45" s="17">
        <v>3242</v>
      </c>
      <c r="G45" s="17">
        <v>708</v>
      </c>
      <c r="H45" s="17">
        <v>195</v>
      </c>
      <c r="I45" s="17">
        <v>369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10094</v>
      </c>
      <c r="D46" s="17">
        <v>52</v>
      </c>
      <c r="E46" s="17">
        <v>5777</v>
      </c>
      <c r="F46" s="17">
        <v>3090</v>
      </c>
      <c r="G46" s="17">
        <v>646</v>
      </c>
      <c r="H46" s="17">
        <v>199</v>
      </c>
      <c r="I46" s="17">
        <v>330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8612</v>
      </c>
      <c r="D47" s="17">
        <v>42</v>
      </c>
      <c r="E47" s="17">
        <v>4725</v>
      </c>
      <c r="F47" s="17">
        <v>2866</v>
      </c>
      <c r="G47" s="17">
        <v>532</v>
      </c>
      <c r="H47" s="17">
        <v>192</v>
      </c>
      <c r="I47" s="17">
        <v>255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6612</v>
      </c>
      <c r="D48" s="17">
        <v>36</v>
      </c>
      <c r="E48" s="17">
        <v>3397</v>
      </c>
      <c r="F48" s="17">
        <v>2424</v>
      </c>
      <c r="G48" s="17">
        <v>370</v>
      </c>
      <c r="H48" s="17">
        <v>161</v>
      </c>
      <c r="I48" s="17">
        <v>224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5002</v>
      </c>
      <c r="D49" s="17">
        <v>36</v>
      </c>
      <c r="E49" s="17">
        <v>2249</v>
      </c>
      <c r="F49" s="17">
        <v>2075</v>
      </c>
      <c r="G49" s="17">
        <v>315</v>
      </c>
      <c r="H49" s="17">
        <v>124</v>
      </c>
      <c r="I49" s="17">
        <v>203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2361</v>
      </c>
      <c r="D50" s="17">
        <v>28</v>
      </c>
      <c r="E50" s="17">
        <v>701</v>
      </c>
      <c r="F50" s="17">
        <v>1255</v>
      </c>
      <c r="G50" s="17">
        <v>154</v>
      </c>
      <c r="H50" s="17">
        <v>82</v>
      </c>
      <c r="I50" s="17">
        <v>141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1055</v>
      </c>
      <c r="D51" s="17">
        <v>19</v>
      </c>
      <c r="E51" s="17">
        <v>198</v>
      </c>
      <c r="F51" s="17">
        <v>617</v>
      </c>
      <c r="G51" s="17">
        <v>83</v>
      </c>
      <c r="H51" s="17">
        <v>39</v>
      </c>
      <c r="I51" s="17">
        <v>99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463</v>
      </c>
      <c r="D52" s="17">
        <v>17</v>
      </c>
      <c r="E52" s="17">
        <v>83</v>
      </c>
      <c r="F52" s="17">
        <v>254</v>
      </c>
      <c r="G52" s="17">
        <v>42</v>
      </c>
      <c r="H52" s="17">
        <v>27</v>
      </c>
      <c r="I52" s="17">
        <v>40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297</v>
      </c>
      <c r="D53" s="18">
        <v>11</v>
      </c>
      <c r="E53" s="18">
        <v>102</v>
      </c>
      <c r="F53" s="18">
        <v>118</v>
      </c>
      <c r="G53" s="18">
        <v>23</v>
      </c>
      <c r="H53" s="18">
        <v>9</v>
      </c>
      <c r="I53" s="18">
        <v>34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46103</v>
      </c>
      <c r="D6" s="16">
        <v>3444</v>
      </c>
      <c r="E6" s="16">
        <v>27514</v>
      </c>
      <c r="F6" s="16">
        <v>10359</v>
      </c>
      <c r="G6" s="16">
        <v>1829</v>
      </c>
      <c r="H6" s="16">
        <v>1061</v>
      </c>
      <c r="I6" s="16">
        <v>1896</v>
      </c>
    </row>
    <row r="7" spans="1:29" ht="12" customHeight="1" x14ac:dyDescent="0.2">
      <c r="A7" s="28" t="s">
        <v>165</v>
      </c>
      <c r="B7" s="2" t="s">
        <v>12</v>
      </c>
      <c r="C7" s="17">
        <v>65</v>
      </c>
      <c r="D7" s="17">
        <v>3</v>
      </c>
      <c r="E7" s="17">
        <v>21</v>
      </c>
      <c r="F7" s="17">
        <v>20</v>
      </c>
      <c r="G7" s="17">
        <v>3</v>
      </c>
      <c r="H7" s="17">
        <v>5</v>
      </c>
      <c r="I7" s="17">
        <v>13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1409</v>
      </c>
      <c r="D8" s="17">
        <v>117</v>
      </c>
      <c r="E8" s="17">
        <v>584</v>
      </c>
      <c r="F8" s="17">
        <v>409</v>
      </c>
      <c r="G8" s="17">
        <v>41</v>
      </c>
      <c r="H8" s="17">
        <v>128</v>
      </c>
      <c r="I8" s="17">
        <v>130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4292</v>
      </c>
      <c r="D9" s="17">
        <v>311</v>
      </c>
      <c r="E9" s="17">
        <v>2553</v>
      </c>
      <c r="F9" s="17">
        <v>892</v>
      </c>
      <c r="G9" s="17">
        <v>147</v>
      </c>
      <c r="H9" s="17">
        <v>134</v>
      </c>
      <c r="I9" s="17">
        <v>255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5608</v>
      </c>
      <c r="D10" s="17">
        <v>343</v>
      </c>
      <c r="E10" s="17">
        <v>3575</v>
      </c>
      <c r="F10" s="17">
        <v>1096</v>
      </c>
      <c r="G10" s="17">
        <v>218</v>
      </c>
      <c r="H10" s="17">
        <v>127</v>
      </c>
      <c r="I10" s="17">
        <v>249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5847</v>
      </c>
      <c r="D11" s="17">
        <v>343</v>
      </c>
      <c r="E11" s="17">
        <v>3792</v>
      </c>
      <c r="F11" s="17">
        <v>1167</v>
      </c>
      <c r="G11" s="17">
        <v>249</v>
      </c>
      <c r="H11" s="17">
        <v>94</v>
      </c>
      <c r="I11" s="17">
        <v>202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5784</v>
      </c>
      <c r="D12" s="17">
        <v>357</v>
      </c>
      <c r="E12" s="17">
        <v>3720</v>
      </c>
      <c r="F12" s="17">
        <v>1175</v>
      </c>
      <c r="G12" s="17">
        <v>225</v>
      </c>
      <c r="H12" s="17">
        <v>103</v>
      </c>
      <c r="I12" s="17">
        <v>204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6091</v>
      </c>
      <c r="D13" s="17">
        <v>407</v>
      </c>
      <c r="E13" s="17">
        <v>3926</v>
      </c>
      <c r="F13" s="17">
        <v>1231</v>
      </c>
      <c r="G13" s="17">
        <v>225</v>
      </c>
      <c r="H13" s="17">
        <v>101</v>
      </c>
      <c r="I13" s="17">
        <v>201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5357</v>
      </c>
      <c r="D14" s="17">
        <v>409</v>
      </c>
      <c r="E14" s="17">
        <v>3344</v>
      </c>
      <c r="F14" s="17">
        <v>1117</v>
      </c>
      <c r="G14" s="17">
        <v>237</v>
      </c>
      <c r="H14" s="17">
        <v>91</v>
      </c>
      <c r="I14" s="17">
        <v>159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4375</v>
      </c>
      <c r="D15" s="17">
        <v>405</v>
      </c>
      <c r="E15" s="17">
        <v>2587</v>
      </c>
      <c r="F15" s="17">
        <v>961</v>
      </c>
      <c r="G15" s="17">
        <v>189</v>
      </c>
      <c r="H15" s="17">
        <v>78</v>
      </c>
      <c r="I15" s="17">
        <v>155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3314</v>
      </c>
      <c r="D16" s="17">
        <v>357</v>
      </c>
      <c r="E16" s="17">
        <v>1827</v>
      </c>
      <c r="F16" s="17">
        <v>841</v>
      </c>
      <c r="G16" s="17">
        <v>120</v>
      </c>
      <c r="H16" s="17">
        <v>69</v>
      </c>
      <c r="I16" s="17">
        <v>100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2156</v>
      </c>
      <c r="D17" s="17">
        <v>212</v>
      </c>
      <c r="E17" s="17">
        <v>1043</v>
      </c>
      <c r="F17" s="17">
        <v>661</v>
      </c>
      <c r="G17" s="17">
        <v>92</v>
      </c>
      <c r="H17" s="17">
        <v>55</v>
      </c>
      <c r="I17" s="17">
        <v>93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1025</v>
      </c>
      <c r="D18" s="17">
        <v>106</v>
      </c>
      <c r="E18" s="17">
        <v>342</v>
      </c>
      <c r="F18" s="17">
        <v>442</v>
      </c>
      <c r="G18" s="17">
        <v>43</v>
      </c>
      <c r="H18" s="17">
        <v>35</v>
      </c>
      <c r="I18" s="17">
        <v>57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437</v>
      </c>
      <c r="D19" s="17">
        <v>48</v>
      </c>
      <c r="E19" s="17">
        <v>93</v>
      </c>
      <c r="F19" s="17">
        <v>211</v>
      </c>
      <c r="G19" s="17">
        <v>24</v>
      </c>
      <c r="H19" s="17">
        <v>21</v>
      </c>
      <c r="I19" s="17">
        <v>40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194</v>
      </c>
      <c r="D20" s="17">
        <v>12</v>
      </c>
      <c r="E20" s="17">
        <v>50</v>
      </c>
      <c r="F20" s="17">
        <v>83</v>
      </c>
      <c r="G20" s="17">
        <v>10</v>
      </c>
      <c r="H20" s="17">
        <v>12</v>
      </c>
      <c r="I20" s="17">
        <v>27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149</v>
      </c>
      <c r="D21" s="17">
        <v>14</v>
      </c>
      <c r="E21" s="17">
        <v>57</v>
      </c>
      <c r="F21" s="17">
        <v>53</v>
      </c>
      <c r="G21" s="17">
        <v>6</v>
      </c>
      <c r="H21" s="17">
        <v>8</v>
      </c>
      <c r="I21" s="17">
        <v>11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21374</v>
      </c>
      <c r="D22" s="16">
        <v>3286</v>
      </c>
      <c r="E22" s="16">
        <v>11821</v>
      </c>
      <c r="F22" s="16">
        <v>4158</v>
      </c>
      <c r="G22" s="16">
        <v>646</v>
      </c>
      <c r="H22" s="16">
        <v>500</v>
      </c>
      <c r="I22" s="16">
        <v>963</v>
      </c>
    </row>
    <row r="23" spans="1:14" ht="12" customHeight="1" x14ac:dyDescent="0.2">
      <c r="A23" s="28" t="s">
        <v>165</v>
      </c>
      <c r="B23" s="2" t="s">
        <v>12</v>
      </c>
      <c r="C23" s="17">
        <v>28</v>
      </c>
      <c r="D23" s="17">
        <v>2</v>
      </c>
      <c r="E23" s="17">
        <v>8</v>
      </c>
      <c r="F23" s="17">
        <v>6</v>
      </c>
      <c r="G23" s="17" t="s">
        <v>178</v>
      </c>
      <c r="H23" s="17">
        <v>3</v>
      </c>
      <c r="I23" s="17">
        <v>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607</v>
      </c>
      <c r="D24" s="17">
        <v>108</v>
      </c>
      <c r="E24" s="17">
        <v>219</v>
      </c>
      <c r="F24" s="17">
        <v>170</v>
      </c>
      <c r="G24" s="17">
        <v>12</v>
      </c>
      <c r="H24" s="17">
        <v>40</v>
      </c>
      <c r="I24" s="17">
        <v>58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1927</v>
      </c>
      <c r="D25" s="17">
        <v>294</v>
      </c>
      <c r="E25" s="17">
        <v>1031</v>
      </c>
      <c r="F25" s="17">
        <v>376</v>
      </c>
      <c r="G25" s="17">
        <v>43</v>
      </c>
      <c r="H25" s="17">
        <v>58</v>
      </c>
      <c r="I25" s="17">
        <v>125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2567</v>
      </c>
      <c r="D26" s="17">
        <v>316</v>
      </c>
      <c r="E26" s="17">
        <v>1462</v>
      </c>
      <c r="F26" s="17">
        <v>522</v>
      </c>
      <c r="G26" s="17">
        <v>77</v>
      </c>
      <c r="H26" s="17">
        <v>63</v>
      </c>
      <c r="I26" s="17">
        <v>127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2705</v>
      </c>
      <c r="D27" s="17">
        <v>326</v>
      </c>
      <c r="E27" s="17">
        <v>1642</v>
      </c>
      <c r="F27" s="17">
        <v>495</v>
      </c>
      <c r="G27" s="17">
        <v>91</v>
      </c>
      <c r="H27" s="17">
        <v>41</v>
      </c>
      <c r="I27" s="17">
        <v>110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2784</v>
      </c>
      <c r="D28" s="17">
        <v>336</v>
      </c>
      <c r="E28" s="17">
        <v>1674</v>
      </c>
      <c r="F28" s="17">
        <v>544</v>
      </c>
      <c r="G28" s="17">
        <v>88</v>
      </c>
      <c r="H28" s="17">
        <v>47</v>
      </c>
      <c r="I28" s="17">
        <v>95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2907</v>
      </c>
      <c r="D29" s="17">
        <v>398</v>
      </c>
      <c r="E29" s="17">
        <v>1756</v>
      </c>
      <c r="F29" s="17">
        <v>485</v>
      </c>
      <c r="G29" s="17">
        <v>96</v>
      </c>
      <c r="H29" s="17">
        <v>53</v>
      </c>
      <c r="I29" s="17">
        <v>119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2536</v>
      </c>
      <c r="D30" s="17">
        <v>400</v>
      </c>
      <c r="E30" s="17">
        <v>1479</v>
      </c>
      <c r="F30" s="17">
        <v>441</v>
      </c>
      <c r="G30" s="17">
        <v>79</v>
      </c>
      <c r="H30" s="17">
        <v>50</v>
      </c>
      <c r="I30" s="17">
        <v>87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2073</v>
      </c>
      <c r="D31" s="17">
        <v>393</v>
      </c>
      <c r="E31" s="17">
        <v>1122</v>
      </c>
      <c r="F31" s="17">
        <v>369</v>
      </c>
      <c r="G31" s="17">
        <v>66</v>
      </c>
      <c r="H31" s="17">
        <v>42</v>
      </c>
      <c r="I31" s="17">
        <v>81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1566</v>
      </c>
      <c r="D32" s="17">
        <v>344</v>
      </c>
      <c r="E32" s="17">
        <v>794</v>
      </c>
      <c r="F32" s="17">
        <v>305</v>
      </c>
      <c r="G32" s="17">
        <v>40</v>
      </c>
      <c r="H32" s="17">
        <v>35</v>
      </c>
      <c r="I32" s="17">
        <v>48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928</v>
      </c>
      <c r="D33" s="17">
        <v>204</v>
      </c>
      <c r="E33" s="17">
        <v>420</v>
      </c>
      <c r="F33" s="17">
        <v>208</v>
      </c>
      <c r="G33" s="17">
        <v>29</v>
      </c>
      <c r="H33" s="17">
        <v>31</v>
      </c>
      <c r="I33" s="17">
        <v>36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402</v>
      </c>
      <c r="D34" s="17">
        <v>100</v>
      </c>
      <c r="E34" s="17">
        <v>125</v>
      </c>
      <c r="F34" s="17">
        <v>128</v>
      </c>
      <c r="G34" s="17">
        <v>11</v>
      </c>
      <c r="H34" s="17">
        <v>17</v>
      </c>
      <c r="I34" s="17">
        <v>21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169</v>
      </c>
      <c r="D35" s="17">
        <v>42</v>
      </c>
      <c r="E35" s="17">
        <v>34</v>
      </c>
      <c r="F35" s="17">
        <v>58</v>
      </c>
      <c r="G35" s="17">
        <v>6</v>
      </c>
      <c r="H35" s="17">
        <v>10</v>
      </c>
      <c r="I35" s="17">
        <v>19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89</v>
      </c>
      <c r="D36" s="17">
        <v>10</v>
      </c>
      <c r="E36" s="17">
        <v>25</v>
      </c>
      <c r="F36" s="17">
        <v>27</v>
      </c>
      <c r="G36" s="17">
        <v>4</v>
      </c>
      <c r="H36" s="17">
        <v>5</v>
      </c>
      <c r="I36" s="17">
        <v>18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86</v>
      </c>
      <c r="D37" s="17">
        <v>13</v>
      </c>
      <c r="E37" s="17">
        <v>30</v>
      </c>
      <c r="F37" s="17">
        <v>24</v>
      </c>
      <c r="G37" s="17">
        <v>4</v>
      </c>
      <c r="H37" s="17">
        <v>5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24729</v>
      </c>
      <c r="D38" s="16">
        <v>158</v>
      </c>
      <c r="E38" s="16">
        <v>15693</v>
      </c>
      <c r="F38" s="16">
        <v>6201</v>
      </c>
      <c r="G38" s="16">
        <v>1183</v>
      </c>
      <c r="H38" s="16">
        <v>561</v>
      </c>
      <c r="I38" s="16">
        <v>933</v>
      </c>
    </row>
    <row r="39" spans="1:14" ht="12" customHeight="1" x14ac:dyDescent="0.2">
      <c r="A39" s="28" t="s">
        <v>165</v>
      </c>
      <c r="B39" s="2" t="s">
        <v>12</v>
      </c>
      <c r="C39" s="17">
        <v>37</v>
      </c>
      <c r="D39" s="17">
        <v>1</v>
      </c>
      <c r="E39" s="17">
        <v>13</v>
      </c>
      <c r="F39" s="17">
        <v>14</v>
      </c>
      <c r="G39" s="17">
        <v>3</v>
      </c>
      <c r="H39" s="17">
        <v>2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802</v>
      </c>
      <c r="D40" s="17">
        <v>9</v>
      </c>
      <c r="E40" s="17">
        <v>365</v>
      </c>
      <c r="F40" s="17">
        <v>239</v>
      </c>
      <c r="G40" s="17">
        <v>29</v>
      </c>
      <c r="H40" s="17">
        <v>88</v>
      </c>
      <c r="I40" s="17">
        <v>72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2365</v>
      </c>
      <c r="D41" s="17">
        <v>17</v>
      </c>
      <c r="E41" s="17">
        <v>1522</v>
      </c>
      <c r="F41" s="17">
        <v>516</v>
      </c>
      <c r="G41" s="17">
        <v>104</v>
      </c>
      <c r="H41" s="17">
        <v>76</v>
      </c>
      <c r="I41" s="17">
        <v>130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3041</v>
      </c>
      <c r="D42" s="17">
        <v>27</v>
      </c>
      <c r="E42" s="17">
        <v>2113</v>
      </c>
      <c r="F42" s="17">
        <v>574</v>
      </c>
      <c r="G42" s="17">
        <v>141</v>
      </c>
      <c r="H42" s="17">
        <v>64</v>
      </c>
      <c r="I42" s="17">
        <v>122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3142</v>
      </c>
      <c r="D43" s="17">
        <v>17</v>
      </c>
      <c r="E43" s="17">
        <v>2150</v>
      </c>
      <c r="F43" s="17">
        <v>672</v>
      </c>
      <c r="G43" s="17">
        <v>158</v>
      </c>
      <c r="H43" s="17">
        <v>53</v>
      </c>
      <c r="I43" s="17">
        <v>92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3000</v>
      </c>
      <c r="D44" s="17">
        <v>21</v>
      </c>
      <c r="E44" s="17">
        <v>2046</v>
      </c>
      <c r="F44" s="17">
        <v>631</v>
      </c>
      <c r="G44" s="17">
        <v>137</v>
      </c>
      <c r="H44" s="17">
        <v>56</v>
      </c>
      <c r="I44" s="17">
        <v>109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3184</v>
      </c>
      <c r="D45" s="17">
        <v>9</v>
      </c>
      <c r="E45" s="17">
        <v>2170</v>
      </c>
      <c r="F45" s="17">
        <v>746</v>
      </c>
      <c r="G45" s="17">
        <v>129</v>
      </c>
      <c r="H45" s="17">
        <v>48</v>
      </c>
      <c r="I45" s="17">
        <v>82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2821</v>
      </c>
      <c r="D46" s="17">
        <v>9</v>
      </c>
      <c r="E46" s="17">
        <v>1865</v>
      </c>
      <c r="F46" s="17">
        <v>676</v>
      </c>
      <c r="G46" s="17">
        <v>158</v>
      </c>
      <c r="H46" s="17">
        <v>41</v>
      </c>
      <c r="I46" s="17">
        <v>72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2302</v>
      </c>
      <c r="D47" s="17">
        <v>12</v>
      </c>
      <c r="E47" s="17">
        <v>1465</v>
      </c>
      <c r="F47" s="17">
        <v>592</v>
      </c>
      <c r="G47" s="17">
        <v>123</v>
      </c>
      <c r="H47" s="17">
        <v>36</v>
      </c>
      <c r="I47" s="17">
        <v>74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1748</v>
      </c>
      <c r="D48" s="17">
        <v>13</v>
      </c>
      <c r="E48" s="17">
        <v>1033</v>
      </c>
      <c r="F48" s="17">
        <v>536</v>
      </c>
      <c r="G48" s="17">
        <v>80</v>
      </c>
      <c r="H48" s="17">
        <v>34</v>
      </c>
      <c r="I48" s="17">
        <v>52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1228</v>
      </c>
      <c r="D49" s="17">
        <v>8</v>
      </c>
      <c r="E49" s="17">
        <v>623</v>
      </c>
      <c r="F49" s="17">
        <v>453</v>
      </c>
      <c r="G49" s="17">
        <v>63</v>
      </c>
      <c r="H49" s="17">
        <v>24</v>
      </c>
      <c r="I49" s="17">
        <v>57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623</v>
      </c>
      <c r="D50" s="17">
        <v>6</v>
      </c>
      <c r="E50" s="17">
        <v>217</v>
      </c>
      <c r="F50" s="17">
        <v>314</v>
      </c>
      <c r="G50" s="17">
        <v>32</v>
      </c>
      <c r="H50" s="17">
        <v>18</v>
      </c>
      <c r="I50" s="17">
        <v>36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268</v>
      </c>
      <c r="D51" s="17">
        <v>6</v>
      </c>
      <c r="E51" s="17">
        <v>59</v>
      </c>
      <c r="F51" s="17">
        <v>153</v>
      </c>
      <c r="G51" s="17">
        <v>18</v>
      </c>
      <c r="H51" s="17">
        <v>11</v>
      </c>
      <c r="I51" s="17">
        <v>21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105</v>
      </c>
      <c r="D52" s="17">
        <v>2</v>
      </c>
      <c r="E52" s="17">
        <v>25</v>
      </c>
      <c r="F52" s="17">
        <v>56</v>
      </c>
      <c r="G52" s="17">
        <v>6</v>
      </c>
      <c r="H52" s="17">
        <v>7</v>
      </c>
      <c r="I52" s="17">
        <v>9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63</v>
      </c>
      <c r="D53" s="18">
        <v>1</v>
      </c>
      <c r="E53" s="18">
        <v>27</v>
      </c>
      <c r="F53" s="18">
        <v>29</v>
      </c>
      <c r="G53" s="18">
        <v>2</v>
      </c>
      <c r="H53" s="18">
        <v>3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17844</v>
      </c>
      <c r="D6" s="16">
        <v>1629</v>
      </c>
      <c r="E6" s="16">
        <v>8822</v>
      </c>
      <c r="F6" s="16">
        <v>5097</v>
      </c>
      <c r="G6" s="16">
        <v>1154</v>
      </c>
      <c r="H6" s="16">
        <v>595</v>
      </c>
      <c r="I6" s="16">
        <v>547</v>
      </c>
    </row>
    <row r="7" spans="1:29" ht="12" customHeight="1" x14ac:dyDescent="0.2">
      <c r="A7" s="28" t="s">
        <v>165</v>
      </c>
      <c r="B7" s="2" t="s">
        <v>12</v>
      </c>
      <c r="C7" s="17">
        <v>31</v>
      </c>
      <c r="D7" s="17" t="s">
        <v>178</v>
      </c>
      <c r="E7" s="17">
        <v>13</v>
      </c>
      <c r="F7" s="17">
        <v>5</v>
      </c>
      <c r="G7" s="17" t="s">
        <v>178</v>
      </c>
      <c r="H7" s="17">
        <v>9</v>
      </c>
      <c r="I7" s="17">
        <v>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654</v>
      </c>
      <c r="D8" s="17">
        <v>69</v>
      </c>
      <c r="E8" s="17">
        <v>358</v>
      </c>
      <c r="F8" s="17">
        <v>118</v>
      </c>
      <c r="G8" s="17">
        <v>19</v>
      </c>
      <c r="H8" s="17">
        <v>52</v>
      </c>
      <c r="I8" s="17">
        <v>38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1458</v>
      </c>
      <c r="D9" s="17">
        <v>145</v>
      </c>
      <c r="E9" s="17">
        <v>925</v>
      </c>
      <c r="F9" s="17">
        <v>219</v>
      </c>
      <c r="G9" s="17">
        <v>50</v>
      </c>
      <c r="H9" s="17">
        <v>61</v>
      </c>
      <c r="I9" s="17">
        <v>58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1906</v>
      </c>
      <c r="D10" s="17">
        <v>155</v>
      </c>
      <c r="E10" s="17">
        <v>1182</v>
      </c>
      <c r="F10" s="17">
        <v>349</v>
      </c>
      <c r="G10" s="17">
        <v>94</v>
      </c>
      <c r="H10" s="17">
        <v>69</v>
      </c>
      <c r="I10" s="17">
        <v>57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2100</v>
      </c>
      <c r="D11" s="17">
        <v>186</v>
      </c>
      <c r="E11" s="17">
        <v>1196</v>
      </c>
      <c r="F11" s="17">
        <v>471</v>
      </c>
      <c r="G11" s="17">
        <v>142</v>
      </c>
      <c r="H11" s="17">
        <v>52</v>
      </c>
      <c r="I11" s="17">
        <v>53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2065</v>
      </c>
      <c r="D12" s="17">
        <v>184</v>
      </c>
      <c r="E12" s="17">
        <v>1173</v>
      </c>
      <c r="F12" s="17">
        <v>496</v>
      </c>
      <c r="G12" s="17">
        <v>126</v>
      </c>
      <c r="H12" s="17">
        <v>47</v>
      </c>
      <c r="I12" s="17">
        <v>39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2181</v>
      </c>
      <c r="D13" s="17">
        <v>183</v>
      </c>
      <c r="E13" s="17">
        <v>1182</v>
      </c>
      <c r="F13" s="17">
        <v>568</v>
      </c>
      <c r="G13" s="17">
        <v>131</v>
      </c>
      <c r="H13" s="17">
        <v>60</v>
      </c>
      <c r="I13" s="17">
        <v>57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2017</v>
      </c>
      <c r="D14" s="17">
        <v>174</v>
      </c>
      <c r="E14" s="17">
        <v>965</v>
      </c>
      <c r="F14" s="17">
        <v>606</v>
      </c>
      <c r="G14" s="17">
        <v>170</v>
      </c>
      <c r="H14" s="17">
        <v>48</v>
      </c>
      <c r="I14" s="17">
        <v>54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1556</v>
      </c>
      <c r="D15" s="17">
        <v>157</v>
      </c>
      <c r="E15" s="17">
        <v>726</v>
      </c>
      <c r="F15" s="17">
        <v>505</v>
      </c>
      <c r="G15" s="17">
        <v>100</v>
      </c>
      <c r="H15" s="17">
        <v>34</v>
      </c>
      <c r="I15" s="17">
        <v>34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1411</v>
      </c>
      <c r="D16" s="17">
        <v>145</v>
      </c>
      <c r="E16" s="17">
        <v>555</v>
      </c>
      <c r="F16" s="17">
        <v>511</v>
      </c>
      <c r="G16" s="17">
        <v>111</v>
      </c>
      <c r="H16" s="17">
        <v>49</v>
      </c>
      <c r="I16" s="17">
        <v>40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1065</v>
      </c>
      <c r="D17" s="17">
        <v>103</v>
      </c>
      <c r="E17" s="17">
        <v>319</v>
      </c>
      <c r="F17" s="17">
        <v>486</v>
      </c>
      <c r="G17" s="17">
        <v>74</v>
      </c>
      <c r="H17" s="17">
        <v>46</v>
      </c>
      <c r="I17" s="17">
        <v>37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604</v>
      </c>
      <c r="D18" s="17">
        <v>68</v>
      </c>
      <c r="E18" s="17">
        <v>129</v>
      </c>
      <c r="F18" s="17">
        <v>295</v>
      </c>
      <c r="G18" s="17">
        <v>60</v>
      </c>
      <c r="H18" s="17">
        <v>31</v>
      </c>
      <c r="I18" s="17">
        <v>21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430</v>
      </c>
      <c r="D19" s="17">
        <v>41</v>
      </c>
      <c r="E19" s="17">
        <v>47</v>
      </c>
      <c r="F19" s="17">
        <v>252</v>
      </c>
      <c r="G19" s="17">
        <v>42</v>
      </c>
      <c r="H19" s="17">
        <v>25</v>
      </c>
      <c r="I19" s="17">
        <v>23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240</v>
      </c>
      <c r="D20" s="17">
        <v>14</v>
      </c>
      <c r="E20" s="17">
        <v>32</v>
      </c>
      <c r="F20" s="17">
        <v>143</v>
      </c>
      <c r="G20" s="17">
        <v>25</v>
      </c>
      <c r="H20" s="17">
        <v>8</v>
      </c>
      <c r="I20" s="17">
        <v>18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126</v>
      </c>
      <c r="D21" s="17">
        <v>5</v>
      </c>
      <c r="E21" s="17">
        <v>20</v>
      </c>
      <c r="F21" s="17">
        <v>73</v>
      </c>
      <c r="G21" s="17">
        <v>10</v>
      </c>
      <c r="H21" s="17">
        <v>4</v>
      </c>
      <c r="I21" s="17">
        <v>14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7714</v>
      </c>
      <c r="D22" s="16">
        <v>1587</v>
      </c>
      <c r="E22" s="16">
        <v>3650</v>
      </c>
      <c r="F22" s="16">
        <v>1647</v>
      </c>
      <c r="G22" s="16">
        <v>303</v>
      </c>
      <c r="H22" s="16">
        <v>257</v>
      </c>
      <c r="I22" s="16">
        <v>270</v>
      </c>
    </row>
    <row r="23" spans="1:14" ht="12" customHeight="1" x14ac:dyDescent="0.2">
      <c r="A23" s="28" t="s">
        <v>165</v>
      </c>
      <c r="B23" s="2" t="s">
        <v>12</v>
      </c>
      <c r="C23" s="17">
        <v>11</v>
      </c>
      <c r="D23" s="17" t="s">
        <v>178</v>
      </c>
      <c r="E23" s="17">
        <v>2</v>
      </c>
      <c r="F23" s="17">
        <v>1</v>
      </c>
      <c r="G23" s="17" t="s">
        <v>178</v>
      </c>
      <c r="H23" s="17">
        <v>4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245</v>
      </c>
      <c r="D24" s="17">
        <v>64</v>
      </c>
      <c r="E24" s="17">
        <v>105</v>
      </c>
      <c r="F24" s="17">
        <v>44</v>
      </c>
      <c r="G24" s="17">
        <v>5</v>
      </c>
      <c r="H24" s="17">
        <v>13</v>
      </c>
      <c r="I24" s="17">
        <v>14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591</v>
      </c>
      <c r="D25" s="17">
        <v>143</v>
      </c>
      <c r="E25" s="17">
        <v>314</v>
      </c>
      <c r="F25" s="17">
        <v>75</v>
      </c>
      <c r="G25" s="17">
        <v>15</v>
      </c>
      <c r="H25" s="17">
        <v>23</v>
      </c>
      <c r="I25" s="17">
        <v>21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848</v>
      </c>
      <c r="D26" s="17">
        <v>150</v>
      </c>
      <c r="E26" s="17">
        <v>463</v>
      </c>
      <c r="F26" s="17">
        <v>145</v>
      </c>
      <c r="G26" s="17">
        <v>29</v>
      </c>
      <c r="H26" s="17">
        <v>25</v>
      </c>
      <c r="I26" s="17">
        <v>36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979</v>
      </c>
      <c r="D27" s="17">
        <v>184</v>
      </c>
      <c r="E27" s="17">
        <v>513</v>
      </c>
      <c r="F27" s="17">
        <v>181</v>
      </c>
      <c r="G27" s="17">
        <v>47</v>
      </c>
      <c r="H27" s="17">
        <v>28</v>
      </c>
      <c r="I27" s="17">
        <v>26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956</v>
      </c>
      <c r="D28" s="17">
        <v>182</v>
      </c>
      <c r="E28" s="17">
        <v>533</v>
      </c>
      <c r="F28" s="17">
        <v>170</v>
      </c>
      <c r="G28" s="17">
        <v>37</v>
      </c>
      <c r="H28" s="17">
        <v>17</v>
      </c>
      <c r="I28" s="17">
        <v>17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1015</v>
      </c>
      <c r="D29" s="17">
        <v>180</v>
      </c>
      <c r="E29" s="17">
        <v>569</v>
      </c>
      <c r="F29" s="17">
        <v>176</v>
      </c>
      <c r="G29" s="17">
        <v>40</v>
      </c>
      <c r="H29" s="17">
        <v>21</v>
      </c>
      <c r="I29" s="17">
        <v>29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929</v>
      </c>
      <c r="D30" s="17">
        <v>172</v>
      </c>
      <c r="E30" s="17">
        <v>452</v>
      </c>
      <c r="F30" s="17">
        <v>211</v>
      </c>
      <c r="G30" s="17">
        <v>37</v>
      </c>
      <c r="H30" s="17">
        <v>29</v>
      </c>
      <c r="I30" s="17">
        <v>28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687</v>
      </c>
      <c r="D31" s="17">
        <v>155</v>
      </c>
      <c r="E31" s="17">
        <v>337</v>
      </c>
      <c r="F31" s="17">
        <v>144</v>
      </c>
      <c r="G31" s="17">
        <v>17</v>
      </c>
      <c r="H31" s="17">
        <v>18</v>
      </c>
      <c r="I31" s="17">
        <v>16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588</v>
      </c>
      <c r="D32" s="17">
        <v>144</v>
      </c>
      <c r="E32" s="17">
        <v>202</v>
      </c>
      <c r="F32" s="17">
        <v>171</v>
      </c>
      <c r="G32" s="17">
        <v>25</v>
      </c>
      <c r="H32" s="17">
        <v>25</v>
      </c>
      <c r="I32" s="17">
        <v>21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394</v>
      </c>
      <c r="D33" s="17">
        <v>100</v>
      </c>
      <c r="E33" s="17">
        <v>90</v>
      </c>
      <c r="F33" s="17">
        <v>142</v>
      </c>
      <c r="G33" s="17">
        <v>19</v>
      </c>
      <c r="H33" s="17">
        <v>24</v>
      </c>
      <c r="I33" s="17">
        <v>19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208</v>
      </c>
      <c r="D34" s="17">
        <v>67</v>
      </c>
      <c r="E34" s="17">
        <v>43</v>
      </c>
      <c r="F34" s="17">
        <v>66</v>
      </c>
      <c r="G34" s="17">
        <v>13</v>
      </c>
      <c r="H34" s="17">
        <v>12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150</v>
      </c>
      <c r="D35" s="17">
        <v>35</v>
      </c>
      <c r="E35" s="17">
        <v>9</v>
      </c>
      <c r="F35" s="17">
        <v>67</v>
      </c>
      <c r="G35" s="17">
        <v>10</v>
      </c>
      <c r="H35" s="17">
        <v>15</v>
      </c>
      <c r="I35" s="17">
        <v>14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58</v>
      </c>
      <c r="D36" s="17">
        <v>8</v>
      </c>
      <c r="E36" s="17">
        <v>8</v>
      </c>
      <c r="F36" s="17">
        <v>28</v>
      </c>
      <c r="G36" s="17">
        <v>3</v>
      </c>
      <c r="H36" s="17">
        <v>2</v>
      </c>
      <c r="I36" s="17">
        <v>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55</v>
      </c>
      <c r="D37" s="17">
        <v>3</v>
      </c>
      <c r="E37" s="17">
        <v>10</v>
      </c>
      <c r="F37" s="17">
        <v>26</v>
      </c>
      <c r="G37" s="17">
        <v>6</v>
      </c>
      <c r="H37" s="17">
        <v>1</v>
      </c>
      <c r="I37" s="17">
        <v>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10130</v>
      </c>
      <c r="D38" s="16">
        <v>42</v>
      </c>
      <c r="E38" s="16">
        <v>5172</v>
      </c>
      <c r="F38" s="16">
        <v>3450</v>
      </c>
      <c r="G38" s="16">
        <v>851</v>
      </c>
      <c r="H38" s="16">
        <v>338</v>
      </c>
      <c r="I38" s="16">
        <v>277</v>
      </c>
    </row>
    <row r="39" spans="1:14" ht="12" customHeight="1" x14ac:dyDescent="0.2">
      <c r="A39" s="28" t="s">
        <v>165</v>
      </c>
      <c r="B39" s="2" t="s">
        <v>12</v>
      </c>
      <c r="C39" s="17">
        <v>20</v>
      </c>
      <c r="D39" s="17" t="s">
        <v>178</v>
      </c>
      <c r="E39" s="17">
        <v>11</v>
      </c>
      <c r="F39" s="17">
        <v>4</v>
      </c>
      <c r="G39" s="17" t="s">
        <v>178</v>
      </c>
      <c r="H39" s="17">
        <v>5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409</v>
      </c>
      <c r="D40" s="17">
        <v>5</v>
      </c>
      <c r="E40" s="17">
        <v>253</v>
      </c>
      <c r="F40" s="17">
        <v>74</v>
      </c>
      <c r="G40" s="17">
        <v>14</v>
      </c>
      <c r="H40" s="17">
        <v>39</v>
      </c>
      <c r="I40" s="17">
        <v>24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867</v>
      </c>
      <c r="D41" s="17">
        <v>2</v>
      </c>
      <c r="E41" s="17">
        <v>611</v>
      </c>
      <c r="F41" s="17">
        <v>144</v>
      </c>
      <c r="G41" s="17">
        <v>35</v>
      </c>
      <c r="H41" s="17">
        <v>38</v>
      </c>
      <c r="I41" s="17">
        <v>37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1058</v>
      </c>
      <c r="D42" s="17">
        <v>5</v>
      </c>
      <c r="E42" s="17">
        <v>719</v>
      </c>
      <c r="F42" s="17">
        <v>204</v>
      </c>
      <c r="G42" s="17">
        <v>65</v>
      </c>
      <c r="H42" s="17">
        <v>44</v>
      </c>
      <c r="I42" s="17">
        <v>21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1121</v>
      </c>
      <c r="D43" s="17">
        <v>2</v>
      </c>
      <c r="E43" s="17">
        <v>683</v>
      </c>
      <c r="F43" s="17">
        <v>290</v>
      </c>
      <c r="G43" s="17">
        <v>95</v>
      </c>
      <c r="H43" s="17">
        <v>24</v>
      </c>
      <c r="I43" s="17">
        <v>27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1109</v>
      </c>
      <c r="D44" s="17">
        <v>2</v>
      </c>
      <c r="E44" s="17">
        <v>640</v>
      </c>
      <c r="F44" s="17">
        <v>326</v>
      </c>
      <c r="G44" s="17">
        <v>89</v>
      </c>
      <c r="H44" s="17">
        <v>30</v>
      </c>
      <c r="I44" s="17">
        <v>22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1166</v>
      </c>
      <c r="D45" s="17">
        <v>3</v>
      </c>
      <c r="E45" s="17">
        <v>613</v>
      </c>
      <c r="F45" s="17">
        <v>392</v>
      </c>
      <c r="G45" s="17">
        <v>91</v>
      </c>
      <c r="H45" s="17">
        <v>39</v>
      </c>
      <c r="I45" s="17">
        <v>28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1088</v>
      </c>
      <c r="D46" s="17">
        <v>2</v>
      </c>
      <c r="E46" s="17">
        <v>513</v>
      </c>
      <c r="F46" s="17">
        <v>395</v>
      </c>
      <c r="G46" s="17">
        <v>133</v>
      </c>
      <c r="H46" s="17">
        <v>19</v>
      </c>
      <c r="I46" s="17">
        <v>26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869</v>
      </c>
      <c r="D47" s="17">
        <v>2</v>
      </c>
      <c r="E47" s="17">
        <v>389</v>
      </c>
      <c r="F47" s="17">
        <v>361</v>
      </c>
      <c r="G47" s="17">
        <v>83</v>
      </c>
      <c r="H47" s="17">
        <v>16</v>
      </c>
      <c r="I47" s="17">
        <v>18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823</v>
      </c>
      <c r="D48" s="17">
        <v>1</v>
      </c>
      <c r="E48" s="17">
        <v>353</v>
      </c>
      <c r="F48" s="17">
        <v>340</v>
      </c>
      <c r="G48" s="17">
        <v>86</v>
      </c>
      <c r="H48" s="17">
        <v>24</v>
      </c>
      <c r="I48" s="17">
        <v>19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671</v>
      </c>
      <c r="D49" s="17">
        <v>3</v>
      </c>
      <c r="E49" s="17">
        <v>229</v>
      </c>
      <c r="F49" s="17">
        <v>344</v>
      </c>
      <c r="G49" s="17">
        <v>55</v>
      </c>
      <c r="H49" s="17">
        <v>22</v>
      </c>
      <c r="I49" s="17">
        <v>18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396</v>
      </c>
      <c r="D50" s="17">
        <v>1</v>
      </c>
      <c r="E50" s="17">
        <v>86</v>
      </c>
      <c r="F50" s="17">
        <v>229</v>
      </c>
      <c r="G50" s="17">
        <v>47</v>
      </c>
      <c r="H50" s="17">
        <v>19</v>
      </c>
      <c r="I50" s="17">
        <v>14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280</v>
      </c>
      <c r="D51" s="17">
        <v>6</v>
      </c>
      <c r="E51" s="17">
        <v>38</v>
      </c>
      <c r="F51" s="17">
        <v>185</v>
      </c>
      <c r="G51" s="17">
        <v>32</v>
      </c>
      <c r="H51" s="17">
        <v>10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182</v>
      </c>
      <c r="D52" s="17">
        <v>6</v>
      </c>
      <c r="E52" s="17">
        <v>24</v>
      </c>
      <c r="F52" s="17">
        <v>115</v>
      </c>
      <c r="G52" s="17">
        <v>22</v>
      </c>
      <c r="H52" s="17">
        <v>6</v>
      </c>
      <c r="I52" s="17">
        <v>9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71</v>
      </c>
      <c r="D53" s="18">
        <v>2</v>
      </c>
      <c r="E53" s="18">
        <v>10</v>
      </c>
      <c r="F53" s="18">
        <v>47</v>
      </c>
      <c r="G53" s="18">
        <v>4</v>
      </c>
      <c r="H53" s="18">
        <v>3</v>
      </c>
      <c r="I53" s="18">
        <v>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21690</v>
      </c>
      <c r="D6" s="16">
        <v>1755</v>
      </c>
      <c r="E6" s="16">
        <v>10730</v>
      </c>
      <c r="F6" s="16">
        <v>6496</v>
      </c>
      <c r="G6" s="16">
        <v>1348</v>
      </c>
      <c r="H6" s="16">
        <v>703</v>
      </c>
      <c r="I6" s="16">
        <v>658</v>
      </c>
    </row>
    <row r="7" spans="1:29" ht="12" customHeight="1" x14ac:dyDescent="0.2">
      <c r="A7" s="28" t="s">
        <v>165</v>
      </c>
      <c r="B7" s="2" t="s">
        <v>12</v>
      </c>
      <c r="C7" s="17">
        <v>52</v>
      </c>
      <c r="D7" s="17">
        <v>5</v>
      </c>
      <c r="E7" s="17">
        <v>19</v>
      </c>
      <c r="F7" s="17">
        <v>16</v>
      </c>
      <c r="G7" s="17">
        <v>3</v>
      </c>
      <c r="H7" s="17">
        <v>3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720</v>
      </c>
      <c r="D8" s="17">
        <v>47</v>
      </c>
      <c r="E8" s="17">
        <v>368</v>
      </c>
      <c r="F8" s="17">
        <v>151</v>
      </c>
      <c r="G8" s="17">
        <v>27</v>
      </c>
      <c r="H8" s="17">
        <v>76</v>
      </c>
      <c r="I8" s="17">
        <v>51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1813</v>
      </c>
      <c r="D9" s="17">
        <v>140</v>
      </c>
      <c r="E9" s="17">
        <v>1156</v>
      </c>
      <c r="F9" s="17">
        <v>291</v>
      </c>
      <c r="G9" s="17">
        <v>86</v>
      </c>
      <c r="H9" s="17">
        <v>77</v>
      </c>
      <c r="I9" s="17">
        <v>63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2210</v>
      </c>
      <c r="D10" s="17">
        <v>159</v>
      </c>
      <c r="E10" s="17">
        <v>1378</v>
      </c>
      <c r="F10" s="17">
        <v>423</v>
      </c>
      <c r="G10" s="17">
        <v>116</v>
      </c>
      <c r="H10" s="17">
        <v>64</v>
      </c>
      <c r="I10" s="17">
        <v>70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2425</v>
      </c>
      <c r="D11" s="17">
        <v>167</v>
      </c>
      <c r="E11" s="17">
        <v>1416</v>
      </c>
      <c r="F11" s="17">
        <v>569</v>
      </c>
      <c r="G11" s="17">
        <v>138</v>
      </c>
      <c r="H11" s="17">
        <v>81</v>
      </c>
      <c r="I11" s="17">
        <v>54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2485</v>
      </c>
      <c r="D12" s="17">
        <v>166</v>
      </c>
      <c r="E12" s="17">
        <v>1374</v>
      </c>
      <c r="F12" s="17">
        <v>677</v>
      </c>
      <c r="G12" s="17">
        <v>134</v>
      </c>
      <c r="H12" s="17">
        <v>64</v>
      </c>
      <c r="I12" s="17">
        <v>70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2853</v>
      </c>
      <c r="D13" s="17">
        <v>265</v>
      </c>
      <c r="E13" s="17">
        <v>1466</v>
      </c>
      <c r="F13" s="17">
        <v>842</v>
      </c>
      <c r="G13" s="17">
        <v>162</v>
      </c>
      <c r="H13" s="17">
        <v>60</v>
      </c>
      <c r="I13" s="17">
        <v>58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2296</v>
      </c>
      <c r="D14" s="17">
        <v>230</v>
      </c>
      <c r="E14" s="17">
        <v>1082</v>
      </c>
      <c r="F14" s="17">
        <v>747</v>
      </c>
      <c r="G14" s="17">
        <v>155</v>
      </c>
      <c r="H14" s="17">
        <v>40</v>
      </c>
      <c r="I14" s="17">
        <v>42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2024</v>
      </c>
      <c r="D15" s="17">
        <v>182</v>
      </c>
      <c r="E15" s="17">
        <v>937</v>
      </c>
      <c r="F15" s="17">
        <v>649</v>
      </c>
      <c r="G15" s="17">
        <v>154</v>
      </c>
      <c r="H15" s="17">
        <v>48</v>
      </c>
      <c r="I15" s="17">
        <v>54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1764</v>
      </c>
      <c r="D16" s="17">
        <v>180</v>
      </c>
      <c r="E16" s="17">
        <v>721</v>
      </c>
      <c r="F16" s="17">
        <v>637</v>
      </c>
      <c r="G16" s="17">
        <v>135</v>
      </c>
      <c r="H16" s="17">
        <v>43</v>
      </c>
      <c r="I16" s="17">
        <v>48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1352</v>
      </c>
      <c r="D17" s="17">
        <v>101</v>
      </c>
      <c r="E17" s="17">
        <v>488</v>
      </c>
      <c r="F17" s="17">
        <v>587</v>
      </c>
      <c r="G17" s="17">
        <v>88</v>
      </c>
      <c r="H17" s="17">
        <v>41</v>
      </c>
      <c r="I17" s="17">
        <v>47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776</v>
      </c>
      <c r="D18" s="17">
        <v>59</v>
      </c>
      <c r="E18" s="17">
        <v>170</v>
      </c>
      <c r="F18" s="17">
        <v>417</v>
      </c>
      <c r="G18" s="17">
        <v>55</v>
      </c>
      <c r="H18" s="17">
        <v>42</v>
      </c>
      <c r="I18" s="17">
        <v>33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476</v>
      </c>
      <c r="D19" s="17">
        <v>37</v>
      </c>
      <c r="E19" s="17">
        <v>69</v>
      </c>
      <c r="F19" s="17">
        <v>265</v>
      </c>
      <c r="G19" s="17">
        <v>43</v>
      </c>
      <c r="H19" s="17">
        <v>34</v>
      </c>
      <c r="I19" s="17">
        <v>28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261</v>
      </c>
      <c r="D20" s="17">
        <v>13</v>
      </c>
      <c r="E20" s="17">
        <v>41</v>
      </c>
      <c r="F20" s="17">
        <v>134</v>
      </c>
      <c r="G20" s="17">
        <v>35</v>
      </c>
      <c r="H20" s="17">
        <v>17</v>
      </c>
      <c r="I20" s="17">
        <v>21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183</v>
      </c>
      <c r="D21" s="17">
        <v>4</v>
      </c>
      <c r="E21" s="17">
        <v>45</v>
      </c>
      <c r="F21" s="17">
        <v>91</v>
      </c>
      <c r="G21" s="17">
        <v>17</v>
      </c>
      <c r="H21" s="17">
        <v>13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9648</v>
      </c>
      <c r="D22" s="16">
        <v>1714</v>
      </c>
      <c r="E22" s="16">
        <v>4423</v>
      </c>
      <c r="F22" s="16">
        <v>2475</v>
      </c>
      <c r="G22" s="16">
        <v>408</v>
      </c>
      <c r="H22" s="16">
        <v>326</v>
      </c>
      <c r="I22" s="16">
        <v>302</v>
      </c>
    </row>
    <row r="23" spans="1:14" ht="12" customHeight="1" x14ac:dyDescent="0.2">
      <c r="A23" s="28" t="s">
        <v>165</v>
      </c>
      <c r="B23" s="2" t="s">
        <v>12</v>
      </c>
      <c r="C23" s="17">
        <v>21</v>
      </c>
      <c r="D23" s="17">
        <v>3</v>
      </c>
      <c r="E23" s="17">
        <v>10</v>
      </c>
      <c r="F23" s="17">
        <v>3</v>
      </c>
      <c r="G23" s="17">
        <v>2</v>
      </c>
      <c r="H23" s="17">
        <v>2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280</v>
      </c>
      <c r="D24" s="17">
        <v>44</v>
      </c>
      <c r="E24" s="17">
        <v>108</v>
      </c>
      <c r="F24" s="17">
        <v>60</v>
      </c>
      <c r="G24" s="17">
        <v>15</v>
      </c>
      <c r="H24" s="17">
        <v>37</v>
      </c>
      <c r="I24" s="17">
        <v>16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736</v>
      </c>
      <c r="D25" s="17">
        <v>136</v>
      </c>
      <c r="E25" s="17">
        <v>380</v>
      </c>
      <c r="F25" s="17">
        <v>134</v>
      </c>
      <c r="G25" s="17">
        <v>30</v>
      </c>
      <c r="H25" s="17">
        <v>29</v>
      </c>
      <c r="I25" s="17">
        <v>27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952</v>
      </c>
      <c r="D26" s="17">
        <v>154</v>
      </c>
      <c r="E26" s="17">
        <v>501</v>
      </c>
      <c r="F26" s="17">
        <v>193</v>
      </c>
      <c r="G26" s="17">
        <v>38</v>
      </c>
      <c r="H26" s="17">
        <v>30</v>
      </c>
      <c r="I26" s="17">
        <v>36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1126</v>
      </c>
      <c r="D27" s="17">
        <v>165</v>
      </c>
      <c r="E27" s="17">
        <v>597</v>
      </c>
      <c r="F27" s="17">
        <v>258</v>
      </c>
      <c r="G27" s="17">
        <v>44</v>
      </c>
      <c r="H27" s="17">
        <v>36</v>
      </c>
      <c r="I27" s="17">
        <v>26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1141</v>
      </c>
      <c r="D28" s="17">
        <v>164</v>
      </c>
      <c r="E28" s="17">
        <v>573</v>
      </c>
      <c r="F28" s="17">
        <v>313</v>
      </c>
      <c r="G28" s="17">
        <v>34</v>
      </c>
      <c r="H28" s="17">
        <v>24</v>
      </c>
      <c r="I28" s="17">
        <v>33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1303</v>
      </c>
      <c r="D29" s="17">
        <v>258</v>
      </c>
      <c r="E29" s="17">
        <v>605</v>
      </c>
      <c r="F29" s="17">
        <v>332</v>
      </c>
      <c r="G29" s="17">
        <v>51</v>
      </c>
      <c r="H29" s="17">
        <v>31</v>
      </c>
      <c r="I29" s="17">
        <v>26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1125</v>
      </c>
      <c r="D30" s="17">
        <v>228</v>
      </c>
      <c r="E30" s="17">
        <v>522</v>
      </c>
      <c r="F30" s="17">
        <v>285</v>
      </c>
      <c r="G30" s="17">
        <v>49</v>
      </c>
      <c r="H30" s="17">
        <v>20</v>
      </c>
      <c r="I30" s="17">
        <v>21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965</v>
      </c>
      <c r="D31" s="17">
        <v>181</v>
      </c>
      <c r="E31" s="17">
        <v>455</v>
      </c>
      <c r="F31" s="17">
        <v>222</v>
      </c>
      <c r="G31" s="17">
        <v>47</v>
      </c>
      <c r="H31" s="17">
        <v>26</v>
      </c>
      <c r="I31" s="17">
        <v>34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816</v>
      </c>
      <c r="D32" s="17">
        <v>179</v>
      </c>
      <c r="E32" s="17">
        <v>353</v>
      </c>
      <c r="F32" s="17">
        <v>211</v>
      </c>
      <c r="G32" s="17">
        <v>33</v>
      </c>
      <c r="H32" s="17">
        <v>24</v>
      </c>
      <c r="I32" s="17">
        <v>16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549</v>
      </c>
      <c r="D33" s="17">
        <v>99</v>
      </c>
      <c r="E33" s="17">
        <v>194</v>
      </c>
      <c r="F33" s="17">
        <v>185</v>
      </c>
      <c r="G33" s="17">
        <v>27</v>
      </c>
      <c r="H33" s="17">
        <v>20</v>
      </c>
      <c r="I33" s="17">
        <v>24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300</v>
      </c>
      <c r="D34" s="17">
        <v>54</v>
      </c>
      <c r="E34" s="17">
        <v>62</v>
      </c>
      <c r="F34" s="17">
        <v>138</v>
      </c>
      <c r="G34" s="17">
        <v>12</v>
      </c>
      <c r="H34" s="17">
        <v>18</v>
      </c>
      <c r="I34" s="17">
        <v>16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173</v>
      </c>
      <c r="D35" s="17">
        <v>34</v>
      </c>
      <c r="E35" s="17">
        <v>27</v>
      </c>
      <c r="F35" s="17">
        <v>74</v>
      </c>
      <c r="G35" s="17">
        <v>9</v>
      </c>
      <c r="H35" s="17">
        <v>16</v>
      </c>
      <c r="I35" s="17">
        <v>13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83</v>
      </c>
      <c r="D36" s="17">
        <v>11</v>
      </c>
      <c r="E36" s="17">
        <v>16</v>
      </c>
      <c r="F36" s="17">
        <v>32</v>
      </c>
      <c r="G36" s="17">
        <v>11</v>
      </c>
      <c r="H36" s="17">
        <v>7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78</v>
      </c>
      <c r="D37" s="17">
        <v>4</v>
      </c>
      <c r="E37" s="17">
        <v>20</v>
      </c>
      <c r="F37" s="17">
        <v>35</v>
      </c>
      <c r="G37" s="17">
        <v>6</v>
      </c>
      <c r="H37" s="17">
        <v>6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12042</v>
      </c>
      <c r="D38" s="16">
        <v>41</v>
      </c>
      <c r="E38" s="16">
        <v>6307</v>
      </c>
      <c r="F38" s="16">
        <v>4021</v>
      </c>
      <c r="G38" s="16">
        <v>940</v>
      </c>
      <c r="H38" s="16">
        <v>377</v>
      </c>
      <c r="I38" s="16">
        <v>356</v>
      </c>
    </row>
    <row r="39" spans="1:14" ht="12" customHeight="1" x14ac:dyDescent="0.2">
      <c r="A39" s="28" t="s">
        <v>165</v>
      </c>
      <c r="B39" s="2" t="s">
        <v>12</v>
      </c>
      <c r="C39" s="17">
        <v>31</v>
      </c>
      <c r="D39" s="17">
        <v>2</v>
      </c>
      <c r="E39" s="17">
        <v>9</v>
      </c>
      <c r="F39" s="17">
        <v>13</v>
      </c>
      <c r="G39" s="17">
        <v>1</v>
      </c>
      <c r="H39" s="17">
        <v>1</v>
      </c>
      <c r="I39" s="17">
        <v>5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440</v>
      </c>
      <c r="D40" s="17">
        <v>3</v>
      </c>
      <c r="E40" s="17">
        <v>260</v>
      </c>
      <c r="F40" s="17">
        <v>91</v>
      </c>
      <c r="G40" s="17">
        <v>12</v>
      </c>
      <c r="H40" s="17">
        <v>39</v>
      </c>
      <c r="I40" s="17">
        <v>35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1077</v>
      </c>
      <c r="D41" s="17">
        <v>4</v>
      </c>
      <c r="E41" s="17">
        <v>776</v>
      </c>
      <c r="F41" s="17">
        <v>157</v>
      </c>
      <c r="G41" s="17">
        <v>56</v>
      </c>
      <c r="H41" s="17">
        <v>48</v>
      </c>
      <c r="I41" s="17">
        <v>36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1258</v>
      </c>
      <c r="D42" s="17">
        <v>5</v>
      </c>
      <c r="E42" s="17">
        <v>877</v>
      </c>
      <c r="F42" s="17">
        <v>230</v>
      </c>
      <c r="G42" s="17">
        <v>78</v>
      </c>
      <c r="H42" s="17">
        <v>34</v>
      </c>
      <c r="I42" s="17">
        <v>34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1299</v>
      </c>
      <c r="D43" s="17">
        <v>2</v>
      </c>
      <c r="E43" s="17">
        <v>819</v>
      </c>
      <c r="F43" s="17">
        <v>311</v>
      </c>
      <c r="G43" s="17">
        <v>94</v>
      </c>
      <c r="H43" s="17">
        <v>45</v>
      </c>
      <c r="I43" s="17">
        <v>28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1344</v>
      </c>
      <c r="D44" s="17">
        <v>2</v>
      </c>
      <c r="E44" s="17">
        <v>801</v>
      </c>
      <c r="F44" s="17">
        <v>364</v>
      </c>
      <c r="G44" s="17">
        <v>100</v>
      </c>
      <c r="H44" s="17">
        <v>40</v>
      </c>
      <c r="I44" s="17">
        <v>37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1550</v>
      </c>
      <c r="D45" s="17">
        <v>7</v>
      </c>
      <c r="E45" s="17">
        <v>861</v>
      </c>
      <c r="F45" s="17">
        <v>510</v>
      </c>
      <c r="G45" s="17">
        <v>111</v>
      </c>
      <c r="H45" s="17">
        <v>29</v>
      </c>
      <c r="I45" s="17">
        <v>32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1171</v>
      </c>
      <c r="D46" s="17">
        <v>2</v>
      </c>
      <c r="E46" s="17">
        <v>560</v>
      </c>
      <c r="F46" s="17">
        <v>462</v>
      </c>
      <c r="G46" s="17">
        <v>106</v>
      </c>
      <c r="H46" s="17">
        <v>20</v>
      </c>
      <c r="I46" s="17">
        <v>21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1059</v>
      </c>
      <c r="D47" s="17">
        <v>1</v>
      </c>
      <c r="E47" s="17">
        <v>482</v>
      </c>
      <c r="F47" s="17">
        <v>427</v>
      </c>
      <c r="G47" s="17">
        <v>107</v>
      </c>
      <c r="H47" s="17">
        <v>22</v>
      </c>
      <c r="I47" s="17">
        <v>20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948</v>
      </c>
      <c r="D48" s="17">
        <v>1</v>
      </c>
      <c r="E48" s="17">
        <v>368</v>
      </c>
      <c r="F48" s="17">
        <v>426</v>
      </c>
      <c r="G48" s="17">
        <v>102</v>
      </c>
      <c r="H48" s="17">
        <v>19</v>
      </c>
      <c r="I48" s="17">
        <v>32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803</v>
      </c>
      <c r="D49" s="17">
        <v>2</v>
      </c>
      <c r="E49" s="17">
        <v>294</v>
      </c>
      <c r="F49" s="17">
        <v>402</v>
      </c>
      <c r="G49" s="17">
        <v>61</v>
      </c>
      <c r="H49" s="17">
        <v>21</v>
      </c>
      <c r="I49" s="17">
        <v>23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476</v>
      </c>
      <c r="D50" s="17">
        <v>5</v>
      </c>
      <c r="E50" s="17">
        <v>108</v>
      </c>
      <c r="F50" s="17">
        <v>279</v>
      </c>
      <c r="G50" s="17">
        <v>43</v>
      </c>
      <c r="H50" s="17">
        <v>24</v>
      </c>
      <c r="I50" s="17">
        <v>17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303</v>
      </c>
      <c r="D51" s="17">
        <v>3</v>
      </c>
      <c r="E51" s="17">
        <v>42</v>
      </c>
      <c r="F51" s="17">
        <v>191</v>
      </c>
      <c r="G51" s="17">
        <v>34</v>
      </c>
      <c r="H51" s="17">
        <v>18</v>
      </c>
      <c r="I51" s="17">
        <v>15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178</v>
      </c>
      <c r="D52" s="17">
        <v>2</v>
      </c>
      <c r="E52" s="17">
        <v>25</v>
      </c>
      <c r="F52" s="17">
        <v>102</v>
      </c>
      <c r="G52" s="17">
        <v>24</v>
      </c>
      <c r="H52" s="17">
        <v>10</v>
      </c>
      <c r="I52" s="17">
        <v>15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105</v>
      </c>
      <c r="D53" s="18" t="s">
        <v>178</v>
      </c>
      <c r="E53" s="18">
        <v>25</v>
      </c>
      <c r="F53" s="18">
        <v>56</v>
      </c>
      <c r="G53" s="18">
        <v>11</v>
      </c>
      <c r="H53" s="18">
        <v>7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15215</v>
      </c>
      <c r="D6" s="16">
        <v>1150</v>
      </c>
      <c r="E6" s="16">
        <v>8098</v>
      </c>
      <c r="F6" s="16">
        <v>4201</v>
      </c>
      <c r="G6" s="16">
        <v>736</v>
      </c>
      <c r="H6" s="16">
        <v>522</v>
      </c>
      <c r="I6" s="16">
        <v>508</v>
      </c>
    </row>
    <row r="7" spans="1:29" ht="12" customHeight="1" x14ac:dyDescent="0.2">
      <c r="A7" s="28" t="s">
        <v>165</v>
      </c>
      <c r="B7" s="2" t="s">
        <v>12</v>
      </c>
      <c r="C7" s="17">
        <v>34</v>
      </c>
      <c r="D7" s="17">
        <v>2</v>
      </c>
      <c r="E7" s="17">
        <v>12</v>
      </c>
      <c r="F7" s="17">
        <v>6</v>
      </c>
      <c r="G7" s="17">
        <v>1</v>
      </c>
      <c r="H7" s="17">
        <v>8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673</v>
      </c>
      <c r="D8" s="17">
        <v>78</v>
      </c>
      <c r="E8" s="17">
        <v>308</v>
      </c>
      <c r="F8" s="17">
        <v>170</v>
      </c>
      <c r="G8" s="17">
        <v>12</v>
      </c>
      <c r="H8" s="17">
        <v>64</v>
      </c>
      <c r="I8" s="17">
        <v>41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1455</v>
      </c>
      <c r="D9" s="17">
        <v>117</v>
      </c>
      <c r="E9" s="17">
        <v>878</v>
      </c>
      <c r="F9" s="17">
        <v>275</v>
      </c>
      <c r="G9" s="17">
        <v>46</v>
      </c>
      <c r="H9" s="17">
        <v>77</v>
      </c>
      <c r="I9" s="17">
        <v>62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1704</v>
      </c>
      <c r="D10" s="17">
        <v>103</v>
      </c>
      <c r="E10" s="17">
        <v>1035</v>
      </c>
      <c r="F10" s="17">
        <v>374</v>
      </c>
      <c r="G10" s="17">
        <v>68</v>
      </c>
      <c r="H10" s="17">
        <v>57</v>
      </c>
      <c r="I10" s="17">
        <v>67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1802</v>
      </c>
      <c r="D11" s="17">
        <v>123</v>
      </c>
      <c r="E11" s="17">
        <v>1058</v>
      </c>
      <c r="F11" s="17">
        <v>422</v>
      </c>
      <c r="G11" s="17">
        <v>102</v>
      </c>
      <c r="H11" s="17">
        <v>50</v>
      </c>
      <c r="I11" s="17">
        <v>47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1883</v>
      </c>
      <c r="D12" s="17">
        <v>153</v>
      </c>
      <c r="E12" s="17">
        <v>1079</v>
      </c>
      <c r="F12" s="17">
        <v>470</v>
      </c>
      <c r="G12" s="17">
        <v>86</v>
      </c>
      <c r="H12" s="17">
        <v>41</v>
      </c>
      <c r="I12" s="17">
        <v>54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1927</v>
      </c>
      <c r="D13" s="17">
        <v>132</v>
      </c>
      <c r="E13" s="17">
        <v>1095</v>
      </c>
      <c r="F13" s="17">
        <v>512</v>
      </c>
      <c r="G13" s="17">
        <v>85</v>
      </c>
      <c r="H13" s="17">
        <v>44</v>
      </c>
      <c r="I13" s="17">
        <v>59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1877</v>
      </c>
      <c r="D14" s="17">
        <v>141</v>
      </c>
      <c r="E14" s="17">
        <v>1015</v>
      </c>
      <c r="F14" s="17">
        <v>531</v>
      </c>
      <c r="G14" s="17">
        <v>104</v>
      </c>
      <c r="H14" s="17">
        <v>40</v>
      </c>
      <c r="I14" s="17">
        <v>46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1419</v>
      </c>
      <c r="D15" s="17">
        <v>113</v>
      </c>
      <c r="E15" s="17">
        <v>736</v>
      </c>
      <c r="F15" s="17">
        <v>419</v>
      </c>
      <c r="G15" s="17">
        <v>76</v>
      </c>
      <c r="H15" s="17">
        <v>43</v>
      </c>
      <c r="I15" s="17">
        <v>32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988</v>
      </c>
      <c r="D16" s="17">
        <v>84</v>
      </c>
      <c r="E16" s="17">
        <v>425</v>
      </c>
      <c r="F16" s="17">
        <v>369</v>
      </c>
      <c r="G16" s="17">
        <v>60</v>
      </c>
      <c r="H16" s="17">
        <v>24</v>
      </c>
      <c r="I16" s="17">
        <v>26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668</v>
      </c>
      <c r="D17" s="17">
        <v>45</v>
      </c>
      <c r="E17" s="17">
        <v>289</v>
      </c>
      <c r="F17" s="17">
        <v>248</v>
      </c>
      <c r="G17" s="17">
        <v>37</v>
      </c>
      <c r="H17" s="17">
        <v>27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399</v>
      </c>
      <c r="D18" s="17">
        <v>34</v>
      </c>
      <c r="E18" s="17">
        <v>100</v>
      </c>
      <c r="F18" s="17">
        <v>198</v>
      </c>
      <c r="G18" s="17">
        <v>25</v>
      </c>
      <c r="H18" s="17">
        <v>22</v>
      </c>
      <c r="I18" s="17">
        <v>20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222</v>
      </c>
      <c r="D19" s="17">
        <v>17</v>
      </c>
      <c r="E19" s="17">
        <v>34</v>
      </c>
      <c r="F19" s="17">
        <v>120</v>
      </c>
      <c r="G19" s="17">
        <v>19</v>
      </c>
      <c r="H19" s="17">
        <v>18</v>
      </c>
      <c r="I19" s="17">
        <v>14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109</v>
      </c>
      <c r="D20" s="17">
        <v>4</v>
      </c>
      <c r="E20" s="17">
        <v>21</v>
      </c>
      <c r="F20" s="17">
        <v>62</v>
      </c>
      <c r="G20" s="17">
        <v>11</v>
      </c>
      <c r="H20" s="17">
        <v>5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55</v>
      </c>
      <c r="D21" s="17">
        <v>4</v>
      </c>
      <c r="E21" s="17">
        <v>13</v>
      </c>
      <c r="F21" s="17">
        <v>25</v>
      </c>
      <c r="G21" s="17">
        <v>4</v>
      </c>
      <c r="H21" s="17">
        <v>2</v>
      </c>
      <c r="I21" s="17">
        <v>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6634</v>
      </c>
      <c r="D22" s="16">
        <v>1089</v>
      </c>
      <c r="E22" s="16">
        <v>3240</v>
      </c>
      <c r="F22" s="16">
        <v>1609</v>
      </c>
      <c r="G22" s="16">
        <v>208</v>
      </c>
      <c r="H22" s="16">
        <v>240</v>
      </c>
      <c r="I22" s="16">
        <v>248</v>
      </c>
    </row>
    <row r="23" spans="1:14" ht="12" customHeight="1" x14ac:dyDescent="0.2">
      <c r="A23" s="28" t="s">
        <v>165</v>
      </c>
      <c r="B23" s="2" t="s">
        <v>12</v>
      </c>
      <c r="C23" s="17">
        <v>12</v>
      </c>
      <c r="D23" s="17">
        <v>1</v>
      </c>
      <c r="E23" s="17">
        <v>3</v>
      </c>
      <c r="F23" s="17">
        <v>4</v>
      </c>
      <c r="G23" s="17" t="s">
        <v>178</v>
      </c>
      <c r="H23" s="17">
        <v>2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280</v>
      </c>
      <c r="D24" s="17">
        <v>71</v>
      </c>
      <c r="E24" s="17">
        <v>97</v>
      </c>
      <c r="F24" s="17">
        <v>69</v>
      </c>
      <c r="G24" s="17">
        <v>2</v>
      </c>
      <c r="H24" s="17">
        <v>25</v>
      </c>
      <c r="I24" s="17">
        <v>16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577</v>
      </c>
      <c r="D25" s="17">
        <v>112</v>
      </c>
      <c r="E25" s="17">
        <v>270</v>
      </c>
      <c r="F25" s="17">
        <v>121</v>
      </c>
      <c r="G25" s="17">
        <v>11</v>
      </c>
      <c r="H25" s="17">
        <v>33</v>
      </c>
      <c r="I25" s="17">
        <v>30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737</v>
      </c>
      <c r="D26" s="17">
        <v>97</v>
      </c>
      <c r="E26" s="17">
        <v>377</v>
      </c>
      <c r="F26" s="17">
        <v>181</v>
      </c>
      <c r="G26" s="17">
        <v>18</v>
      </c>
      <c r="H26" s="17">
        <v>29</v>
      </c>
      <c r="I26" s="17">
        <v>35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815</v>
      </c>
      <c r="D27" s="17">
        <v>119</v>
      </c>
      <c r="E27" s="17">
        <v>428</v>
      </c>
      <c r="F27" s="17">
        <v>180</v>
      </c>
      <c r="G27" s="17">
        <v>35</v>
      </c>
      <c r="H27" s="17">
        <v>26</v>
      </c>
      <c r="I27" s="17">
        <v>27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894</v>
      </c>
      <c r="D28" s="17">
        <v>146</v>
      </c>
      <c r="E28" s="17">
        <v>472</v>
      </c>
      <c r="F28" s="17">
        <v>209</v>
      </c>
      <c r="G28" s="17">
        <v>21</v>
      </c>
      <c r="H28" s="17">
        <v>17</v>
      </c>
      <c r="I28" s="17">
        <v>29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881</v>
      </c>
      <c r="D29" s="17">
        <v>125</v>
      </c>
      <c r="E29" s="17">
        <v>481</v>
      </c>
      <c r="F29" s="17">
        <v>200</v>
      </c>
      <c r="G29" s="17">
        <v>23</v>
      </c>
      <c r="H29" s="17">
        <v>17</v>
      </c>
      <c r="I29" s="17">
        <v>35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877</v>
      </c>
      <c r="D30" s="17">
        <v>136</v>
      </c>
      <c r="E30" s="17">
        <v>467</v>
      </c>
      <c r="F30" s="17">
        <v>190</v>
      </c>
      <c r="G30" s="17">
        <v>38</v>
      </c>
      <c r="H30" s="17">
        <v>23</v>
      </c>
      <c r="I30" s="17">
        <v>23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626</v>
      </c>
      <c r="D31" s="17">
        <v>108</v>
      </c>
      <c r="E31" s="17">
        <v>313</v>
      </c>
      <c r="F31" s="17">
        <v>145</v>
      </c>
      <c r="G31" s="17">
        <v>24</v>
      </c>
      <c r="H31" s="17">
        <v>18</v>
      </c>
      <c r="I31" s="17">
        <v>18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427</v>
      </c>
      <c r="D32" s="17">
        <v>81</v>
      </c>
      <c r="E32" s="17">
        <v>172</v>
      </c>
      <c r="F32" s="17">
        <v>137</v>
      </c>
      <c r="G32" s="17">
        <v>16</v>
      </c>
      <c r="H32" s="17">
        <v>13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242</v>
      </c>
      <c r="D33" s="17">
        <v>43</v>
      </c>
      <c r="E33" s="17">
        <v>96</v>
      </c>
      <c r="F33" s="17">
        <v>72</v>
      </c>
      <c r="G33" s="17">
        <v>7</v>
      </c>
      <c r="H33" s="17">
        <v>16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139</v>
      </c>
      <c r="D34" s="17">
        <v>32</v>
      </c>
      <c r="E34" s="17">
        <v>36</v>
      </c>
      <c r="F34" s="17">
        <v>47</v>
      </c>
      <c r="G34" s="17">
        <v>6</v>
      </c>
      <c r="H34" s="17">
        <v>10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71</v>
      </c>
      <c r="D35" s="17">
        <v>11</v>
      </c>
      <c r="E35" s="17">
        <v>14</v>
      </c>
      <c r="F35" s="17">
        <v>28</v>
      </c>
      <c r="G35" s="17">
        <v>5</v>
      </c>
      <c r="H35" s="17">
        <v>8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26</v>
      </c>
      <c r="D36" s="17">
        <v>4</v>
      </c>
      <c r="E36" s="17">
        <v>6</v>
      </c>
      <c r="F36" s="17">
        <v>13</v>
      </c>
      <c r="G36" s="17" t="s">
        <v>178</v>
      </c>
      <c r="H36" s="17">
        <v>2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30</v>
      </c>
      <c r="D37" s="17">
        <v>3</v>
      </c>
      <c r="E37" s="17">
        <v>8</v>
      </c>
      <c r="F37" s="17">
        <v>13</v>
      </c>
      <c r="G37" s="17">
        <v>2</v>
      </c>
      <c r="H37" s="17">
        <v>1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8581</v>
      </c>
      <c r="D38" s="16">
        <v>61</v>
      </c>
      <c r="E38" s="16">
        <v>4858</v>
      </c>
      <c r="F38" s="16">
        <v>2592</v>
      </c>
      <c r="G38" s="16">
        <v>528</v>
      </c>
      <c r="H38" s="16">
        <v>282</v>
      </c>
      <c r="I38" s="16">
        <v>260</v>
      </c>
    </row>
    <row r="39" spans="1:14" ht="12" customHeight="1" x14ac:dyDescent="0.2">
      <c r="A39" s="28" t="s">
        <v>165</v>
      </c>
      <c r="B39" s="2" t="s">
        <v>12</v>
      </c>
      <c r="C39" s="17">
        <v>22</v>
      </c>
      <c r="D39" s="17">
        <v>1</v>
      </c>
      <c r="E39" s="17">
        <v>9</v>
      </c>
      <c r="F39" s="17">
        <v>2</v>
      </c>
      <c r="G39" s="17">
        <v>1</v>
      </c>
      <c r="H39" s="17">
        <v>6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393</v>
      </c>
      <c r="D40" s="17">
        <v>7</v>
      </c>
      <c r="E40" s="17">
        <v>211</v>
      </c>
      <c r="F40" s="17">
        <v>101</v>
      </c>
      <c r="G40" s="17">
        <v>10</v>
      </c>
      <c r="H40" s="17">
        <v>39</v>
      </c>
      <c r="I40" s="17">
        <v>25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878</v>
      </c>
      <c r="D41" s="17">
        <v>5</v>
      </c>
      <c r="E41" s="17">
        <v>608</v>
      </c>
      <c r="F41" s="17">
        <v>154</v>
      </c>
      <c r="G41" s="17">
        <v>35</v>
      </c>
      <c r="H41" s="17">
        <v>44</v>
      </c>
      <c r="I41" s="17">
        <v>32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967</v>
      </c>
      <c r="D42" s="17">
        <v>6</v>
      </c>
      <c r="E42" s="17">
        <v>658</v>
      </c>
      <c r="F42" s="17">
        <v>193</v>
      </c>
      <c r="G42" s="17">
        <v>50</v>
      </c>
      <c r="H42" s="17">
        <v>28</v>
      </c>
      <c r="I42" s="17">
        <v>32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987</v>
      </c>
      <c r="D43" s="17">
        <v>4</v>
      </c>
      <c r="E43" s="17">
        <v>630</v>
      </c>
      <c r="F43" s="17">
        <v>242</v>
      </c>
      <c r="G43" s="17">
        <v>67</v>
      </c>
      <c r="H43" s="17">
        <v>24</v>
      </c>
      <c r="I43" s="17">
        <v>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989</v>
      </c>
      <c r="D44" s="17">
        <v>7</v>
      </c>
      <c r="E44" s="17">
        <v>607</v>
      </c>
      <c r="F44" s="17">
        <v>261</v>
      </c>
      <c r="G44" s="17">
        <v>65</v>
      </c>
      <c r="H44" s="17">
        <v>24</v>
      </c>
      <c r="I44" s="17">
        <v>25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1046</v>
      </c>
      <c r="D45" s="17">
        <v>7</v>
      </c>
      <c r="E45" s="17">
        <v>614</v>
      </c>
      <c r="F45" s="17">
        <v>312</v>
      </c>
      <c r="G45" s="17">
        <v>62</v>
      </c>
      <c r="H45" s="17">
        <v>27</v>
      </c>
      <c r="I45" s="17">
        <v>24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1000</v>
      </c>
      <c r="D46" s="17">
        <v>5</v>
      </c>
      <c r="E46" s="17">
        <v>548</v>
      </c>
      <c r="F46" s="17">
        <v>341</v>
      </c>
      <c r="G46" s="17">
        <v>66</v>
      </c>
      <c r="H46" s="17">
        <v>17</v>
      </c>
      <c r="I46" s="17">
        <v>23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793</v>
      </c>
      <c r="D47" s="17">
        <v>5</v>
      </c>
      <c r="E47" s="17">
        <v>423</v>
      </c>
      <c r="F47" s="17">
        <v>274</v>
      </c>
      <c r="G47" s="17">
        <v>52</v>
      </c>
      <c r="H47" s="17">
        <v>25</v>
      </c>
      <c r="I47" s="17">
        <v>14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561</v>
      </c>
      <c r="D48" s="17">
        <v>3</v>
      </c>
      <c r="E48" s="17">
        <v>253</v>
      </c>
      <c r="F48" s="17">
        <v>232</v>
      </c>
      <c r="G48" s="17">
        <v>44</v>
      </c>
      <c r="H48" s="17">
        <v>11</v>
      </c>
      <c r="I48" s="17">
        <v>18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426</v>
      </c>
      <c r="D49" s="17">
        <v>2</v>
      </c>
      <c r="E49" s="17">
        <v>193</v>
      </c>
      <c r="F49" s="17">
        <v>176</v>
      </c>
      <c r="G49" s="17">
        <v>30</v>
      </c>
      <c r="H49" s="17">
        <v>11</v>
      </c>
      <c r="I49" s="17">
        <v>14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260</v>
      </c>
      <c r="D50" s="17">
        <v>2</v>
      </c>
      <c r="E50" s="17">
        <v>64</v>
      </c>
      <c r="F50" s="17">
        <v>151</v>
      </c>
      <c r="G50" s="17">
        <v>19</v>
      </c>
      <c r="H50" s="17">
        <v>12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151</v>
      </c>
      <c r="D51" s="17">
        <v>6</v>
      </c>
      <c r="E51" s="17">
        <v>20</v>
      </c>
      <c r="F51" s="17">
        <v>92</v>
      </c>
      <c r="G51" s="17">
        <v>14</v>
      </c>
      <c r="H51" s="17">
        <v>10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83</v>
      </c>
      <c r="D52" s="17" t="s">
        <v>178</v>
      </c>
      <c r="E52" s="17">
        <v>15</v>
      </c>
      <c r="F52" s="17">
        <v>49</v>
      </c>
      <c r="G52" s="17">
        <v>11</v>
      </c>
      <c r="H52" s="17">
        <v>3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25</v>
      </c>
      <c r="D53" s="18">
        <v>1</v>
      </c>
      <c r="E53" s="18">
        <v>5</v>
      </c>
      <c r="F53" s="18">
        <v>12</v>
      </c>
      <c r="G53" s="18">
        <v>2</v>
      </c>
      <c r="H53" s="18">
        <v>1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48443</v>
      </c>
      <c r="D6" s="16">
        <v>3051</v>
      </c>
      <c r="E6" s="16">
        <v>28115</v>
      </c>
      <c r="F6" s="16">
        <v>11895</v>
      </c>
      <c r="G6" s="16">
        <v>2148</v>
      </c>
      <c r="H6" s="16">
        <v>1344</v>
      </c>
      <c r="I6" s="16">
        <v>1890</v>
      </c>
    </row>
    <row r="7" spans="1:29" ht="12" customHeight="1" x14ac:dyDescent="0.2">
      <c r="A7" s="28" t="s">
        <v>165</v>
      </c>
      <c r="B7" s="2" t="s">
        <v>12</v>
      </c>
      <c r="C7" s="17">
        <v>70</v>
      </c>
      <c r="D7" s="17">
        <v>8</v>
      </c>
      <c r="E7" s="17">
        <v>19</v>
      </c>
      <c r="F7" s="17">
        <v>17</v>
      </c>
      <c r="G7" s="17">
        <v>2</v>
      </c>
      <c r="H7" s="17">
        <v>10</v>
      </c>
      <c r="I7" s="17">
        <v>14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1571</v>
      </c>
      <c r="D8" s="17">
        <v>121</v>
      </c>
      <c r="E8" s="17">
        <v>742</v>
      </c>
      <c r="F8" s="17">
        <v>416</v>
      </c>
      <c r="G8" s="17">
        <v>40</v>
      </c>
      <c r="H8" s="17">
        <v>129</v>
      </c>
      <c r="I8" s="17">
        <v>123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4856</v>
      </c>
      <c r="D9" s="17">
        <v>272</v>
      </c>
      <c r="E9" s="17">
        <v>3117</v>
      </c>
      <c r="F9" s="17">
        <v>933</v>
      </c>
      <c r="G9" s="17">
        <v>164</v>
      </c>
      <c r="H9" s="17">
        <v>151</v>
      </c>
      <c r="I9" s="17">
        <v>219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5801</v>
      </c>
      <c r="D10" s="17">
        <v>261</v>
      </c>
      <c r="E10" s="17">
        <v>3767</v>
      </c>
      <c r="F10" s="17">
        <v>1167</v>
      </c>
      <c r="G10" s="17">
        <v>236</v>
      </c>
      <c r="H10" s="17">
        <v>149</v>
      </c>
      <c r="I10" s="17">
        <v>221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5973</v>
      </c>
      <c r="D11" s="17">
        <v>273</v>
      </c>
      <c r="E11" s="17">
        <v>3817</v>
      </c>
      <c r="F11" s="17">
        <v>1264</v>
      </c>
      <c r="G11" s="17">
        <v>251</v>
      </c>
      <c r="H11" s="17">
        <v>144</v>
      </c>
      <c r="I11" s="17">
        <v>224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5979</v>
      </c>
      <c r="D12" s="17">
        <v>308</v>
      </c>
      <c r="E12" s="17">
        <v>3829</v>
      </c>
      <c r="F12" s="17">
        <v>1262</v>
      </c>
      <c r="G12" s="17">
        <v>253</v>
      </c>
      <c r="H12" s="17">
        <v>133</v>
      </c>
      <c r="I12" s="17">
        <v>194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6355</v>
      </c>
      <c r="D13" s="17">
        <v>402</v>
      </c>
      <c r="E13" s="17">
        <v>3860</v>
      </c>
      <c r="F13" s="17">
        <v>1465</v>
      </c>
      <c r="G13" s="17">
        <v>277</v>
      </c>
      <c r="H13" s="17">
        <v>164</v>
      </c>
      <c r="I13" s="17">
        <v>187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5499</v>
      </c>
      <c r="D14" s="17">
        <v>340</v>
      </c>
      <c r="E14" s="17">
        <v>3288</v>
      </c>
      <c r="F14" s="17">
        <v>1325</v>
      </c>
      <c r="G14" s="17">
        <v>266</v>
      </c>
      <c r="H14" s="17">
        <v>112</v>
      </c>
      <c r="I14" s="17">
        <v>168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4556</v>
      </c>
      <c r="D15" s="17">
        <v>358</v>
      </c>
      <c r="E15" s="17">
        <v>2518</v>
      </c>
      <c r="F15" s="17">
        <v>1209</v>
      </c>
      <c r="G15" s="17">
        <v>235</v>
      </c>
      <c r="H15" s="17">
        <v>106</v>
      </c>
      <c r="I15" s="17">
        <v>130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3422</v>
      </c>
      <c r="D16" s="17">
        <v>348</v>
      </c>
      <c r="E16" s="17">
        <v>1681</v>
      </c>
      <c r="F16" s="17">
        <v>1019</v>
      </c>
      <c r="G16" s="17">
        <v>177</v>
      </c>
      <c r="H16" s="17">
        <v>78</v>
      </c>
      <c r="I16" s="17">
        <v>119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2268</v>
      </c>
      <c r="D17" s="17">
        <v>197</v>
      </c>
      <c r="E17" s="17">
        <v>961</v>
      </c>
      <c r="F17" s="17">
        <v>826</v>
      </c>
      <c r="G17" s="17">
        <v>109</v>
      </c>
      <c r="H17" s="17">
        <v>69</v>
      </c>
      <c r="I17" s="17">
        <v>106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1141</v>
      </c>
      <c r="D18" s="17">
        <v>95</v>
      </c>
      <c r="E18" s="17">
        <v>321</v>
      </c>
      <c r="F18" s="17">
        <v>520</v>
      </c>
      <c r="G18" s="17">
        <v>74</v>
      </c>
      <c r="H18" s="17">
        <v>53</v>
      </c>
      <c r="I18" s="17">
        <v>78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527</v>
      </c>
      <c r="D19" s="17">
        <v>43</v>
      </c>
      <c r="E19" s="17">
        <v>111</v>
      </c>
      <c r="F19" s="17">
        <v>268</v>
      </c>
      <c r="G19" s="17">
        <v>35</v>
      </c>
      <c r="H19" s="17">
        <v>21</v>
      </c>
      <c r="I19" s="17">
        <v>49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264</v>
      </c>
      <c r="D20" s="17">
        <v>16</v>
      </c>
      <c r="E20" s="17">
        <v>42</v>
      </c>
      <c r="F20" s="17">
        <v>138</v>
      </c>
      <c r="G20" s="17">
        <v>18</v>
      </c>
      <c r="H20" s="17">
        <v>20</v>
      </c>
      <c r="I20" s="17">
        <v>30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161</v>
      </c>
      <c r="D21" s="17">
        <v>9</v>
      </c>
      <c r="E21" s="17">
        <v>42</v>
      </c>
      <c r="F21" s="17">
        <v>66</v>
      </c>
      <c r="G21" s="17">
        <v>11</v>
      </c>
      <c r="H21" s="17">
        <v>5</v>
      </c>
      <c r="I21" s="17">
        <v>28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20888</v>
      </c>
      <c r="D22" s="16">
        <v>2905</v>
      </c>
      <c r="E22" s="16">
        <v>10477</v>
      </c>
      <c r="F22" s="16">
        <v>5295</v>
      </c>
      <c r="G22" s="16">
        <v>700</v>
      </c>
      <c r="H22" s="16">
        <v>612</v>
      </c>
      <c r="I22" s="16">
        <v>899</v>
      </c>
    </row>
    <row r="23" spans="1:14" ht="12" customHeight="1" x14ac:dyDescent="0.2">
      <c r="A23" s="28" t="s">
        <v>165</v>
      </c>
      <c r="B23" s="2" t="s">
        <v>12</v>
      </c>
      <c r="C23" s="17">
        <v>36</v>
      </c>
      <c r="D23" s="17">
        <v>5</v>
      </c>
      <c r="E23" s="17">
        <v>11</v>
      </c>
      <c r="F23" s="17">
        <v>6</v>
      </c>
      <c r="G23" s="17">
        <v>1</v>
      </c>
      <c r="H23" s="17">
        <v>7</v>
      </c>
      <c r="I23" s="17">
        <v>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649</v>
      </c>
      <c r="D24" s="17">
        <v>106</v>
      </c>
      <c r="E24" s="17">
        <v>255</v>
      </c>
      <c r="F24" s="17">
        <v>175</v>
      </c>
      <c r="G24" s="17">
        <v>13</v>
      </c>
      <c r="H24" s="17">
        <v>41</v>
      </c>
      <c r="I24" s="17">
        <v>59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2070</v>
      </c>
      <c r="D25" s="17">
        <v>260</v>
      </c>
      <c r="E25" s="17">
        <v>1139</v>
      </c>
      <c r="F25" s="17">
        <v>429</v>
      </c>
      <c r="G25" s="17">
        <v>57</v>
      </c>
      <c r="H25" s="17">
        <v>71</v>
      </c>
      <c r="I25" s="17">
        <v>114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2463</v>
      </c>
      <c r="D26" s="17">
        <v>243</v>
      </c>
      <c r="E26" s="17">
        <v>1369</v>
      </c>
      <c r="F26" s="17">
        <v>584</v>
      </c>
      <c r="G26" s="17">
        <v>95</v>
      </c>
      <c r="H26" s="17">
        <v>72</v>
      </c>
      <c r="I26" s="17">
        <v>100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2574</v>
      </c>
      <c r="D27" s="17">
        <v>263</v>
      </c>
      <c r="E27" s="17">
        <v>1403</v>
      </c>
      <c r="F27" s="17">
        <v>650</v>
      </c>
      <c r="G27" s="17">
        <v>91</v>
      </c>
      <c r="H27" s="17">
        <v>63</v>
      </c>
      <c r="I27" s="17">
        <v>104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2594</v>
      </c>
      <c r="D28" s="17">
        <v>296</v>
      </c>
      <c r="E28" s="17">
        <v>1404</v>
      </c>
      <c r="F28" s="17">
        <v>646</v>
      </c>
      <c r="G28" s="17">
        <v>88</v>
      </c>
      <c r="H28" s="17">
        <v>59</v>
      </c>
      <c r="I28" s="17">
        <v>101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2809</v>
      </c>
      <c r="D29" s="17">
        <v>392</v>
      </c>
      <c r="E29" s="17">
        <v>1478</v>
      </c>
      <c r="F29" s="17">
        <v>707</v>
      </c>
      <c r="G29" s="17">
        <v>80</v>
      </c>
      <c r="H29" s="17">
        <v>68</v>
      </c>
      <c r="I29" s="17">
        <v>84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2446</v>
      </c>
      <c r="D30" s="17">
        <v>329</v>
      </c>
      <c r="E30" s="17">
        <v>1312</v>
      </c>
      <c r="F30" s="17">
        <v>579</v>
      </c>
      <c r="G30" s="17">
        <v>82</v>
      </c>
      <c r="H30" s="17">
        <v>50</v>
      </c>
      <c r="I30" s="17">
        <v>94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2048</v>
      </c>
      <c r="D31" s="17">
        <v>344</v>
      </c>
      <c r="E31" s="17">
        <v>981</v>
      </c>
      <c r="F31" s="17">
        <v>531</v>
      </c>
      <c r="G31" s="17">
        <v>77</v>
      </c>
      <c r="H31" s="17">
        <v>62</v>
      </c>
      <c r="I31" s="17">
        <v>53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1514</v>
      </c>
      <c r="D32" s="17">
        <v>338</v>
      </c>
      <c r="E32" s="17">
        <v>602</v>
      </c>
      <c r="F32" s="17">
        <v>422</v>
      </c>
      <c r="G32" s="17">
        <v>59</v>
      </c>
      <c r="H32" s="17">
        <v>39</v>
      </c>
      <c r="I32" s="17">
        <v>54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890</v>
      </c>
      <c r="D33" s="17">
        <v>188</v>
      </c>
      <c r="E33" s="17">
        <v>340</v>
      </c>
      <c r="F33" s="17">
        <v>258</v>
      </c>
      <c r="G33" s="17">
        <v>31</v>
      </c>
      <c r="H33" s="17">
        <v>34</v>
      </c>
      <c r="I33" s="17">
        <v>39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441</v>
      </c>
      <c r="D34" s="17">
        <v>83</v>
      </c>
      <c r="E34" s="17">
        <v>121</v>
      </c>
      <c r="F34" s="17">
        <v>165</v>
      </c>
      <c r="G34" s="17">
        <v>13</v>
      </c>
      <c r="H34" s="17">
        <v>22</v>
      </c>
      <c r="I34" s="17">
        <v>37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198</v>
      </c>
      <c r="D35" s="17">
        <v>39</v>
      </c>
      <c r="E35" s="17">
        <v>38</v>
      </c>
      <c r="F35" s="17">
        <v>81</v>
      </c>
      <c r="G35" s="17">
        <v>4</v>
      </c>
      <c r="H35" s="17">
        <v>12</v>
      </c>
      <c r="I35" s="17">
        <v>24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91</v>
      </c>
      <c r="D36" s="17">
        <v>12</v>
      </c>
      <c r="E36" s="17">
        <v>8</v>
      </c>
      <c r="F36" s="17">
        <v>43</v>
      </c>
      <c r="G36" s="17">
        <v>3</v>
      </c>
      <c r="H36" s="17">
        <v>11</v>
      </c>
      <c r="I36" s="17">
        <v>14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65</v>
      </c>
      <c r="D37" s="17">
        <v>7</v>
      </c>
      <c r="E37" s="17">
        <v>16</v>
      </c>
      <c r="F37" s="17">
        <v>19</v>
      </c>
      <c r="G37" s="17">
        <v>6</v>
      </c>
      <c r="H37" s="17">
        <v>1</v>
      </c>
      <c r="I37" s="17">
        <v>16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27555</v>
      </c>
      <c r="D38" s="16">
        <v>146</v>
      </c>
      <c r="E38" s="16">
        <v>17638</v>
      </c>
      <c r="F38" s="16">
        <v>6600</v>
      </c>
      <c r="G38" s="16">
        <v>1448</v>
      </c>
      <c r="H38" s="16">
        <v>732</v>
      </c>
      <c r="I38" s="16">
        <v>991</v>
      </c>
    </row>
    <row r="39" spans="1:14" ht="12" customHeight="1" x14ac:dyDescent="0.2">
      <c r="A39" s="28" t="s">
        <v>165</v>
      </c>
      <c r="B39" s="2" t="s">
        <v>12</v>
      </c>
      <c r="C39" s="17">
        <v>34</v>
      </c>
      <c r="D39" s="17">
        <v>3</v>
      </c>
      <c r="E39" s="17">
        <v>8</v>
      </c>
      <c r="F39" s="17">
        <v>11</v>
      </c>
      <c r="G39" s="17">
        <v>1</v>
      </c>
      <c r="H39" s="17">
        <v>3</v>
      </c>
      <c r="I39" s="17">
        <v>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922</v>
      </c>
      <c r="D40" s="17">
        <v>15</v>
      </c>
      <c r="E40" s="17">
        <v>487</v>
      </c>
      <c r="F40" s="17">
        <v>241</v>
      </c>
      <c r="G40" s="17">
        <v>27</v>
      </c>
      <c r="H40" s="17">
        <v>88</v>
      </c>
      <c r="I40" s="17">
        <v>64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2786</v>
      </c>
      <c r="D41" s="17">
        <v>12</v>
      </c>
      <c r="E41" s="17">
        <v>1978</v>
      </c>
      <c r="F41" s="17">
        <v>504</v>
      </c>
      <c r="G41" s="17">
        <v>107</v>
      </c>
      <c r="H41" s="17">
        <v>80</v>
      </c>
      <c r="I41" s="17">
        <v>105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3338</v>
      </c>
      <c r="D42" s="17">
        <v>18</v>
      </c>
      <c r="E42" s="17">
        <v>2398</v>
      </c>
      <c r="F42" s="17">
        <v>583</v>
      </c>
      <c r="G42" s="17">
        <v>141</v>
      </c>
      <c r="H42" s="17">
        <v>77</v>
      </c>
      <c r="I42" s="17">
        <v>121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3399</v>
      </c>
      <c r="D43" s="17">
        <v>10</v>
      </c>
      <c r="E43" s="17">
        <v>2414</v>
      </c>
      <c r="F43" s="17">
        <v>614</v>
      </c>
      <c r="G43" s="17">
        <v>160</v>
      </c>
      <c r="H43" s="17">
        <v>81</v>
      </c>
      <c r="I43" s="17">
        <v>120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3385</v>
      </c>
      <c r="D44" s="17">
        <v>12</v>
      </c>
      <c r="E44" s="17">
        <v>2425</v>
      </c>
      <c r="F44" s="17">
        <v>616</v>
      </c>
      <c r="G44" s="17">
        <v>165</v>
      </c>
      <c r="H44" s="17">
        <v>74</v>
      </c>
      <c r="I44" s="17">
        <v>93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3546</v>
      </c>
      <c r="D45" s="17">
        <v>10</v>
      </c>
      <c r="E45" s="17">
        <v>2382</v>
      </c>
      <c r="F45" s="17">
        <v>758</v>
      </c>
      <c r="G45" s="17">
        <v>197</v>
      </c>
      <c r="H45" s="17">
        <v>96</v>
      </c>
      <c r="I45" s="17">
        <v>103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3053</v>
      </c>
      <c r="D46" s="17">
        <v>11</v>
      </c>
      <c r="E46" s="17">
        <v>1976</v>
      </c>
      <c r="F46" s="17">
        <v>746</v>
      </c>
      <c r="G46" s="17">
        <v>184</v>
      </c>
      <c r="H46" s="17">
        <v>62</v>
      </c>
      <c r="I46" s="17">
        <v>74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2508</v>
      </c>
      <c r="D47" s="17">
        <v>14</v>
      </c>
      <c r="E47" s="17">
        <v>1537</v>
      </c>
      <c r="F47" s="17">
        <v>678</v>
      </c>
      <c r="G47" s="17">
        <v>158</v>
      </c>
      <c r="H47" s="17">
        <v>44</v>
      </c>
      <c r="I47" s="17">
        <v>77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1908</v>
      </c>
      <c r="D48" s="17">
        <v>10</v>
      </c>
      <c r="E48" s="17">
        <v>1079</v>
      </c>
      <c r="F48" s="17">
        <v>597</v>
      </c>
      <c r="G48" s="17">
        <v>118</v>
      </c>
      <c r="H48" s="17">
        <v>39</v>
      </c>
      <c r="I48" s="17">
        <v>65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1378</v>
      </c>
      <c r="D49" s="17">
        <v>9</v>
      </c>
      <c r="E49" s="17">
        <v>621</v>
      </c>
      <c r="F49" s="17">
        <v>568</v>
      </c>
      <c r="G49" s="17">
        <v>78</v>
      </c>
      <c r="H49" s="17">
        <v>35</v>
      </c>
      <c r="I49" s="17">
        <v>67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700</v>
      </c>
      <c r="D50" s="17">
        <v>12</v>
      </c>
      <c r="E50" s="17">
        <v>200</v>
      </c>
      <c r="F50" s="17">
        <v>355</v>
      </c>
      <c r="G50" s="17">
        <v>61</v>
      </c>
      <c r="H50" s="17">
        <v>31</v>
      </c>
      <c r="I50" s="17">
        <v>41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329</v>
      </c>
      <c r="D51" s="17">
        <v>4</v>
      </c>
      <c r="E51" s="17">
        <v>73</v>
      </c>
      <c r="F51" s="17">
        <v>187</v>
      </c>
      <c r="G51" s="17">
        <v>31</v>
      </c>
      <c r="H51" s="17">
        <v>9</v>
      </c>
      <c r="I51" s="17">
        <v>25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173</v>
      </c>
      <c r="D52" s="17">
        <v>4</v>
      </c>
      <c r="E52" s="17">
        <v>34</v>
      </c>
      <c r="F52" s="17">
        <v>95</v>
      </c>
      <c r="G52" s="17">
        <v>15</v>
      </c>
      <c r="H52" s="17">
        <v>9</v>
      </c>
      <c r="I52" s="17">
        <v>16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96</v>
      </c>
      <c r="D53" s="18">
        <v>2</v>
      </c>
      <c r="E53" s="18">
        <v>26</v>
      </c>
      <c r="F53" s="18">
        <v>47</v>
      </c>
      <c r="G53" s="18">
        <v>5</v>
      </c>
      <c r="H53" s="18">
        <v>4</v>
      </c>
      <c r="I53" s="18">
        <v>12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32944</v>
      </c>
      <c r="D6" s="16">
        <v>2453</v>
      </c>
      <c r="E6" s="16">
        <v>17393</v>
      </c>
      <c r="F6" s="16">
        <v>8990</v>
      </c>
      <c r="G6" s="16">
        <v>1704</v>
      </c>
      <c r="H6" s="16">
        <v>1016</v>
      </c>
      <c r="I6" s="16">
        <v>1388</v>
      </c>
    </row>
    <row r="7" spans="1:29" ht="12" customHeight="1" x14ac:dyDescent="0.2">
      <c r="A7" s="28" t="s">
        <v>165</v>
      </c>
      <c r="B7" s="2" t="s">
        <v>12</v>
      </c>
      <c r="C7" s="17">
        <v>72</v>
      </c>
      <c r="D7" s="17">
        <v>5</v>
      </c>
      <c r="E7" s="17">
        <v>21</v>
      </c>
      <c r="F7" s="17">
        <v>18</v>
      </c>
      <c r="G7" s="17">
        <v>2</v>
      </c>
      <c r="H7" s="17">
        <v>11</v>
      </c>
      <c r="I7" s="17">
        <v>15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1411</v>
      </c>
      <c r="D8" s="17">
        <v>104</v>
      </c>
      <c r="E8" s="17">
        <v>632</v>
      </c>
      <c r="F8" s="17">
        <v>396</v>
      </c>
      <c r="G8" s="17">
        <v>43</v>
      </c>
      <c r="H8" s="17">
        <v>102</v>
      </c>
      <c r="I8" s="17">
        <v>134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3415</v>
      </c>
      <c r="D9" s="17">
        <v>244</v>
      </c>
      <c r="E9" s="17">
        <v>1982</v>
      </c>
      <c r="F9" s="17">
        <v>706</v>
      </c>
      <c r="G9" s="17">
        <v>141</v>
      </c>
      <c r="H9" s="17">
        <v>163</v>
      </c>
      <c r="I9" s="17">
        <v>179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3880</v>
      </c>
      <c r="D10" s="17">
        <v>235</v>
      </c>
      <c r="E10" s="17">
        <v>2352</v>
      </c>
      <c r="F10" s="17">
        <v>837</v>
      </c>
      <c r="G10" s="17">
        <v>181</v>
      </c>
      <c r="H10" s="17">
        <v>116</v>
      </c>
      <c r="I10" s="17">
        <v>159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4254</v>
      </c>
      <c r="D11" s="17">
        <v>263</v>
      </c>
      <c r="E11" s="17">
        <v>2588</v>
      </c>
      <c r="F11" s="17">
        <v>927</v>
      </c>
      <c r="G11" s="17">
        <v>191</v>
      </c>
      <c r="H11" s="17">
        <v>117</v>
      </c>
      <c r="I11" s="17">
        <v>168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4260</v>
      </c>
      <c r="D12" s="17">
        <v>300</v>
      </c>
      <c r="E12" s="17">
        <v>2413</v>
      </c>
      <c r="F12" s="17">
        <v>1072</v>
      </c>
      <c r="G12" s="17">
        <v>227</v>
      </c>
      <c r="H12" s="17">
        <v>101</v>
      </c>
      <c r="I12" s="17">
        <v>147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4326</v>
      </c>
      <c r="D13" s="17">
        <v>321</v>
      </c>
      <c r="E13" s="17">
        <v>2390</v>
      </c>
      <c r="F13" s="17">
        <v>1156</v>
      </c>
      <c r="G13" s="17">
        <v>224</v>
      </c>
      <c r="H13" s="17">
        <v>90</v>
      </c>
      <c r="I13" s="17">
        <v>145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3676</v>
      </c>
      <c r="D14" s="17">
        <v>289</v>
      </c>
      <c r="E14" s="17">
        <v>1882</v>
      </c>
      <c r="F14" s="17">
        <v>1074</v>
      </c>
      <c r="G14" s="17">
        <v>229</v>
      </c>
      <c r="H14" s="17">
        <v>87</v>
      </c>
      <c r="I14" s="17">
        <v>115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2753</v>
      </c>
      <c r="D15" s="17">
        <v>275</v>
      </c>
      <c r="E15" s="17">
        <v>1350</v>
      </c>
      <c r="F15" s="17">
        <v>829</v>
      </c>
      <c r="G15" s="17">
        <v>139</v>
      </c>
      <c r="H15" s="17">
        <v>61</v>
      </c>
      <c r="I15" s="17">
        <v>99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2114</v>
      </c>
      <c r="D16" s="17">
        <v>194</v>
      </c>
      <c r="E16" s="17">
        <v>941</v>
      </c>
      <c r="F16" s="17">
        <v>705</v>
      </c>
      <c r="G16" s="17">
        <v>123</v>
      </c>
      <c r="H16" s="17">
        <v>65</v>
      </c>
      <c r="I16" s="17">
        <v>86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1307</v>
      </c>
      <c r="D17" s="17">
        <v>112</v>
      </c>
      <c r="E17" s="17">
        <v>505</v>
      </c>
      <c r="F17" s="17">
        <v>516</v>
      </c>
      <c r="G17" s="17">
        <v>78</v>
      </c>
      <c r="H17" s="17">
        <v>42</v>
      </c>
      <c r="I17" s="17">
        <v>54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760</v>
      </c>
      <c r="D18" s="17">
        <v>66</v>
      </c>
      <c r="E18" s="17">
        <v>197</v>
      </c>
      <c r="F18" s="17">
        <v>364</v>
      </c>
      <c r="G18" s="17">
        <v>54</v>
      </c>
      <c r="H18" s="17">
        <v>32</v>
      </c>
      <c r="I18" s="17">
        <v>47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391</v>
      </c>
      <c r="D19" s="17">
        <v>27</v>
      </c>
      <c r="E19" s="17">
        <v>66</v>
      </c>
      <c r="F19" s="17">
        <v>220</v>
      </c>
      <c r="G19" s="17">
        <v>43</v>
      </c>
      <c r="H19" s="17">
        <v>11</v>
      </c>
      <c r="I19" s="17">
        <v>24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193</v>
      </c>
      <c r="D20" s="17">
        <v>11</v>
      </c>
      <c r="E20" s="17">
        <v>33</v>
      </c>
      <c r="F20" s="17">
        <v>107</v>
      </c>
      <c r="G20" s="17">
        <v>19</v>
      </c>
      <c r="H20" s="17">
        <v>12</v>
      </c>
      <c r="I20" s="17">
        <v>11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132</v>
      </c>
      <c r="D21" s="17">
        <v>7</v>
      </c>
      <c r="E21" s="17">
        <v>41</v>
      </c>
      <c r="F21" s="17">
        <v>63</v>
      </c>
      <c r="G21" s="17">
        <v>10</v>
      </c>
      <c r="H21" s="17">
        <v>6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14209</v>
      </c>
      <c r="D22" s="16">
        <v>2319</v>
      </c>
      <c r="E22" s="16">
        <v>6652</v>
      </c>
      <c r="F22" s="16">
        <v>3540</v>
      </c>
      <c r="G22" s="16">
        <v>534</v>
      </c>
      <c r="H22" s="16">
        <v>466</v>
      </c>
      <c r="I22" s="16">
        <v>698</v>
      </c>
    </row>
    <row r="23" spans="1:14" ht="12" customHeight="1" x14ac:dyDescent="0.2">
      <c r="A23" s="28" t="s">
        <v>165</v>
      </c>
      <c r="B23" s="2" t="s">
        <v>12</v>
      </c>
      <c r="C23" s="17">
        <v>31</v>
      </c>
      <c r="D23" s="17">
        <v>4</v>
      </c>
      <c r="E23" s="17">
        <v>5</v>
      </c>
      <c r="F23" s="17">
        <v>7</v>
      </c>
      <c r="G23" s="17">
        <v>1</v>
      </c>
      <c r="H23" s="17">
        <v>5</v>
      </c>
      <c r="I23" s="17">
        <v>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546</v>
      </c>
      <c r="D24" s="17">
        <v>96</v>
      </c>
      <c r="E24" s="17">
        <v>204</v>
      </c>
      <c r="F24" s="17">
        <v>137</v>
      </c>
      <c r="G24" s="17">
        <v>13</v>
      </c>
      <c r="H24" s="17">
        <v>36</v>
      </c>
      <c r="I24" s="17">
        <v>60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1492</v>
      </c>
      <c r="D25" s="17">
        <v>235</v>
      </c>
      <c r="E25" s="17">
        <v>739</v>
      </c>
      <c r="F25" s="17">
        <v>324</v>
      </c>
      <c r="G25" s="17">
        <v>36</v>
      </c>
      <c r="H25" s="17">
        <v>76</v>
      </c>
      <c r="I25" s="17">
        <v>82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1736</v>
      </c>
      <c r="D26" s="17">
        <v>221</v>
      </c>
      <c r="E26" s="17">
        <v>905</v>
      </c>
      <c r="F26" s="17">
        <v>404</v>
      </c>
      <c r="G26" s="17">
        <v>65</v>
      </c>
      <c r="H26" s="17">
        <v>52</v>
      </c>
      <c r="I26" s="17">
        <v>89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1847</v>
      </c>
      <c r="D27" s="17">
        <v>249</v>
      </c>
      <c r="E27" s="17">
        <v>960</v>
      </c>
      <c r="F27" s="17">
        <v>427</v>
      </c>
      <c r="G27" s="17">
        <v>66</v>
      </c>
      <c r="H27" s="17">
        <v>50</v>
      </c>
      <c r="I27" s="17">
        <v>95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1945</v>
      </c>
      <c r="D28" s="17">
        <v>290</v>
      </c>
      <c r="E28" s="17">
        <v>973</v>
      </c>
      <c r="F28" s="17">
        <v>479</v>
      </c>
      <c r="G28" s="17">
        <v>83</v>
      </c>
      <c r="H28" s="17">
        <v>46</v>
      </c>
      <c r="I28" s="17">
        <v>74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1961</v>
      </c>
      <c r="D29" s="17">
        <v>304</v>
      </c>
      <c r="E29" s="17">
        <v>984</v>
      </c>
      <c r="F29" s="17">
        <v>474</v>
      </c>
      <c r="G29" s="17">
        <v>79</v>
      </c>
      <c r="H29" s="17">
        <v>44</v>
      </c>
      <c r="I29" s="17">
        <v>76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1623</v>
      </c>
      <c r="D30" s="17">
        <v>279</v>
      </c>
      <c r="E30" s="17">
        <v>751</v>
      </c>
      <c r="F30" s="17">
        <v>429</v>
      </c>
      <c r="G30" s="17">
        <v>64</v>
      </c>
      <c r="H30" s="17">
        <v>47</v>
      </c>
      <c r="I30" s="17">
        <v>53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1193</v>
      </c>
      <c r="D31" s="17">
        <v>264</v>
      </c>
      <c r="E31" s="17">
        <v>519</v>
      </c>
      <c r="F31" s="17">
        <v>294</v>
      </c>
      <c r="G31" s="17">
        <v>46</v>
      </c>
      <c r="H31" s="17">
        <v>30</v>
      </c>
      <c r="I31" s="17">
        <v>40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869</v>
      </c>
      <c r="D32" s="17">
        <v>186</v>
      </c>
      <c r="E32" s="17">
        <v>348</v>
      </c>
      <c r="F32" s="17">
        <v>218</v>
      </c>
      <c r="G32" s="17">
        <v>35</v>
      </c>
      <c r="H32" s="17">
        <v>34</v>
      </c>
      <c r="I32" s="17">
        <v>48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475</v>
      </c>
      <c r="D33" s="17">
        <v>106</v>
      </c>
      <c r="E33" s="17">
        <v>151</v>
      </c>
      <c r="F33" s="17">
        <v>154</v>
      </c>
      <c r="G33" s="17">
        <v>22</v>
      </c>
      <c r="H33" s="17">
        <v>15</v>
      </c>
      <c r="I33" s="17">
        <v>27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257</v>
      </c>
      <c r="D34" s="17">
        <v>54</v>
      </c>
      <c r="E34" s="17">
        <v>58</v>
      </c>
      <c r="F34" s="17">
        <v>97</v>
      </c>
      <c r="G34" s="17">
        <v>12</v>
      </c>
      <c r="H34" s="17">
        <v>16</v>
      </c>
      <c r="I34" s="17">
        <v>20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127</v>
      </c>
      <c r="D35" s="17">
        <v>18</v>
      </c>
      <c r="E35" s="17">
        <v>23</v>
      </c>
      <c r="F35" s="17">
        <v>56</v>
      </c>
      <c r="G35" s="17">
        <v>10</v>
      </c>
      <c r="H35" s="17">
        <v>6</v>
      </c>
      <c r="I35" s="17">
        <v>14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60</v>
      </c>
      <c r="D36" s="17">
        <v>9</v>
      </c>
      <c r="E36" s="17">
        <v>15</v>
      </c>
      <c r="F36" s="17">
        <v>22</v>
      </c>
      <c r="G36" s="17">
        <v>2</v>
      </c>
      <c r="H36" s="17">
        <v>6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47</v>
      </c>
      <c r="D37" s="17">
        <v>4</v>
      </c>
      <c r="E37" s="17">
        <v>17</v>
      </c>
      <c r="F37" s="17">
        <v>18</v>
      </c>
      <c r="G37" s="17" t="s">
        <v>178</v>
      </c>
      <c r="H37" s="17">
        <v>3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18735</v>
      </c>
      <c r="D38" s="16">
        <v>134</v>
      </c>
      <c r="E38" s="16">
        <v>10741</v>
      </c>
      <c r="F38" s="16">
        <v>5450</v>
      </c>
      <c r="G38" s="16">
        <v>1170</v>
      </c>
      <c r="H38" s="16">
        <v>550</v>
      </c>
      <c r="I38" s="16">
        <v>690</v>
      </c>
    </row>
    <row r="39" spans="1:14" ht="12" customHeight="1" x14ac:dyDescent="0.2">
      <c r="A39" s="28" t="s">
        <v>165</v>
      </c>
      <c r="B39" s="2" t="s">
        <v>12</v>
      </c>
      <c r="C39" s="17">
        <v>41</v>
      </c>
      <c r="D39" s="17">
        <v>1</v>
      </c>
      <c r="E39" s="17">
        <v>16</v>
      </c>
      <c r="F39" s="17">
        <v>11</v>
      </c>
      <c r="G39" s="17">
        <v>1</v>
      </c>
      <c r="H39" s="17">
        <v>6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865</v>
      </c>
      <c r="D40" s="17">
        <v>8</v>
      </c>
      <c r="E40" s="17">
        <v>428</v>
      </c>
      <c r="F40" s="17">
        <v>259</v>
      </c>
      <c r="G40" s="17">
        <v>30</v>
      </c>
      <c r="H40" s="17">
        <v>66</v>
      </c>
      <c r="I40" s="17">
        <v>74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1923</v>
      </c>
      <c r="D41" s="17">
        <v>9</v>
      </c>
      <c r="E41" s="17">
        <v>1243</v>
      </c>
      <c r="F41" s="17">
        <v>382</v>
      </c>
      <c r="G41" s="17">
        <v>105</v>
      </c>
      <c r="H41" s="17">
        <v>87</v>
      </c>
      <c r="I41" s="17">
        <v>97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2144</v>
      </c>
      <c r="D42" s="17">
        <v>14</v>
      </c>
      <c r="E42" s="17">
        <v>1447</v>
      </c>
      <c r="F42" s="17">
        <v>433</v>
      </c>
      <c r="G42" s="17">
        <v>116</v>
      </c>
      <c r="H42" s="17">
        <v>64</v>
      </c>
      <c r="I42" s="17">
        <v>70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2407</v>
      </c>
      <c r="D43" s="17">
        <v>14</v>
      </c>
      <c r="E43" s="17">
        <v>1628</v>
      </c>
      <c r="F43" s="17">
        <v>500</v>
      </c>
      <c r="G43" s="17">
        <v>125</v>
      </c>
      <c r="H43" s="17">
        <v>67</v>
      </c>
      <c r="I43" s="17">
        <v>73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2315</v>
      </c>
      <c r="D44" s="17">
        <v>10</v>
      </c>
      <c r="E44" s="17">
        <v>1440</v>
      </c>
      <c r="F44" s="17">
        <v>593</v>
      </c>
      <c r="G44" s="17">
        <v>144</v>
      </c>
      <c r="H44" s="17">
        <v>55</v>
      </c>
      <c r="I44" s="17">
        <v>73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2365</v>
      </c>
      <c r="D45" s="17">
        <v>17</v>
      </c>
      <c r="E45" s="17">
        <v>1406</v>
      </c>
      <c r="F45" s="17">
        <v>682</v>
      </c>
      <c r="G45" s="17">
        <v>145</v>
      </c>
      <c r="H45" s="17">
        <v>46</v>
      </c>
      <c r="I45" s="17">
        <v>69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2053</v>
      </c>
      <c r="D46" s="17">
        <v>10</v>
      </c>
      <c r="E46" s="17">
        <v>1131</v>
      </c>
      <c r="F46" s="17">
        <v>645</v>
      </c>
      <c r="G46" s="17">
        <v>165</v>
      </c>
      <c r="H46" s="17">
        <v>40</v>
      </c>
      <c r="I46" s="17">
        <v>62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1560</v>
      </c>
      <c r="D47" s="17">
        <v>11</v>
      </c>
      <c r="E47" s="17">
        <v>831</v>
      </c>
      <c r="F47" s="17">
        <v>535</v>
      </c>
      <c r="G47" s="17">
        <v>93</v>
      </c>
      <c r="H47" s="17">
        <v>31</v>
      </c>
      <c r="I47" s="17">
        <v>59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1245</v>
      </c>
      <c r="D48" s="17">
        <v>8</v>
      </c>
      <c r="E48" s="17">
        <v>593</v>
      </c>
      <c r="F48" s="17">
        <v>487</v>
      </c>
      <c r="G48" s="17">
        <v>88</v>
      </c>
      <c r="H48" s="17">
        <v>31</v>
      </c>
      <c r="I48" s="17">
        <v>38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832</v>
      </c>
      <c r="D49" s="17">
        <v>6</v>
      </c>
      <c r="E49" s="17">
        <v>354</v>
      </c>
      <c r="F49" s="17">
        <v>362</v>
      </c>
      <c r="G49" s="17">
        <v>56</v>
      </c>
      <c r="H49" s="17">
        <v>27</v>
      </c>
      <c r="I49" s="17">
        <v>27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503</v>
      </c>
      <c r="D50" s="17">
        <v>12</v>
      </c>
      <c r="E50" s="17">
        <v>139</v>
      </c>
      <c r="F50" s="17">
        <v>267</v>
      </c>
      <c r="G50" s="17">
        <v>42</v>
      </c>
      <c r="H50" s="17">
        <v>16</v>
      </c>
      <c r="I50" s="17">
        <v>27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264</v>
      </c>
      <c r="D51" s="17">
        <v>9</v>
      </c>
      <c r="E51" s="17">
        <v>43</v>
      </c>
      <c r="F51" s="17">
        <v>164</v>
      </c>
      <c r="G51" s="17">
        <v>33</v>
      </c>
      <c r="H51" s="17">
        <v>5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133</v>
      </c>
      <c r="D52" s="17">
        <v>2</v>
      </c>
      <c r="E52" s="17">
        <v>18</v>
      </c>
      <c r="F52" s="17">
        <v>85</v>
      </c>
      <c r="G52" s="17">
        <v>17</v>
      </c>
      <c r="H52" s="17">
        <v>6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85</v>
      </c>
      <c r="D53" s="18">
        <v>3</v>
      </c>
      <c r="E53" s="18">
        <v>24</v>
      </c>
      <c r="F53" s="18">
        <v>45</v>
      </c>
      <c r="G53" s="18">
        <v>10</v>
      </c>
      <c r="H53" s="18">
        <v>3</v>
      </c>
      <c r="I53" s="18" t="s">
        <v>178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8097</v>
      </c>
      <c r="D6" s="16">
        <v>672</v>
      </c>
      <c r="E6" s="16">
        <v>4520</v>
      </c>
      <c r="F6" s="16">
        <v>1906</v>
      </c>
      <c r="G6" s="16">
        <v>494</v>
      </c>
      <c r="H6" s="16">
        <v>235</v>
      </c>
      <c r="I6" s="16">
        <v>270</v>
      </c>
    </row>
    <row r="7" spans="1:30" ht="12" customHeight="1" x14ac:dyDescent="0.2">
      <c r="A7" s="28" t="s">
        <v>165</v>
      </c>
      <c r="B7" s="2" t="s">
        <v>12</v>
      </c>
      <c r="C7" s="17">
        <v>13</v>
      </c>
      <c r="D7" s="17" t="s">
        <v>178</v>
      </c>
      <c r="E7" s="17">
        <v>4</v>
      </c>
      <c r="F7" s="17">
        <v>5</v>
      </c>
      <c r="G7" s="17">
        <v>1</v>
      </c>
      <c r="H7" s="17">
        <v>1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274</v>
      </c>
      <c r="D8" s="17">
        <v>24</v>
      </c>
      <c r="E8" s="17">
        <v>130</v>
      </c>
      <c r="F8" s="17">
        <v>71</v>
      </c>
      <c r="G8" s="17">
        <v>7</v>
      </c>
      <c r="H8" s="17">
        <v>20</v>
      </c>
      <c r="I8" s="17">
        <v>22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758</v>
      </c>
      <c r="D9" s="17">
        <v>80</v>
      </c>
      <c r="E9" s="17">
        <v>488</v>
      </c>
      <c r="F9" s="17">
        <v>94</v>
      </c>
      <c r="G9" s="17">
        <v>33</v>
      </c>
      <c r="H9" s="17">
        <v>30</v>
      </c>
      <c r="I9" s="17">
        <v>33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886</v>
      </c>
      <c r="D10" s="17">
        <v>79</v>
      </c>
      <c r="E10" s="17">
        <v>570</v>
      </c>
      <c r="F10" s="17">
        <v>151</v>
      </c>
      <c r="G10" s="17">
        <v>28</v>
      </c>
      <c r="H10" s="17">
        <v>34</v>
      </c>
      <c r="I10" s="17">
        <v>24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960</v>
      </c>
      <c r="D11" s="17">
        <v>70</v>
      </c>
      <c r="E11" s="17">
        <v>605</v>
      </c>
      <c r="F11" s="17">
        <v>194</v>
      </c>
      <c r="G11" s="17">
        <v>49</v>
      </c>
      <c r="H11" s="17">
        <v>19</v>
      </c>
      <c r="I11" s="17">
        <v>23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1017</v>
      </c>
      <c r="D12" s="17">
        <v>80</v>
      </c>
      <c r="E12" s="17">
        <v>616</v>
      </c>
      <c r="F12" s="17">
        <v>208</v>
      </c>
      <c r="G12" s="17">
        <v>68</v>
      </c>
      <c r="H12" s="17">
        <v>16</v>
      </c>
      <c r="I12" s="17">
        <v>29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1097</v>
      </c>
      <c r="D13" s="17">
        <v>79</v>
      </c>
      <c r="E13" s="17">
        <v>680</v>
      </c>
      <c r="F13" s="17">
        <v>216</v>
      </c>
      <c r="G13" s="17">
        <v>62</v>
      </c>
      <c r="H13" s="17">
        <v>31</v>
      </c>
      <c r="I13" s="17">
        <v>29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829</v>
      </c>
      <c r="D14" s="17">
        <v>60</v>
      </c>
      <c r="E14" s="17">
        <v>474</v>
      </c>
      <c r="F14" s="17">
        <v>191</v>
      </c>
      <c r="G14" s="17">
        <v>74</v>
      </c>
      <c r="H14" s="17">
        <v>14</v>
      </c>
      <c r="I14" s="17">
        <v>16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743</v>
      </c>
      <c r="D15" s="17">
        <v>63</v>
      </c>
      <c r="E15" s="17">
        <v>388</v>
      </c>
      <c r="F15" s="17">
        <v>200</v>
      </c>
      <c r="G15" s="17">
        <v>53</v>
      </c>
      <c r="H15" s="17">
        <v>18</v>
      </c>
      <c r="I15" s="17">
        <v>21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592</v>
      </c>
      <c r="D16" s="17">
        <v>59</v>
      </c>
      <c r="E16" s="17">
        <v>282</v>
      </c>
      <c r="F16" s="17">
        <v>183</v>
      </c>
      <c r="G16" s="17">
        <v>37</v>
      </c>
      <c r="H16" s="17">
        <v>13</v>
      </c>
      <c r="I16" s="17">
        <v>18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451</v>
      </c>
      <c r="D17" s="17">
        <v>39</v>
      </c>
      <c r="E17" s="17">
        <v>172</v>
      </c>
      <c r="F17" s="17">
        <v>168</v>
      </c>
      <c r="G17" s="17">
        <v>41</v>
      </c>
      <c r="H17" s="17">
        <v>16</v>
      </c>
      <c r="I17" s="17">
        <v>15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239</v>
      </c>
      <c r="D18" s="17">
        <v>17</v>
      </c>
      <c r="E18" s="17">
        <v>66</v>
      </c>
      <c r="F18" s="17">
        <v>110</v>
      </c>
      <c r="G18" s="17">
        <v>23</v>
      </c>
      <c r="H18" s="17">
        <v>11</v>
      </c>
      <c r="I18" s="17">
        <v>12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116</v>
      </c>
      <c r="D19" s="17">
        <v>14</v>
      </c>
      <c r="E19" s="17">
        <v>20</v>
      </c>
      <c r="F19" s="17">
        <v>57</v>
      </c>
      <c r="G19" s="17">
        <v>11</v>
      </c>
      <c r="H19" s="17">
        <v>5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72</v>
      </c>
      <c r="D20" s="17">
        <v>6</v>
      </c>
      <c r="E20" s="17">
        <v>13</v>
      </c>
      <c r="F20" s="17">
        <v>36</v>
      </c>
      <c r="G20" s="17">
        <v>4</v>
      </c>
      <c r="H20" s="17">
        <v>3</v>
      </c>
      <c r="I20" s="17">
        <v>10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50</v>
      </c>
      <c r="D21" s="17">
        <v>2</v>
      </c>
      <c r="E21" s="17">
        <v>12</v>
      </c>
      <c r="F21" s="17">
        <v>22</v>
      </c>
      <c r="G21" s="17">
        <v>3</v>
      </c>
      <c r="H21" s="17">
        <v>4</v>
      </c>
      <c r="I21" s="17">
        <v>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3530</v>
      </c>
      <c r="D22" s="16">
        <v>647</v>
      </c>
      <c r="E22" s="16">
        <v>1769</v>
      </c>
      <c r="F22" s="16">
        <v>757</v>
      </c>
      <c r="G22" s="16">
        <v>141</v>
      </c>
      <c r="H22" s="16">
        <v>98</v>
      </c>
      <c r="I22" s="16">
        <v>118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 t="s">
        <v>178</v>
      </c>
      <c r="E23" s="17">
        <v>1</v>
      </c>
      <c r="F23" s="17" t="s">
        <v>178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97</v>
      </c>
      <c r="D24" s="17">
        <v>23</v>
      </c>
      <c r="E24" s="17">
        <v>30</v>
      </c>
      <c r="F24" s="17">
        <v>23</v>
      </c>
      <c r="G24" s="17">
        <v>2</v>
      </c>
      <c r="H24" s="17">
        <v>10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305</v>
      </c>
      <c r="D25" s="17">
        <v>80</v>
      </c>
      <c r="E25" s="17">
        <v>156</v>
      </c>
      <c r="F25" s="17">
        <v>39</v>
      </c>
      <c r="G25" s="17">
        <v>13</v>
      </c>
      <c r="H25" s="17">
        <v>6</v>
      </c>
      <c r="I25" s="17">
        <v>11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391</v>
      </c>
      <c r="D26" s="17">
        <v>79</v>
      </c>
      <c r="E26" s="17">
        <v>190</v>
      </c>
      <c r="F26" s="17">
        <v>90</v>
      </c>
      <c r="G26" s="17">
        <v>8</v>
      </c>
      <c r="H26" s="17">
        <v>12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446</v>
      </c>
      <c r="D27" s="17">
        <v>66</v>
      </c>
      <c r="E27" s="17">
        <v>257</v>
      </c>
      <c r="F27" s="17">
        <v>98</v>
      </c>
      <c r="G27" s="17">
        <v>9</v>
      </c>
      <c r="H27" s="17">
        <v>8</v>
      </c>
      <c r="I27" s="17">
        <v>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455</v>
      </c>
      <c r="D28" s="17">
        <v>78</v>
      </c>
      <c r="E28" s="17">
        <v>246</v>
      </c>
      <c r="F28" s="17">
        <v>96</v>
      </c>
      <c r="G28" s="17">
        <v>17</v>
      </c>
      <c r="H28" s="17">
        <v>6</v>
      </c>
      <c r="I28" s="17">
        <v>12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520</v>
      </c>
      <c r="D29" s="17">
        <v>77</v>
      </c>
      <c r="E29" s="17">
        <v>297</v>
      </c>
      <c r="F29" s="17">
        <v>95</v>
      </c>
      <c r="G29" s="17">
        <v>19</v>
      </c>
      <c r="H29" s="17">
        <v>20</v>
      </c>
      <c r="I29" s="17">
        <v>12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390</v>
      </c>
      <c r="D30" s="17">
        <v>58</v>
      </c>
      <c r="E30" s="17">
        <v>211</v>
      </c>
      <c r="F30" s="17">
        <v>72</v>
      </c>
      <c r="G30" s="17">
        <v>29</v>
      </c>
      <c r="H30" s="17">
        <v>7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335</v>
      </c>
      <c r="D31" s="17">
        <v>61</v>
      </c>
      <c r="E31" s="17">
        <v>169</v>
      </c>
      <c r="F31" s="17">
        <v>78</v>
      </c>
      <c r="G31" s="17">
        <v>12</v>
      </c>
      <c r="H31" s="17">
        <v>7</v>
      </c>
      <c r="I31" s="17">
        <v>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254</v>
      </c>
      <c r="D32" s="17">
        <v>55</v>
      </c>
      <c r="E32" s="17">
        <v>125</v>
      </c>
      <c r="F32" s="17">
        <v>52</v>
      </c>
      <c r="G32" s="17">
        <v>11</v>
      </c>
      <c r="H32" s="17">
        <v>3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173</v>
      </c>
      <c r="D33" s="17">
        <v>37</v>
      </c>
      <c r="E33" s="17">
        <v>57</v>
      </c>
      <c r="F33" s="17">
        <v>45</v>
      </c>
      <c r="G33" s="17">
        <v>15</v>
      </c>
      <c r="H33" s="17">
        <v>8</v>
      </c>
      <c r="I33" s="17">
        <v>11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72</v>
      </c>
      <c r="D34" s="17">
        <v>15</v>
      </c>
      <c r="E34" s="17">
        <v>15</v>
      </c>
      <c r="F34" s="17">
        <v>32</v>
      </c>
      <c r="G34" s="17">
        <v>3</v>
      </c>
      <c r="H34" s="17">
        <v>4</v>
      </c>
      <c r="I34" s="17">
        <v>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41</v>
      </c>
      <c r="D35" s="17">
        <v>13</v>
      </c>
      <c r="E35" s="17">
        <v>4</v>
      </c>
      <c r="F35" s="17">
        <v>15</v>
      </c>
      <c r="G35" s="17">
        <v>3</v>
      </c>
      <c r="H35" s="17">
        <v>4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22</v>
      </c>
      <c r="D36" s="17">
        <v>4</v>
      </c>
      <c r="E36" s="17">
        <v>3</v>
      </c>
      <c r="F36" s="17">
        <v>11</v>
      </c>
      <c r="G36" s="17" t="s">
        <v>178</v>
      </c>
      <c r="H36" s="17" t="s">
        <v>178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26</v>
      </c>
      <c r="D37" s="17">
        <v>1</v>
      </c>
      <c r="E37" s="17">
        <v>8</v>
      </c>
      <c r="F37" s="17">
        <v>11</v>
      </c>
      <c r="G37" s="17" t="s">
        <v>178</v>
      </c>
      <c r="H37" s="17">
        <v>2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4567</v>
      </c>
      <c r="D38" s="16">
        <v>25</v>
      </c>
      <c r="E38" s="16">
        <v>2751</v>
      </c>
      <c r="F38" s="16">
        <v>1149</v>
      </c>
      <c r="G38" s="16">
        <v>353</v>
      </c>
      <c r="H38" s="16">
        <v>137</v>
      </c>
      <c r="I38" s="16">
        <v>152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 t="s">
        <v>178</v>
      </c>
      <c r="E39" s="17">
        <v>3</v>
      </c>
      <c r="F39" s="17">
        <v>5</v>
      </c>
      <c r="G39" s="17">
        <v>1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177</v>
      </c>
      <c r="D40" s="17">
        <v>1</v>
      </c>
      <c r="E40" s="17">
        <v>100</v>
      </c>
      <c r="F40" s="17">
        <v>48</v>
      </c>
      <c r="G40" s="17">
        <v>5</v>
      </c>
      <c r="H40" s="17">
        <v>10</v>
      </c>
      <c r="I40" s="17">
        <v>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453</v>
      </c>
      <c r="D41" s="17" t="s">
        <v>178</v>
      </c>
      <c r="E41" s="17">
        <v>332</v>
      </c>
      <c r="F41" s="17">
        <v>55</v>
      </c>
      <c r="G41" s="17">
        <v>20</v>
      </c>
      <c r="H41" s="17">
        <v>24</v>
      </c>
      <c r="I41" s="17">
        <v>22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495</v>
      </c>
      <c r="D42" s="17" t="s">
        <v>178</v>
      </c>
      <c r="E42" s="17">
        <v>380</v>
      </c>
      <c r="F42" s="17">
        <v>61</v>
      </c>
      <c r="G42" s="17">
        <v>20</v>
      </c>
      <c r="H42" s="17">
        <v>22</v>
      </c>
      <c r="I42" s="17">
        <v>12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514</v>
      </c>
      <c r="D43" s="17">
        <v>4</v>
      </c>
      <c r="E43" s="17">
        <v>348</v>
      </c>
      <c r="F43" s="17">
        <v>96</v>
      </c>
      <c r="G43" s="17">
        <v>40</v>
      </c>
      <c r="H43" s="17">
        <v>11</v>
      </c>
      <c r="I43" s="17">
        <v>15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562</v>
      </c>
      <c r="D44" s="17">
        <v>2</v>
      </c>
      <c r="E44" s="17">
        <v>370</v>
      </c>
      <c r="F44" s="17">
        <v>112</v>
      </c>
      <c r="G44" s="17">
        <v>51</v>
      </c>
      <c r="H44" s="17">
        <v>10</v>
      </c>
      <c r="I44" s="17">
        <v>17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577</v>
      </c>
      <c r="D45" s="17">
        <v>2</v>
      </c>
      <c r="E45" s="17">
        <v>383</v>
      </c>
      <c r="F45" s="17">
        <v>121</v>
      </c>
      <c r="G45" s="17">
        <v>43</v>
      </c>
      <c r="H45" s="17">
        <v>11</v>
      </c>
      <c r="I45" s="17">
        <v>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439</v>
      </c>
      <c r="D46" s="17">
        <v>2</v>
      </c>
      <c r="E46" s="17">
        <v>263</v>
      </c>
      <c r="F46" s="17">
        <v>119</v>
      </c>
      <c r="G46" s="17">
        <v>45</v>
      </c>
      <c r="H46" s="17">
        <v>7</v>
      </c>
      <c r="I46" s="17">
        <v>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408</v>
      </c>
      <c r="D47" s="17">
        <v>2</v>
      </c>
      <c r="E47" s="17">
        <v>219</v>
      </c>
      <c r="F47" s="17">
        <v>122</v>
      </c>
      <c r="G47" s="17">
        <v>41</v>
      </c>
      <c r="H47" s="17">
        <v>11</v>
      </c>
      <c r="I47" s="17">
        <v>13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338</v>
      </c>
      <c r="D48" s="17">
        <v>4</v>
      </c>
      <c r="E48" s="17">
        <v>157</v>
      </c>
      <c r="F48" s="17">
        <v>131</v>
      </c>
      <c r="G48" s="17">
        <v>26</v>
      </c>
      <c r="H48" s="17">
        <v>10</v>
      </c>
      <c r="I48" s="17">
        <v>10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278</v>
      </c>
      <c r="D49" s="17">
        <v>2</v>
      </c>
      <c r="E49" s="17">
        <v>115</v>
      </c>
      <c r="F49" s="17">
        <v>123</v>
      </c>
      <c r="G49" s="17">
        <v>26</v>
      </c>
      <c r="H49" s="17">
        <v>8</v>
      </c>
      <c r="I49" s="17">
        <v>4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167</v>
      </c>
      <c r="D50" s="17">
        <v>2</v>
      </c>
      <c r="E50" s="17">
        <v>51</v>
      </c>
      <c r="F50" s="17">
        <v>78</v>
      </c>
      <c r="G50" s="17">
        <v>20</v>
      </c>
      <c r="H50" s="17">
        <v>7</v>
      </c>
      <c r="I50" s="17">
        <v>9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75</v>
      </c>
      <c r="D51" s="17">
        <v>1</v>
      </c>
      <c r="E51" s="17">
        <v>16</v>
      </c>
      <c r="F51" s="17">
        <v>42</v>
      </c>
      <c r="G51" s="17">
        <v>8</v>
      </c>
      <c r="H51" s="17">
        <v>1</v>
      </c>
      <c r="I51" s="17">
        <v>7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50</v>
      </c>
      <c r="D52" s="17">
        <v>2</v>
      </c>
      <c r="E52" s="17">
        <v>10</v>
      </c>
      <c r="F52" s="17">
        <v>25</v>
      </c>
      <c r="G52" s="17">
        <v>4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24</v>
      </c>
      <c r="D53" s="18">
        <v>1</v>
      </c>
      <c r="E53" s="18">
        <v>4</v>
      </c>
      <c r="F53" s="18">
        <v>11</v>
      </c>
      <c r="G53" s="18">
        <v>3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11770</v>
      </c>
      <c r="D6" s="16">
        <v>1127</v>
      </c>
      <c r="E6" s="16">
        <v>5843</v>
      </c>
      <c r="F6" s="16">
        <v>3349</v>
      </c>
      <c r="G6" s="16">
        <v>737</v>
      </c>
      <c r="H6" s="16">
        <v>382</v>
      </c>
      <c r="I6" s="16">
        <v>332</v>
      </c>
    </row>
    <row r="7" spans="1:30" ht="12" customHeight="1" x14ac:dyDescent="0.2">
      <c r="A7" s="28" t="s">
        <v>165</v>
      </c>
      <c r="B7" s="2" t="s">
        <v>12</v>
      </c>
      <c r="C7" s="17">
        <v>18</v>
      </c>
      <c r="D7" s="17">
        <v>1</v>
      </c>
      <c r="E7" s="17">
        <v>6</v>
      </c>
      <c r="F7" s="17">
        <v>5</v>
      </c>
      <c r="G7" s="17">
        <v>2</v>
      </c>
      <c r="H7" s="17">
        <v>2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428</v>
      </c>
      <c r="D8" s="17">
        <v>47</v>
      </c>
      <c r="E8" s="17">
        <v>235</v>
      </c>
      <c r="F8" s="17">
        <v>58</v>
      </c>
      <c r="G8" s="17">
        <v>13</v>
      </c>
      <c r="H8" s="17">
        <v>44</v>
      </c>
      <c r="I8" s="17">
        <v>31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1056</v>
      </c>
      <c r="D9" s="17">
        <v>106</v>
      </c>
      <c r="E9" s="17">
        <v>695</v>
      </c>
      <c r="F9" s="17">
        <v>137</v>
      </c>
      <c r="G9" s="17">
        <v>44</v>
      </c>
      <c r="H9" s="17">
        <v>45</v>
      </c>
      <c r="I9" s="17">
        <v>29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1314</v>
      </c>
      <c r="D10" s="17">
        <v>118</v>
      </c>
      <c r="E10" s="17">
        <v>812</v>
      </c>
      <c r="F10" s="17">
        <v>247</v>
      </c>
      <c r="G10" s="17">
        <v>54</v>
      </c>
      <c r="H10" s="17">
        <v>46</v>
      </c>
      <c r="I10" s="17">
        <v>37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1342</v>
      </c>
      <c r="D11" s="17">
        <v>87</v>
      </c>
      <c r="E11" s="17">
        <v>777</v>
      </c>
      <c r="F11" s="17">
        <v>333</v>
      </c>
      <c r="G11" s="17">
        <v>84</v>
      </c>
      <c r="H11" s="17">
        <v>28</v>
      </c>
      <c r="I11" s="17">
        <v>33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1325</v>
      </c>
      <c r="D12" s="17">
        <v>104</v>
      </c>
      <c r="E12" s="17">
        <v>712</v>
      </c>
      <c r="F12" s="17">
        <v>370</v>
      </c>
      <c r="G12" s="17">
        <v>79</v>
      </c>
      <c r="H12" s="17">
        <v>33</v>
      </c>
      <c r="I12" s="17">
        <v>27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1423</v>
      </c>
      <c r="D13" s="17">
        <v>141</v>
      </c>
      <c r="E13" s="17">
        <v>752</v>
      </c>
      <c r="F13" s="17">
        <v>408</v>
      </c>
      <c r="G13" s="17">
        <v>74</v>
      </c>
      <c r="H13" s="17">
        <v>29</v>
      </c>
      <c r="I13" s="17">
        <v>19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1206</v>
      </c>
      <c r="D14" s="17">
        <v>131</v>
      </c>
      <c r="E14" s="17">
        <v>561</v>
      </c>
      <c r="F14" s="17">
        <v>366</v>
      </c>
      <c r="G14" s="17">
        <v>93</v>
      </c>
      <c r="H14" s="17">
        <v>25</v>
      </c>
      <c r="I14" s="17">
        <v>30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1172</v>
      </c>
      <c r="D15" s="17">
        <v>138</v>
      </c>
      <c r="E15" s="17">
        <v>526</v>
      </c>
      <c r="F15" s="17">
        <v>352</v>
      </c>
      <c r="G15" s="17">
        <v>92</v>
      </c>
      <c r="H15" s="17">
        <v>36</v>
      </c>
      <c r="I15" s="17">
        <v>28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994</v>
      </c>
      <c r="D16" s="17">
        <v>124</v>
      </c>
      <c r="E16" s="17">
        <v>392</v>
      </c>
      <c r="F16" s="17">
        <v>366</v>
      </c>
      <c r="G16" s="17">
        <v>68</v>
      </c>
      <c r="H16" s="17">
        <v>24</v>
      </c>
      <c r="I16" s="17">
        <v>20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673</v>
      </c>
      <c r="D17" s="17">
        <v>64</v>
      </c>
      <c r="E17" s="17">
        <v>228</v>
      </c>
      <c r="F17" s="17">
        <v>277</v>
      </c>
      <c r="G17" s="17">
        <v>49</v>
      </c>
      <c r="H17" s="17">
        <v>27</v>
      </c>
      <c r="I17" s="17">
        <v>28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407</v>
      </c>
      <c r="D18" s="17">
        <v>38</v>
      </c>
      <c r="E18" s="17">
        <v>99</v>
      </c>
      <c r="F18" s="17">
        <v>197</v>
      </c>
      <c r="G18" s="17">
        <v>40</v>
      </c>
      <c r="H18" s="17">
        <v>10</v>
      </c>
      <c r="I18" s="17">
        <v>23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221</v>
      </c>
      <c r="D19" s="17">
        <v>15</v>
      </c>
      <c r="E19" s="17">
        <v>33</v>
      </c>
      <c r="F19" s="17">
        <v>125</v>
      </c>
      <c r="G19" s="17">
        <v>24</v>
      </c>
      <c r="H19" s="17">
        <v>14</v>
      </c>
      <c r="I19" s="17">
        <v>10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114</v>
      </c>
      <c r="D20" s="17">
        <v>2</v>
      </c>
      <c r="E20" s="17">
        <v>9</v>
      </c>
      <c r="F20" s="17">
        <v>70</v>
      </c>
      <c r="G20" s="17">
        <v>12</v>
      </c>
      <c r="H20" s="17">
        <v>12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77</v>
      </c>
      <c r="D21" s="17">
        <v>11</v>
      </c>
      <c r="E21" s="17">
        <v>6</v>
      </c>
      <c r="F21" s="17">
        <v>38</v>
      </c>
      <c r="G21" s="17">
        <v>9</v>
      </c>
      <c r="H21" s="17">
        <v>7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5149</v>
      </c>
      <c r="D22" s="16">
        <v>1102</v>
      </c>
      <c r="E22" s="16">
        <v>2385</v>
      </c>
      <c r="F22" s="16">
        <v>1164</v>
      </c>
      <c r="G22" s="16">
        <v>186</v>
      </c>
      <c r="H22" s="16">
        <v>157</v>
      </c>
      <c r="I22" s="16">
        <v>155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>
        <v>1</v>
      </c>
      <c r="E23" s="17">
        <v>1</v>
      </c>
      <c r="F23" s="17">
        <v>4</v>
      </c>
      <c r="G23" s="17">
        <v>1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147</v>
      </c>
      <c r="D24" s="17">
        <v>45</v>
      </c>
      <c r="E24" s="17">
        <v>45</v>
      </c>
      <c r="F24" s="17">
        <v>25</v>
      </c>
      <c r="G24" s="17">
        <v>4</v>
      </c>
      <c r="H24" s="17">
        <v>17</v>
      </c>
      <c r="I24" s="17">
        <v>11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420</v>
      </c>
      <c r="D25" s="17">
        <v>105</v>
      </c>
      <c r="E25" s="17">
        <v>220</v>
      </c>
      <c r="F25" s="17">
        <v>58</v>
      </c>
      <c r="G25" s="17">
        <v>11</v>
      </c>
      <c r="H25" s="17">
        <v>10</v>
      </c>
      <c r="I25" s="17">
        <v>16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559</v>
      </c>
      <c r="D26" s="17">
        <v>115</v>
      </c>
      <c r="E26" s="17">
        <v>289</v>
      </c>
      <c r="F26" s="17">
        <v>113</v>
      </c>
      <c r="G26" s="17">
        <v>12</v>
      </c>
      <c r="H26" s="17">
        <v>18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618</v>
      </c>
      <c r="D27" s="17">
        <v>86</v>
      </c>
      <c r="E27" s="17">
        <v>315</v>
      </c>
      <c r="F27" s="17">
        <v>156</v>
      </c>
      <c r="G27" s="17">
        <v>28</v>
      </c>
      <c r="H27" s="17">
        <v>13</v>
      </c>
      <c r="I27" s="17">
        <v>20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631</v>
      </c>
      <c r="D28" s="17">
        <v>102</v>
      </c>
      <c r="E28" s="17">
        <v>346</v>
      </c>
      <c r="F28" s="17">
        <v>128</v>
      </c>
      <c r="G28" s="17">
        <v>23</v>
      </c>
      <c r="H28" s="17">
        <v>18</v>
      </c>
      <c r="I28" s="17">
        <v>14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685</v>
      </c>
      <c r="D29" s="17">
        <v>141</v>
      </c>
      <c r="E29" s="17">
        <v>348</v>
      </c>
      <c r="F29" s="17">
        <v>147</v>
      </c>
      <c r="G29" s="17">
        <v>25</v>
      </c>
      <c r="H29" s="17">
        <v>13</v>
      </c>
      <c r="I29" s="17">
        <v>11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568</v>
      </c>
      <c r="D30" s="17">
        <v>128</v>
      </c>
      <c r="E30" s="17">
        <v>258</v>
      </c>
      <c r="F30" s="17">
        <v>130</v>
      </c>
      <c r="G30" s="17">
        <v>22</v>
      </c>
      <c r="H30" s="17">
        <v>10</v>
      </c>
      <c r="I30" s="17">
        <v>20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549</v>
      </c>
      <c r="D31" s="17">
        <v>136</v>
      </c>
      <c r="E31" s="17">
        <v>255</v>
      </c>
      <c r="F31" s="17">
        <v>106</v>
      </c>
      <c r="G31" s="17">
        <v>22</v>
      </c>
      <c r="H31" s="17">
        <v>17</v>
      </c>
      <c r="I31" s="17">
        <v>13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449</v>
      </c>
      <c r="D32" s="17">
        <v>122</v>
      </c>
      <c r="E32" s="17">
        <v>178</v>
      </c>
      <c r="F32" s="17">
        <v>113</v>
      </c>
      <c r="G32" s="17">
        <v>18</v>
      </c>
      <c r="H32" s="17">
        <v>10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247</v>
      </c>
      <c r="D33" s="17">
        <v>62</v>
      </c>
      <c r="E33" s="17">
        <v>84</v>
      </c>
      <c r="F33" s="17">
        <v>72</v>
      </c>
      <c r="G33" s="17">
        <v>3</v>
      </c>
      <c r="H33" s="17">
        <v>15</v>
      </c>
      <c r="I33" s="17">
        <v>11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150</v>
      </c>
      <c r="D34" s="17">
        <v>35</v>
      </c>
      <c r="E34" s="17">
        <v>34</v>
      </c>
      <c r="F34" s="17">
        <v>63</v>
      </c>
      <c r="G34" s="17">
        <v>6</v>
      </c>
      <c r="H34" s="17">
        <v>4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63</v>
      </c>
      <c r="D35" s="17">
        <v>14</v>
      </c>
      <c r="E35" s="17">
        <v>6</v>
      </c>
      <c r="F35" s="17">
        <v>31</v>
      </c>
      <c r="G35" s="17">
        <v>5</v>
      </c>
      <c r="H35" s="17">
        <v>6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30</v>
      </c>
      <c r="D36" s="17">
        <v>2</v>
      </c>
      <c r="E36" s="17">
        <v>3</v>
      </c>
      <c r="F36" s="17">
        <v>12</v>
      </c>
      <c r="G36" s="17">
        <v>5</v>
      </c>
      <c r="H36" s="17">
        <v>4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24</v>
      </c>
      <c r="D37" s="17">
        <v>8</v>
      </c>
      <c r="E37" s="17">
        <v>3</v>
      </c>
      <c r="F37" s="17">
        <v>6</v>
      </c>
      <c r="G37" s="17">
        <v>1</v>
      </c>
      <c r="H37" s="17">
        <v>2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6621</v>
      </c>
      <c r="D38" s="16">
        <v>25</v>
      </c>
      <c r="E38" s="16">
        <v>3458</v>
      </c>
      <c r="F38" s="16">
        <v>2185</v>
      </c>
      <c r="G38" s="16">
        <v>551</v>
      </c>
      <c r="H38" s="16">
        <v>225</v>
      </c>
      <c r="I38" s="16">
        <v>177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5</v>
      </c>
      <c r="F39" s="17">
        <v>1</v>
      </c>
      <c r="G39" s="17">
        <v>1</v>
      </c>
      <c r="H39" s="17">
        <v>2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281</v>
      </c>
      <c r="D40" s="17">
        <v>2</v>
      </c>
      <c r="E40" s="17">
        <v>190</v>
      </c>
      <c r="F40" s="17">
        <v>33</v>
      </c>
      <c r="G40" s="17">
        <v>9</v>
      </c>
      <c r="H40" s="17">
        <v>27</v>
      </c>
      <c r="I40" s="17">
        <v>20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636</v>
      </c>
      <c r="D41" s="17">
        <v>1</v>
      </c>
      <c r="E41" s="17">
        <v>475</v>
      </c>
      <c r="F41" s="17">
        <v>79</v>
      </c>
      <c r="G41" s="17">
        <v>33</v>
      </c>
      <c r="H41" s="17">
        <v>35</v>
      </c>
      <c r="I41" s="17">
        <v>13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755</v>
      </c>
      <c r="D42" s="17">
        <v>3</v>
      </c>
      <c r="E42" s="17">
        <v>523</v>
      </c>
      <c r="F42" s="17">
        <v>134</v>
      </c>
      <c r="G42" s="17">
        <v>42</v>
      </c>
      <c r="H42" s="17">
        <v>28</v>
      </c>
      <c r="I42" s="17">
        <v>25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724</v>
      </c>
      <c r="D43" s="17">
        <v>1</v>
      </c>
      <c r="E43" s="17">
        <v>462</v>
      </c>
      <c r="F43" s="17">
        <v>177</v>
      </c>
      <c r="G43" s="17">
        <v>56</v>
      </c>
      <c r="H43" s="17">
        <v>15</v>
      </c>
      <c r="I43" s="17">
        <v>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694</v>
      </c>
      <c r="D44" s="17">
        <v>2</v>
      </c>
      <c r="E44" s="17">
        <v>366</v>
      </c>
      <c r="F44" s="17">
        <v>242</v>
      </c>
      <c r="G44" s="17">
        <v>56</v>
      </c>
      <c r="H44" s="17">
        <v>15</v>
      </c>
      <c r="I44" s="17">
        <v>13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738</v>
      </c>
      <c r="D45" s="17" t="s">
        <v>178</v>
      </c>
      <c r="E45" s="17">
        <v>404</v>
      </c>
      <c r="F45" s="17">
        <v>261</v>
      </c>
      <c r="G45" s="17">
        <v>49</v>
      </c>
      <c r="H45" s="17">
        <v>16</v>
      </c>
      <c r="I45" s="17">
        <v>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638</v>
      </c>
      <c r="D46" s="17">
        <v>3</v>
      </c>
      <c r="E46" s="17">
        <v>303</v>
      </c>
      <c r="F46" s="17">
        <v>236</v>
      </c>
      <c r="G46" s="17">
        <v>71</v>
      </c>
      <c r="H46" s="17">
        <v>15</v>
      </c>
      <c r="I46" s="17">
        <v>10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623</v>
      </c>
      <c r="D47" s="17">
        <v>2</v>
      </c>
      <c r="E47" s="17">
        <v>271</v>
      </c>
      <c r="F47" s="17">
        <v>246</v>
      </c>
      <c r="G47" s="17">
        <v>70</v>
      </c>
      <c r="H47" s="17">
        <v>19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545</v>
      </c>
      <c r="D48" s="17">
        <v>2</v>
      </c>
      <c r="E48" s="17">
        <v>214</v>
      </c>
      <c r="F48" s="17">
        <v>253</v>
      </c>
      <c r="G48" s="17">
        <v>50</v>
      </c>
      <c r="H48" s="17">
        <v>14</v>
      </c>
      <c r="I48" s="17">
        <v>12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426</v>
      </c>
      <c r="D49" s="17">
        <v>2</v>
      </c>
      <c r="E49" s="17">
        <v>144</v>
      </c>
      <c r="F49" s="17">
        <v>205</v>
      </c>
      <c r="G49" s="17">
        <v>46</v>
      </c>
      <c r="H49" s="17">
        <v>12</v>
      </c>
      <c r="I49" s="17">
        <v>17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257</v>
      </c>
      <c r="D50" s="17">
        <v>3</v>
      </c>
      <c r="E50" s="17">
        <v>65</v>
      </c>
      <c r="F50" s="17">
        <v>134</v>
      </c>
      <c r="G50" s="17">
        <v>34</v>
      </c>
      <c r="H50" s="17">
        <v>6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158</v>
      </c>
      <c r="D51" s="17">
        <v>1</v>
      </c>
      <c r="E51" s="17">
        <v>27</v>
      </c>
      <c r="F51" s="17">
        <v>94</v>
      </c>
      <c r="G51" s="17">
        <v>19</v>
      </c>
      <c r="H51" s="17">
        <v>8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84</v>
      </c>
      <c r="D52" s="17" t="s">
        <v>178</v>
      </c>
      <c r="E52" s="17">
        <v>6</v>
      </c>
      <c r="F52" s="17">
        <v>58</v>
      </c>
      <c r="G52" s="17">
        <v>7</v>
      </c>
      <c r="H52" s="17">
        <v>8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53</v>
      </c>
      <c r="D53" s="18">
        <v>3</v>
      </c>
      <c r="E53" s="18">
        <v>3</v>
      </c>
      <c r="F53" s="18">
        <v>32</v>
      </c>
      <c r="G53" s="18">
        <v>8</v>
      </c>
      <c r="H53" s="18">
        <v>5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6532</v>
      </c>
      <c r="D6" s="16">
        <v>528</v>
      </c>
      <c r="E6" s="16">
        <v>3327</v>
      </c>
      <c r="F6" s="16">
        <v>1749</v>
      </c>
      <c r="G6" s="16">
        <v>440</v>
      </c>
      <c r="H6" s="16">
        <v>257</v>
      </c>
      <c r="I6" s="16">
        <v>231</v>
      </c>
    </row>
    <row r="7" spans="1:29" ht="12" customHeight="1" x14ac:dyDescent="0.2">
      <c r="A7" s="28" t="s">
        <v>165</v>
      </c>
      <c r="B7" s="2" t="s">
        <v>12</v>
      </c>
      <c r="C7" s="17">
        <v>23</v>
      </c>
      <c r="D7" s="17">
        <v>1</v>
      </c>
      <c r="E7" s="17">
        <v>5</v>
      </c>
      <c r="F7" s="17">
        <v>4</v>
      </c>
      <c r="G7" s="17">
        <v>2</v>
      </c>
      <c r="H7" s="17">
        <v>10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309</v>
      </c>
      <c r="D8" s="17">
        <v>21</v>
      </c>
      <c r="E8" s="17">
        <v>168</v>
      </c>
      <c r="F8" s="17">
        <v>45</v>
      </c>
      <c r="G8" s="17">
        <v>9</v>
      </c>
      <c r="H8" s="17">
        <v>50</v>
      </c>
      <c r="I8" s="17">
        <v>16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586</v>
      </c>
      <c r="D9" s="17">
        <v>52</v>
      </c>
      <c r="E9" s="17">
        <v>400</v>
      </c>
      <c r="F9" s="17">
        <v>66</v>
      </c>
      <c r="G9" s="17">
        <v>25</v>
      </c>
      <c r="H9" s="17">
        <v>20</v>
      </c>
      <c r="I9" s="17">
        <v>23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676</v>
      </c>
      <c r="D10" s="17">
        <v>55</v>
      </c>
      <c r="E10" s="17">
        <v>449</v>
      </c>
      <c r="F10" s="17">
        <v>104</v>
      </c>
      <c r="G10" s="17">
        <v>32</v>
      </c>
      <c r="H10" s="17">
        <v>15</v>
      </c>
      <c r="I10" s="17">
        <v>21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667</v>
      </c>
      <c r="D11" s="17">
        <v>41</v>
      </c>
      <c r="E11" s="17">
        <v>406</v>
      </c>
      <c r="F11" s="17">
        <v>142</v>
      </c>
      <c r="G11" s="17">
        <v>47</v>
      </c>
      <c r="H11" s="17">
        <v>12</v>
      </c>
      <c r="I11" s="17">
        <v>19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754</v>
      </c>
      <c r="D12" s="17">
        <v>52</v>
      </c>
      <c r="E12" s="17">
        <v>416</v>
      </c>
      <c r="F12" s="17">
        <v>182</v>
      </c>
      <c r="G12" s="17">
        <v>54</v>
      </c>
      <c r="H12" s="17">
        <v>24</v>
      </c>
      <c r="I12" s="17">
        <v>26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765</v>
      </c>
      <c r="D13" s="17">
        <v>63</v>
      </c>
      <c r="E13" s="17">
        <v>408</v>
      </c>
      <c r="F13" s="17">
        <v>201</v>
      </c>
      <c r="G13" s="17">
        <v>47</v>
      </c>
      <c r="H13" s="17">
        <v>28</v>
      </c>
      <c r="I13" s="17">
        <v>18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790</v>
      </c>
      <c r="D14" s="17">
        <v>62</v>
      </c>
      <c r="E14" s="17">
        <v>419</v>
      </c>
      <c r="F14" s="17">
        <v>203</v>
      </c>
      <c r="G14" s="17">
        <v>58</v>
      </c>
      <c r="H14" s="17">
        <v>21</v>
      </c>
      <c r="I14" s="17">
        <v>27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590</v>
      </c>
      <c r="D15" s="17">
        <v>48</v>
      </c>
      <c r="E15" s="17">
        <v>258</v>
      </c>
      <c r="F15" s="17">
        <v>199</v>
      </c>
      <c r="G15" s="17">
        <v>54</v>
      </c>
      <c r="H15" s="17">
        <v>17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467</v>
      </c>
      <c r="D16" s="17">
        <v>47</v>
      </c>
      <c r="E16" s="17">
        <v>183</v>
      </c>
      <c r="F16" s="17">
        <v>173</v>
      </c>
      <c r="G16" s="17">
        <v>32</v>
      </c>
      <c r="H16" s="17">
        <v>21</v>
      </c>
      <c r="I16" s="17">
        <v>11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348</v>
      </c>
      <c r="D17" s="17">
        <v>34</v>
      </c>
      <c r="E17" s="17">
        <v>110</v>
      </c>
      <c r="F17" s="17">
        <v>144</v>
      </c>
      <c r="G17" s="17">
        <v>28</v>
      </c>
      <c r="H17" s="17">
        <v>17</v>
      </c>
      <c r="I17" s="17">
        <v>15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251</v>
      </c>
      <c r="D18" s="17">
        <v>23</v>
      </c>
      <c r="E18" s="17">
        <v>52</v>
      </c>
      <c r="F18" s="17">
        <v>127</v>
      </c>
      <c r="G18" s="17">
        <v>22</v>
      </c>
      <c r="H18" s="17">
        <v>10</v>
      </c>
      <c r="I18" s="17">
        <v>17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167</v>
      </c>
      <c r="D19" s="17">
        <v>19</v>
      </c>
      <c r="E19" s="17">
        <v>31</v>
      </c>
      <c r="F19" s="17">
        <v>84</v>
      </c>
      <c r="G19" s="17">
        <v>18</v>
      </c>
      <c r="H19" s="17">
        <v>6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78</v>
      </c>
      <c r="D20" s="17">
        <v>5</v>
      </c>
      <c r="E20" s="17">
        <v>11</v>
      </c>
      <c r="F20" s="17">
        <v>49</v>
      </c>
      <c r="G20" s="17">
        <v>5</v>
      </c>
      <c r="H20" s="17">
        <v>3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61</v>
      </c>
      <c r="D21" s="17">
        <v>5</v>
      </c>
      <c r="E21" s="17">
        <v>11</v>
      </c>
      <c r="F21" s="17">
        <v>26</v>
      </c>
      <c r="G21" s="17">
        <v>7</v>
      </c>
      <c r="H21" s="17">
        <v>3</v>
      </c>
      <c r="I21" s="17">
        <v>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2738</v>
      </c>
      <c r="D22" s="16">
        <v>511</v>
      </c>
      <c r="E22" s="16">
        <v>1353</v>
      </c>
      <c r="F22" s="16">
        <v>568</v>
      </c>
      <c r="G22" s="16">
        <v>111</v>
      </c>
      <c r="H22" s="16">
        <v>97</v>
      </c>
      <c r="I22" s="16">
        <v>98</v>
      </c>
    </row>
    <row r="23" spans="1:14" ht="12" customHeight="1" x14ac:dyDescent="0.2">
      <c r="A23" s="28" t="s">
        <v>165</v>
      </c>
      <c r="B23" s="2" t="s">
        <v>12</v>
      </c>
      <c r="C23" s="17">
        <v>10</v>
      </c>
      <c r="D23" s="17">
        <v>1</v>
      </c>
      <c r="E23" s="17">
        <v>2</v>
      </c>
      <c r="F23" s="17">
        <v>1</v>
      </c>
      <c r="G23" s="17">
        <v>2</v>
      </c>
      <c r="H23" s="17">
        <v>4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98</v>
      </c>
      <c r="D24" s="17">
        <v>21</v>
      </c>
      <c r="E24" s="17">
        <v>41</v>
      </c>
      <c r="F24" s="17">
        <v>19</v>
      </c>
      <c r="G24" s="17" t="s">
        <v>178</v>
      </c>
      <c r="H24" s="17">
        <v>13</v>
      </c>
      <c r="I24" s="17">
        <v>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225</v>
      </c>
      <c r="D25" s="17">
        <v>49</v>
      </c>
      <c r="E25" s="17">
        <v>124</v>
      </c>
      <c r="F25" s="17">
        <v>28</v>
      </c>
      <c r="G25" s="17">
        <v>5</v>
      </c>
      <c r="H25" s="17">
        <v>5</v>
      </c>
      <c r="I25" s="17">
        <v>14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287</v>
      </c>
      <c r="D26" s="17">
        <v>53</v>
      </c>
      <c r="E26" s="17">
        <v>166</v>
      </c>
      <c r="F26" s="17">
        <v>46</v>
      </c>
      <c r="G26" s="17">
        <v>6</v>
      </c>
      <c r="H26" s="17">
        <v>7</v>
      </c>
      <c r="I26" s="17">
        <v>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297</v>
      </c>
      <c r="D27" s="17">
        <v>41</v>
      </c>
      <c r="E27" s="17">
        <v>176</v>
      </c>
      <c r="F27" s="17">
        <v>52</v>
      </c>
      <c r="G27" s="17">
        <v>11</v>
      </c>
      <c r="H27" s="17">
        <v>8</v>
      </c>
      <c r="I27" s="17">
        <v>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369</v>
      </c>
      <c r="D28" s="17">
        <v>51</v>
      </c>
      <c r="E28" s="17">
        <v>192</v>
      </c>
      <c r="F28" s="17">
        <v>81</v>
      </c>
      <c r="G28" s="17">
        <v>18</v>
      </c>
      <c r="H28" s="17">
        <v>11</v>
      </c>
      <c r="I28" s="17">
        <v>16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318</v>
      </c>
      <c r="D29" s="17">
        <v>63</v>
      </c>
      <c r="E29" s="17">
        <v>180</v>
      </c>
      <c r="F29" s="17">
        <v>46</v>
      </c>
      <c r="G29" s="17">
        <v>9</v>
      </c>
      <c r="H29" s="17">
        <v>13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357</v>
      </c>
      <c r="D30" s="17">
        <v>61</v>
      </c>
      <c r="E30" s="17">
        <v>210</v>
      </c>
      <c r="F30" s="17">
        <v>57</v>
      </c>
      <c r="G30" s="17">
        <v>13</v>
      </c>
      <c r="H30" s="17">
        <v>6</v>
      </c>
      <c r="I30" s="17">
        <v>10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257</v>
      </c>
      <c r="D31" s="17">
        <v>47</v>
      </c>
      <c r="E31" s="17">
        <v>117</v>
      </c>
      <c r="F31" s="17">
        <v>59</v>
      </c>
      <c r="G31" s="17">
        <v>18</v>
      </c>
      <c r="H31" s="17">
        <v>10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181</v>
      </c>
      <c r="D32" s="17">
        <v>46</v>
      </c>
      <c r="E32" s="17">
        <v>69</v>
      </c>
      <c r="F32" s="17">
        <v>50</v>
      </c>
      <c r="G32" s="17">
        <v>7</v>
      </c>
      <c r="H32" s="17">
        <v>5</v>
      </c>
      <c r="I32" s="17">
        <v>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143</v>
      </c>
      <c r="D33" s="17">
        <v>32</v>
      </c>
      <c r="E33" s="17">
        <v>41</v>
      </c>
      <c r="F33" s="17">
        <v>47</v>
      </c>
      <c r="G33" s="17">
        <v>8</v>
      </c>
      <c r="H33" s="17">
        <v>8</v>
      </c>
      <c r="I33" s="17">
        <v>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94</v>
      </c>
      <c r="D34" s="17">
        <v>20</v>
      </c>
      <c r="E34" s="17">
        <v>14</v>
      </c>
      <c r="F34" s="17">
        <v>41</v>
      </c>
      <c r="G34" s="17">
        <v>11</v>
      </c>
      <c r="H34" s="17">
        <v>3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56</v>
      </c>
      <c r="D35" s="17">
        <v>18</v>
      </c>
      <c r="E35" s="17">
        <v>9</v>
      </c>
      <c r="F35" s="17">
        <v>23</v>
      </c>
      <c r="G35" s="17">
        <v>2</v>
      </c>
      <c r="H35" s="17">
        <v>3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21</v>
      </c>
      <c r="D36" s="17">
        <v>3</v>
      </c>
      <c r="E36" s="17">
        <v>4</v>
      </c>
      <c r="F36" s="17">
        <v>11</v>
      </c>
      <c r="G36" s="17" t="s">
        <v>178</v>
      </c>
      <c r="H36" s="17" t="s">
        <v>178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25</v>
      </c>
      <c r="D37" s="17">
        <v>5</v>
      </c>
      <c r="E37" s="17">
        <v>8</v>
      </c>
      <c r="F37" s="17">
        <v>7</v>
      </c>
      <c r="G37" s="17">
        <v>1</v>
      </c>
      <c r="H37" s="17">
        <v>1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3794</v>
      </c>
      <c r="D38" s="16">
        <v>17</v>
      </c>
      <c r="E38" s="16">
        <v>1974</v>
      </c>
      <c r="F38" s="16">
        <v>1181</v>
      </c>
      <c r="G38" s="16">
        <v>329</v>
      </c>
      <c r="H38" s="16">
        <v>160</v>
      </c>
      <c r="I38" s="16">
        <v>133</v>
      </c>
    </row>
    <row r="39" spans="1:14" ht="12" customHeight="1" x14ac:dyDescent="0.2">
      <c r="A39" s="28" t="s">
        <v>165</v>
      </c>
      <c r="B39" s="2" t="s">
        <v>12</v>
      </c>
      <c r="C39" s="17">
        <v>13</v>
      </c>
      <c r="D39" s="17" t="s">
        <v>178</v>
      </c>
      <c r="E39" s="17">
        <v>3</v>
      </c>
      <c r="F39" s="17">
        <v>3</v>
      </c>
      <c r="G39" s="17" t="s">
        <v>178</v>
      </c>
      <c r="H39" s="17">
        <v>6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211</v>
      </c>
      <c r="D40" s="17" t="s">
        <v>178</v>
      </c>
      <c r="E40" s="17">
        <v>127</v>
      </c>
      <c r="F40" s="17">
        <v>26</v>
      </c>
      <c r="G40" s="17">
        <v>9</v>
      </c>
      <c r="H40" s="17">
        <v>37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361</v>
      </c>
      <c r="D41" s="17">
        <v>3</v>
      </c>
      <c r="E41" s="17">
        <v>276</v>
      </c>
      <c r="F41" s="17">
        <v>38</v>
      </c>
      <c r="G41" s="17">
        <v>20</v>
      </c>
      <c r="H41" s="17">
        <v>15</v>
      </c>
      <c r="I41" s="17">
        <v>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389</v>
      </c>
      <c r="D42" s="17">
        <v>2</v>
      </c>
      <c r="E42" s="17">
        <v>283</v>
      </c>
      <c r="F42" s="17">
        <v>58</v>
      </c>
      <c r="G42" s="17">
        <v>26</v>
      </c>
      <c r="H42" s="17">
        <v>8</v>
      </c>
      <c r="I42" s="17">
        <v>12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370</v>
      </c>
      <c r="D43" s="17" t="s">
        <v>178</v>
      </c>
      <c r="E43" s="17">
        <v>230</v>
      </c>
      <c r="F43" s="17">
        <v>90</v>
      </c>
      <c r="G43" s="17">
        <v>36</v>
      </c>
      <c r="H43" s="17">
        <v>4</v>
      </c>
      <c r="I43" s="17">
        <v>10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385</v>
      </c>
      <c r="D44" s="17">
        <v>1</v>
      </c>
      <c r="E44" s="17">
        <v>224</v>
      </c>
      <c r="F44" s="17">
        <v>101</v>
      </c>
      <c r="G44" s="17">
        <v>36</v>
      </c>
      <c r="H44" s="17">
        <v>13</v>
      </c>
      <c r="I44" s="17">
        <v>10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447</v>
      </c>
      <c r="D45" s="17" t="s">
        <v>178</v>
      </c>
      <c r="E45" s="17">
        <v>228</v>
      </c>
      <c r="F45" s="17">
        <v>155</v>
      </c>
      <c r="G45" s="17">
        <v>38</v>
      </c>
      <c r="H45" s="17">
        <v>15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433</v>
      </c>
      <c r="D46" s="17">
        <v>1</v>
      </c>
      <c r="E46" s="17">
        <v>209</v>
      </c>
      <c r="F46" s="17">
        <v>146</v>
      </c>
      <c r="G46" s="17">
        <v>45</v>
      </c>
      <c r="H46" s="17">
        <v>15</v>
      </c>
      <c r="I46" s="17">
        <v>17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333</v>
      </c>
      <c r="D47" s="17">
        <v>1</v>
      </c>
      <c r="E47" s="17">
        <v>141</v>
      </c>
      <c r="F47" s="17">
        <v>140</v>
      </c>
      <c r="G47" s="17">
        <v>36</v>
      </c>
      <c r="H47" s="17">
        <v>7</v>
      </c>
      <c r="I47" s="17">
        <v>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286</v>
      </c>
      <c r="D48" s="17">
        <v>1</v>
      </c>
      <c r="E48" s="17">
        <v>114</v>
      </c>
      <c r="F48" s="17">
        <v>123</v>
      </c>
      <c r="G48" s="17">
        <v>25</v>
      </c>
      <c r="H48" s="17">
        <v>16</v>
      </c>
      <c r="I48" s="17">
        <v>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205</v>
      </c>
      <c r="D49" s="17">
        <v>2</v>
      </c>
      <c r="E49" s="17">
        <v>69</v>
      </c>
      <c r="F49" s="17">
        <v>97</v>
      </c>
      <c r="G49" s="17">
        <v>20</v>
      </c>
      <c r="H49" s="17">
        <v>9</v>
      </c>
      <c r="I49" s="17">
        <v>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157</v>
      </c>
      <c r="D50" s="17">
        <v>3</v>
      </c>
      <c r="E50" s="17">
        <v>38</v>
      </c>
      <c r="F50" s="17">
        <v>86</v>
      </c>
      <c r="G50" s="17">
        <v>11</v>
      </c>
      <c r="H50" s="17">
        <v>7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111</v>
      </c>
      <c r="D51" s="17">
        <v>1</v>
      </c>
      <c r="E51" s="17">
        <v>22</v>
      </c>
      <c r="F51" s="17">
        <v>61</v>
      </c>
      <c r="G51" s="17">
        <v>16</v>
      </c>
      <c r="H51" s="17">
        <v>3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57</v>
      </c>
      <c r="D52" s="17">
        <v>2</v>
      </c>
      <c r="E52" s="17">
        <v>7</v>
      </c>
      <c r="F52" s="17">
        <v>38</v>
      </c>
      <c r="G52" s="17">
        <v>5</v>
      </c>
      <c r="H52" s="17">
        <v>3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36</v>
      </c>
      <c r="D53" s="18" t="s">
        <v>178</v>
      </c>
      <c r="E53" s="18">
        <v>3</v>
      </c>
      <c r="F53" s="18">
        <v>19</v>
      </c>
      <c r="G53" s="18">
        <v>6</v>
      </c>
      <c r="H53" s="18">
        <v>2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8501</v>
      </c>
      <c r="D6" s="16">
        <v>695</v>
      </c>
      <c r="E6" s="16">
        <v>4715</v>
      </c>
      <c r="F6" s="16">
        <v>2037</v>
      </c>
      <c r="G6" s="16">
        <v>540</v>
      </c>
      <c r="H6" s="16">
        <v>249</v>
      </c>
      <c r="I6" s="16">
        <v>265</v>
      </c>
    </row>
    <row r="7" spans="1:30" ht="12" customHeight="1" x14ac:dyDescent="0.2">
      <c r="A7" s="28" t="s">
        <v>165</v>
      </c>
      <c r="B7" s="2" t="s">
        <v>12</v>
      </c>
      <c r="C7" s="17">
        <v>19</v>
      </c>
      <c r="D7" s="17" t="s">
        <v>178</v>
      </c>
      <c r="E7" s="17">
        <v>6</v>
      </c>
      <c r="F7" s="17">
        <v>6</v>
      </c>
      <c r="G7" s="17">
        <v>2</v>
      </c>
      <c r="H7" s="17">
        <v>3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365</v>
      </c>
      <c r="D8" s="17">
        <v>40</v>
      </c>
      <c r="E8" s="17">
        <v>183</v>
      </c>
      <c r="F8" s="17">
        <v>69</v>
      </c>
      <c r="G8" s="17">
        <v>22</v>
      </c>
      <c r="H8" s="17">
        <v>36</v>
      </c>
      <c r="I8" s="17">
        <v>15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829</v>
      </c>
      <c r="D9" s="17">
        <v>72</v>
      </c>
      <c r="E9" s="17">
        <v>546</v>
      </c>
      <c r="F9" s="17">
        <v>120</v>
      </c>
      <c r="G9" s="17">
        <v>28</v>
      </c>
      <c r="H9" s="17">
        <v>28</v>
      </c>
      <c r="I9" s="17">
        <v>35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940</v>
      </c>
      <c r="D10" s="17">
        <v>61</v>
      </c>
      <c r="E10" s="17">
        <v>614</v>
      </c>
      <c r="F10" s="17">
        <v>170</v>
      </c>
      <c r="G10" s="17">
        <v>40</v>
      </c>
      <c r="H10" s="17">
        <v>22</v>
      </c>
      <c r="I10" s="17">
        <v>33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1019</v>
      </c>
      <c r="D11" s="17">
        <v>49</v>
      </c>
      <c r="E11" s="17">
        <v>681</v>
      </c>
      <c r="F11" s="17">
        <v>180</v>
      </c>
      <c r="G11" s="17">
        <v>68</v>
      </c>
      <c r="H11" s="17">
        <v>18</v>
      </c>
      <c r="I11" s="17">
        <v>23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1040</v>
      </c>
      <c r="D12" s="17">
        <v>67</v>
      </c>
      <c r="E12" s="17">
        <v>623</v>
      </c>
      <c r="F12" s="17">
        <v>245</v>
      </c>
      <c r="G12" s="17">
        <v>59</v>
      </c>
      <c r="H12" s="17">
        <v>18</v>
      </c>
      <c r="I12" s="17">
        <v>28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1060</v>
      </c>
      <c r="D13" s="17">
        <v>99</v>
      </c>
      <c r="E13" s="17">
        <v>603</v>
      </c>
      <c r="F13" s="17">
        <v>249</v>
      </c>
      <c r="G13" s="17">
        <v>64</v>
      </c>
      <c r="H13" s="17">
        <v>18</v>
      </c>
      <c r="I13" s="17">
        <v>27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856</v>
      </c>
      <c r="D14" s="17">
        <v>60</v>
      </c>
      <c r="E14" s="17">
        <v>506</v>
      </c>
      <c r="F14" s="17">
        <v>207</v>
      </c>
      <c r="G14" s="17">
        <v>44</v>
      </c>
      <c r="H14" s="17">
        <v>22</v>
      </c>
      <c r="I14" s="17">
        <v>17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717</v>
      </c>
      <c r="D15" s="17">
        <v>73</v>
      </c>
      <c r="E15" s="17">
        <v>362</v>
      </c>
      <c r="F15" s="17">
        <v>181</v>
      </c>
      <c r="G15" s="17">
        <v>58</v>
      </c>
      <c r="H15" s="17">
        <v>26</v>
      </c>
      <c r="I15" s="17">
        <v>17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640</v>
      </c>
      <c r="D16" s="17">
        <v>76</v>
      </c>
      <c r="E16" s="17">
        <v>284</v>
      </c>
      <c r="F16" s="17">
        <v>185</v>
      </c>
      <c r="G16" s="17">
        <v>57</v>
      </c>
      <c r="H16" s="17">
        <v>22</v>
      </c>
      <c r="I16" s="17">
        <v>16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449</v>
      </c>
      <c r="D17" s="17">
        <v>50</v>
      </c>
      <c r="E17" s="17">
        <v>168</v>
      </c>
      <c r="F17" s="17">
        <v>167</v>
      </c>
      <c r="G17" s="17">
        <v>30</v>
      </c>
      <c r="H17" s="17">
        <v>17</v>
      </c>
      <c r="I17" s="17">
        <v>17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270</v>
      </c>
      <c r="D18" s="17">
        <v>18</v>
      </c>
      <c r="E18" s="17">
        <v>79</v>
      </c>
      <c r="F18" s="17">
        <v>121</v>
      </c>
      <c r="G18" s="17">
        <v>32</v>
      </c>
      <c r="H18" s="17">
        <v>4</v>
      </c>
      <c r="I18" s="17">
        <v>16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174</v>
      </c>
      <c r="D19" s="17">
        <v>22</v>
      </c>
      <c r="E19" s="17">
        <v>30</v>
      </c>
      <c r="F19" s="17">
        <v>82</v>
      </c>
      <c r="G19" s="17">
        <v>24</v>
      </c>
      <c r="H19" s="17">
        <v>9</v>
      </c>
      <c r="I19" s="17">
        <v>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63</v>
      </c>
      <c r="D20" s="17">
        <v>5</v>
      </c>
      <c r="E20" s="17">
        <v>12</v>
      </c>
      <c r="F20" s="17">
        <v>30</v>
      </c>
      <c r="G20" s="17">
        <v>6</v>
      </c>
      <c r="H20" s="17">
        <v>2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60</v>
      </c>
      <c r="D21" s="17">
        <v>3</v>
      </c>
      <c r="E21" s="17">
        <v>18</v>
      </c>
      <c r="F21" s="17">
        <v>25</v>
      </c>
      <c r="G21" s="17">
        <v>6</v>
      </c>
      <c r="H21" s="17">
        <v>4</v>
      </c>
      <c r="I21" s="17">
        <v>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3680</v>
      </c>
      <c r="D22" s="16">
        <v>660</v>
      </c>
      <c r="E22" s="16">
        <v>1868</v>
      </c>
      <c r="F22" s="16">
        <v>757</v>
      </c>
      <c r="G22" s="16">
        <v>150</v>
      </c>
      <c r="H22" s="16">
        <v>104</v>
      </c>
      <c r="I22" s="16">
        <v>141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 t="s">
        <v>178</v>
      </c>
      <c r="E23" s="17">
        <v>2</v>
      </c>
      <c r="F23" s="17">
        <v>1</v>
      </c>
      <c r="G23" s="17" t="s">
        <v>178</v>
      </c>
      <c r="H23" s="17">
        <v>2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140</v>
      </c>
      <c r="D24" s="17">
        <v>38</v>
      </c>
      <c r="E24" s="17">
        <v>54</v>
      </c>
      <c r="F24" s="17">
        <v>22</v>
      </c>
      <c r="G24" s="17">
        <v>7</v>
      </c>
      <c r="H24" s="17">
        <v>14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318</v>
      </c>
      <c r="D25" s="17">
        <v>69</v>
      </c>
      <c r="E25" s="17">
        <v>168</v>
      </c>
      <c r="F25" s="17">
        <v>47</v>
      </c>
      <c r="G25" s="17">
        <v>13</v>
      </c>
      <c r="H25" s="17">
        <v>7</v>
      </c>
      <c r="I25" s="17">
        <v>14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431</v>
      </c>
      <c r="D26" s="17">
        <v>60</v>
      </c>
      <c r="E26" s="17">
        <v>250</v>
      </c>
      <c r="F26" s="17">
        <v>75</v>
      </c>
      <c r="G26" s="17">
        <v>17</v>
      </c>
      <c r="H26" s="17">
        <v>11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441</v>
      </c>
      <c r="D27" s="17">
        <v>48</v>
      </c>
      <c r="E27" s="17">
        <v>273</v>
      </c>
      <c r="F27" s="17">
        <v>79</v>
      </c>
      <c r="G27" s="17">
        <v>18</v>
      </c>
      <c r="H27" s="17">
        <v>7</v>
      </c>
      <c r="I27" s="17">
        <v>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487</v>
      </c>
      <c r="D28" s="17">
        <v>60</v>
      </c>
      <c r="E28" s="17">
        <v>275</v>
      </c>
      <c r="F28" s="17">
        <v>108</v>
      </c>
      <c r="G28" s="17">
        <v>17</v>
      </c>
      <c r="H28" s="17">
        <v>11</v>
      </c>
      <c r="I28" s="17">
        <v>16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490</v>
      </c>
      <c r="D29" s="17">
        <v>96</v>
      </c>
      <c r="E29" s="17">
        <v>254</v>
      </c>
      <c r="F29" s="17">
        <v>90</v>
      </c>
      <c r="G29" s="17">
        <v>28</v>
      </c>
      <c r="H29" s="17">
        <v>6</v>
      </c>
      <c r="I29" s="17">
        <v>16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391</v>
      </c>
      <c r="D30" s="17">
        <v>60</v>
      </c>
      <c r="E30" s="17">
        <v>230</v>
      </c>
      <c r="F30" s="17">
        <v>72</v>
      </c>
      <c r="G30" s="17">
        <v>8</v>
      </c>
      <c r="H30" s="17">
        <v>8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308</v>
      </c>
      <c r="D31" s="17">
        <v>69</v>
      </c>
      <c r="E31" s="17">
        <v>155</v>
      </c>
      <c r="F31" s="17">
        <v>52</v>
      </c>
      <c r="G31" s="17">
        <v>13</v>
      </c>
      <c r="H31" s="17">
        <v>13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283</v>
      </c>
      <c r="D32" s="17">
        <v>73</v>
      </c>
      <c r="E32" s="17">
        <v>108</v>
      </c>
      <c r="F32" s="17">
        <v>68</v>
      </c>
      <c r="G32" s="17">
        <v>13</v>
      </c>
      <c r="H32" s="17">
        <v>10</v>
      </c>
      <c r="I32" s="17">
        <v>11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175</v>
      </c>
      <c r="D33" s="17">
        <v>47</v>
      </c>
      <c r="E33" s="17">
        <v>46</v>
      </c>
      <c r="F33" s="17">
        <v>63</v>
      </c>
      <c r="G33" s="17">
        <v>5</v>
      </c>
      <c r="H33" s="17">
        <v>6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90</v>
      </c>
      <c r="D34" s="17">
        <v>16</v>
      </c>
      <c r="E34" s="17">
        <v>30</v>
      </c>
      <c r="F34" s="17">
        <v>33</v>
      </c>
      <c r="G34" s="17">
        <v>4</v>
      </c>
      <c r="H34" s="17">
        <v>3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56</v>
      </c>
      <c r="D35" s="17">
        <v>16</v>
      </c>
      <c r="E35" s="17">
        <v>7</v>
      </c>
      <c r="F35" s="17">
        <v>21</v>
      </c>
      <c r="G35" s="17">
        <v>4</v>
      </c>
      <c r="H35" s="17">
        <v>2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26</v>
      </c>
      <c r="D36" s="17">
        <v>5</v>
      </c>
      <c r="E36" s="17">
        <v>5</v>
      </c>
      <c r="F36" s="17">
        <v>9</v>
      </c>
      <c r="G36" s="17">
        <v>1</v>
      </c>
      <c r="H36" s="17">
        <v>2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37</v>
      </c>
      <c r="D37" s="17">
        <v>3</v>
      </c>
      <c r="E37" s="17">
        <v>11</v>
      </c>
      <c r="F37" s="17">
        <v>17</v>
      </c>
      <c r="G37" s="17">
        <v>2</v>
      </c>
      <c r="H37" s="17">
        <v>2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4821</v>
      </c>
      <c r="D38" s="16">
        <v>35</v>
      </c>
      <c r="E38" s="16">
        <v>2847</v>
      </c>
      <c r="F38" s="16">
        <v>1280</v>
      </c>
      <c r="G38" s="16">
        <v>390</v>
      </c>
      <c r="H38" s="16">
        <v>145</v>
      </c>
      <c r="I38" s="16">
        <v>124</v>
      </c>
    </row>
    <row r="39" spans="1:14" ht="12" customHeight="1" x14ac:dyDescent="0.2">
      <c r="A39" s="28" t="s">
        <v>165</v>
      </c>
      <c r="B39" s="2" t="s">
        <v>12</v>
      </c>
      <c r="C39" s="17">
        <v>12</v>
      </c>
      <c r="D39" s="17" t="s">
        <v>178</v>
      </c>
      <c r="E39" s="17">
        <v>4</v>
      </c>
      <c r="F39" s="17">
        <v>5</v>
      </c>
      <c r="G39" s="17">
        <v>2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225</v>
      </c>
      <c r="D40" s="17">
        <v>2</v>
      </c>
      <c r="E40" s="17">
        <v>129</v>
      </c>
      <c r="F40" s="17">
        <v>47</v>
      </c>
      <c r="G40" s="17">
        <v>15</v>
      </c>
      <c r="H40" s="17">
        <v>22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511</v>
      </c>
      <c r="D41" s="17">
        <v>3</v>
      </c>
      <c r="E41" s="17">
        <v>378</v>
      </c>
      <c r="F41" s="17">
        <v>73</v>
      </c>
      <c r="G41" s="17">
        <v>15</v>
      </c>
      <c r="H41" s="17">
        <v>21</v>
      </c>
      <c r="I41" s="17">
        <v>21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509</v>
      </c>
      <c r="D42" s="17">
        <v>1</v>
      </c>
      <c r="E42" s="17">
        <v>364</v>
      </c>
      <c r="F42" s="17">
        <v>95</v>
      </c>
      <c r="G42" s="17">
        <v>23</v>
      </c>
      <c r="H42" s="17">
        <v>11</v>
      </c>
      <c r="I42" s="17">
        <v>15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578</v>
      </c>
      <c r="D43" s="17">
        <v>1</v>
      </c>
      <c r="E43" s="17">
        <v>408</v>
      </c>
      <c r="F43" s="17">
        <v>101</v>
      </c>
      <c r="G43" s="17">
        <v>50</v>
      </c>
      <c r="H43" s="17">
        <v>11</v>
      </c>
      <c r="I43" s="17">
        <v>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553</v>
      </c>
      <c r="D44" s="17">
        <v>7</v>
      </c>
      <c r="E44" s="17">
        <v>348</v>
      </c>
      <c r="F44" s="17">
        <v>137</v>
      </c>
      <c r="G44" s="17">
        <v>42</v>
      </c>
      <c r="H44" s="17">
        <v>7</v>
      </c>
      <c r="I44" s="17">
        <v>12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570</v>
      </c>
      <c r="D45" s="17">
        <v>3</v>
      </c>
      <c r="E45" s="17">
        <v>349</v>
      </c>
      <c r="F45" s="17">
        <v>159</v>
      </c>
      <c r="G45" s="17">
        <v>36</v>
      </c>
      <c r="H45" s="17">
        <v>12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465</v>
      </c>
      <c r="D46" s="17" t="s">
        <v>178</v>
      </c>
      <c r="E46" s="17">
        <v>276</v>
      </c>
      <c r="F46" s="17">
        <v>135</v>
      </c>
      <c r="G46" s="17">
        <v>36</v>
      </c>
      <c r="H46" s="17">
        <v>14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409</v>
      </c>
      <c r="D47" s="17">
        <v>4</v>
      </c>
      <c r="E47" s="17">
        <v>207</v>
      </c>
      <c r="F47" s="17">
        <v>129</v>
      </c>
      <c r="G47" s="17">
        <v>45</v>
      </c>
      <c r="H47" s="17">
        <v>13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357</v>
      </c>
      <c r="D48" s="17">
        <v>3</v>
      </c>
      <c r="E48" s="17">
        <v>176</v>
      </c>
      <c r="F48" s="17">
        <v>117</v>
      </c>
      <c r="G48" s="17">
        <v>44</v>
      </c>
      <c r="H48" s="17">
        <v>12</v>
      </c>
      <c r="I48" s="17">
        <v>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274</v>
      </c>
      <c r="D49" s="17">
        <v>3</v>
      </c>
      <c r="E49" s="17">
        <v>122</v>
      </c>
      <c r="F49" s="17">
        <v>104</v>
      </c>
      <c r="G49" s="17">
        <v>25</v>
      </c>
      <c r="H49" s="17">
        <v>11</v>
      </c>
      <c r="I49" s="17">
        <v>9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180</v>
      </c>
      <c r="D50" s="17">
        <v>2</v>
      </c>
      <c r="E50" s="17">
        <v>49</v>
      </c>
      <c r="F50" s="17">
        <v>88</v>
      </c>
      <c r="G50" s="17">
        <v>28</v>
      </c>
      <c r="H50" s="17">
        <v>1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118</v>
      </c>
      <c r="D51" s="17">
        <v>6</v>
      </c>
      <c r="E51" s="17">
        <v>23</v>
      </c>
      <c r="F51" s="17">
        <v>61</v>
      </c>
      <c r="G51" s="17">
        <v>20</v>
      </c>
      <c r="H51" s="17">
        <v>7</v>
      </c>
      <c r="I51" s="17">
        <v>1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37</v>
      </c>
      <c r="D52" s="17" t="s">
        <v>178</v>
      </c>
      <c r="E52" s="17">
        <v>7</v>
      </c>
      <c r="F52" s="17">
        <v>21</v>
      </c>
      <c r="G52" s="17">
        <v>5</v>
      </c>
      <c r="H52" s="17" t="s">
        <v>178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23</v>
      </c>
      <c r="D53" s="18" t="s">
        <v>178</v>
      </c>
      <c r="E53" s="18">
        <v>7</v>
      </c>
      <c r="F53" s="18">
        <v>8</v>
      </c>
      <c r="G53" s="18">
        <v>4</v>
      </c>
      <c r="H53" s="18">
        <v>2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4917</v>
      </c>
      <c r="D6" s="16">
        <v>354</v>
      </c>
      <c r="E6" s="16">
        <v>2909</v>
      </c>
      <c r="F6" s="16">
        <v>1127</v>
      </c>
      <c r="G6" s="16">
        <v>224</v>
      </c>
      <c r="H6" s="16">
        <v>161</v>
      </c>
      <c r="I6" s="16">
        <v>142</v>
      </c>
    </row>
    <row r="7" spans="1:29" ht="12" customHeight="1" x14ac:dyDescent="0.2">
      <c r="A7" s="28" t="s">
        <v>165</v>
      </c>
      <c r="B7" s="2" t="s">
        <v>12</v>
      </c>
      <c r="C7" s="17">
        <v>11</v>
      </c>
      <c r="D7" s="17">
        <v>1</v>
      </c>
      <c r="E7" s="17">
        <v>6</v>
      </c>
      <c r="F7" s="17" t="s">
        <v>178</v>
      </c>
      <c r="G7" s="17">
        <v>1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213</v>
      </c>
      <c r="D8" s="17">
        <v>18</v>
      </c>
      <c r="E8" s="17">
        <v>132</v>
      </c>
      <c r="F8" s="17">
        <v>41</v>
      </c>
      <c r="G8" s="17">
        <v>4</v>
      </c>
      <c r="H8" s="17">
        <v>14</v>
      </c>
      <c r="I8" s="17">
        <v>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458</v>
      </c>
      <c r="D9" s="17">
        <v>38</v>
      </c>
      <c r="E9" s="17">
        <v>315</v>
      </c>
      <c r="F9" s="17">
        <v>59</v>
      </c>
      <c r="G9" s="17">
        <v>7</v>
      </c>
      <c r="H9" s="17">
        <v>21</v>
      </c>
      <c r="I9" s="17">
        <v>18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572</v>
      </c>
      <c r="D10" s="17">
        <v>33</v>
      </c>
      <c r="E10" s="17">
        <v>406</v>
      </c>
      <c r="F10" s="17">
        <v>83</v>
      </c>
      <c r="G10" s="17">
        <v>18</v>
      </c>
      <c r="H10" s="17">
        <v>14</v>
      </c>
      <c r="I10" s="17">
        <v>18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598</v>
      </c>
      <c r="D11" s="17">
        <v>30</v>
      </c>
      <c r="E11" s="17">
        <v>415</v>
      </c>
      <c r="F11" s="17">
        <v>98</v>
      </c>
      <c r="G11" s="17">
        <v>24</v>
      </c>
      <c r="H11" s="17">
        <v>19</v>
      </c>
      <c r="I11" s="17">
        <v>12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535</v>
      </c>
      <c r="D12" s="17">
        <v>34</v>
      </c>
      <c r="E12" s="17">
        <v>341</v>
      </c>
      <c r="F12" s="17">
        <v>101</v>
      </c>
      <c r="G12" s="17">
        <v>31</v>
      </c>
      <c r="H12" s="17">
        <v>14</v>
      </c>
      <c r="I12" s="17">
        <v>14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601</v>
      </c>
      <c r="D13" s="17">
        <v>43</v>
      </c>
      <c r="E13" s="17">
        <v>376</v>
      </c>
      <c r="F13" s="17">
        <v>127</v>
      </c>
      <c r="G13" s="17">
        <v>27</v>
      </c>
      <c r="H13" s="17">
        <v>11</v>
      </c>
      <c r="I13" s="17">
        <v>17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528</v>
      </c>
      <c r="D14" s="17">
        <v>43</v>
      </c>
      <c r="E14" s="17">
        <v>323</v>
      </c>
      <c r="F14" s="17">
        <v>118</v>
      </c>
      <c r="G14" s="17">
        <v>21</v>
      </c>
      <c r="H14" s="17">
        <v>11</v>
      </c>
      <c r="I14" s="17">
        <v>12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450</v>
      </c>
      <c r="D15" s="17">
        <v>32</v>
      </c>
      <c r="E15" s="17">
        <v>244</v>
      </c>
      <c r="F15" s="17">
        <v>130</v>
      </c>
      <c r="G15" s="17">
        <v>18</v>
      </c>
      <c r="H15" s="17">
        <v>15</v>
      </c>
      <c r="I15" s="17">
        <v>11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337</v>
      </c>
      <c r="D16" s="17">
        <v>29</v>
      </c>
      <c r="E16" s="17">
        <v>171</v>
      </c>
      <c r="F16" s="17">
        <v>95</v>
      </c>
      <c r="G16" s="17">
        <v>26</v>
      </c>
      <c r="H16" s="17">
        <v>11</v>
      </c>
      <c r="I16" s="17">
        <v>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271</v>
      </c>
      <c r="D17" s="17">
        <v>21</v>
      </c>
      <c r="E17" s="17">
        <v>102</v>
      </c>
      <c r="F17" s="17">
        <v>102</v>
      </c>
      <c r="G17" s="17">
        <v>18</v>
      </c>
      <c r="H17" s="17">
        <v>15</v>
      </c>
      <c r="I17" s="17">
        <v>13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167</v>
      </c>
      <c r="D18" s="17">
        <v>17</v>
      </c>
      <c r="E18" s="17">
        <v>46</v>
      </c>
      <c r="F18" s="17">
        <v>82</v>
      </c>
      <c r="G18" s="17">
        <v>13</v>
      </c>
      <c r="H18" s="17">
        <v>4</v>
      </c>
      <c r="I18" s="17">
        <v>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81</v>
      </c>
      <c r="D19" s="17">
        <v>7</v>
      </c>
      <c r="E19" s="17">
        <v>13</v>
      </c>
      <c r="F19" s="17">
        <v>46</v>
      </c>
      <c r="G19" s="17">
        <v>5</v>
      </c>
      <c r="H19" s="17">
        <v>5</v>
      </c>
      <c r="I19" s="17">
        <v>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52</v>
      </c>
      <c r="D20" s="17">
        <v>5</v>
      </c>
      <c r="E20" s="17">
        <v>7</v>
      </c>
      <c r="F20" s="17">
        <v>24</v>
      </c>
      <c r="G20" s="17">
        <v>8</v>
      </c>
      <c r="H20" s="17">
        <v>4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43</v>
      </c>
      <c r="D21" s="17">
        <v>3</v>
      </c>
      <c r="E21" s="17">
        <v>12</v>
      </c>
      <c r="F21" s="17">
        <v>21</v>
      </c>
      <c r="G21" s="17">
        <v>3</v>
      </c>
      <c r="H21" s="17">
        <v>1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2189</v>
      </c>
      <c r="D22" s="16">
        <v>346</v>
      </c>
      <c r="E22" s="16">
        <v>1280</v>
      </c>
      <c r="F22" s="16">
        <v>361</v>
      </c>
      <c r="G22" s="16">
        <v>68</v>
      </c>
      <c r="H22" s="16">
        <v>73</v>
      </c>
      <c r="I22" s="16">
        <v>61</v>
      </c>
    </row>
    <row r="23" spans="1:14" ht="12" customHeight="1" x14ac:dyDescent="0.2">
      <c r="A23" s="28" t="s">
        <v>165</v>
      </c>
      <c r="B23" s="2" t="s">
        <v>12</v>
      </c>
      <c r="C23" s="17">
        <v>4</v>
      </c>
      <c r="D23" s="17">
        <v>1</v>
      </c>
      <c r="E23" s="17">
        <v>3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81</v>
      </c>
      <c r="D24" s="17">
        <v>17</v>
      </c>
      <c r="E24" s="17">
        <v>40</v>
      </c>
      <c r="F24" s="17">
        <v>18</v>
      </c>
      <c r="G24" s="17">
        <v>2</v>
      </c>
      <c r="H24" s="17">
        <v>2</v>
      </c>
      <c r="I24" s="17">
        <v>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198</v>
      </c>
      <c r="D25" s="17">
        <v>37</v>
      </c>
      <c r="E25" s="17">
        <v>118</v>
      </c>
      <c r="F25" s="17">
        <v>28</v>
      </c>
      <c r="G25" s="17">
        <v>2</v>
      </c>
      <c r="H25" s="17">
        <v>7</v>
      </c>
      <c r="I25" s="17">
        <v>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278</v>
      </c>
      <c r="D26" s="17">
        <v>33</v>
      </c>
      <c r="E26" s="17">
        <v>199</v>
      </c>
      <c r="F26" s="17">
        <v>28</v>
      </c>
      <c r="G26" s="17">
        <v>7</v>
      </c>
      <c r="H26" s="17">
        <v>2</v>
      </c>
      <c r="I26" s="17">
        <v>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278</v>
      </c>
      <c r="D27" s="17">
        <v>29</v>
      </c>
      <c r="E27" s="17">
        <v>188</v>
      </c>
      <c r="F27" s="17">
        <v>35</v>
      </c>
      <c r="G27" s="17">
        <v>13</v>
      </c>
      <c r="H27" s="17">
        <v>7</v>
      </c>
      <c r="I27" s="17">
        <v>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252</v>
      </c>
      <c r="D28" s="17">
        <v>34</v>
      </c>
      <c r="E28" s="17">
        <v>158</v>
      </c>
      <c r="F28" s="17">
        <v>35</v>
      </c>
      <c r="G28" s="17">
        <v>10</v>
      </c>
      <c r="H28" s="17">
        <v>8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292</v>
      </c>
      <c r="D29" s="17">
        <v>41</v>
      </c>
      <c r="E29" s="17">
        <v>175</v>
      </c>
      <c r="F29" s="17">
        <v>51</v>
      </c>
      <c r="G29" s="17">
        <v>10</v>
      </c>
      <c r="H29" s="17">
        <v>8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257</v>
      </c>
      <c r="D30" s="17">
        <v>42</v>
      </c>
      <c r="E30" s="17">
        <v>160</v>
      </c>
      <c r="F30" s="17">
        <v>38</v>
      </c>
      <c r="G30" s="17">
        <v>8</v>
      </c>
      <c r="H30" s="17">
        <v>4</v>
      </c>
      <c r="I30" s="17">
        <v>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197</v>
      </c>
      <c r="D31" s="17">
        <v>32</v>
      </c>
      <c r="E31" s="17">
        <v>106</v>
      </c>
      <c r="F31" s="17">
        <v>41</v>
      </c>
      <c r="G31" s="17">
        <v>3</v>
      </c>
      <c r="H31" s="17">
        <v>10</v>
      </c>
      <c r="I31" s="17">
        <v>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135</v>
      </c>
      <c r="D32" s="17">
        <v>29</v>
      </c>
      <c r="E32" s="17">
        <v>74</v>
      </c>
      <c r="F32" s="17">
        <v>19</v>
      </c>
      <c r="G32" s="17">
        <v>3</v>
      </c>
      <c r="H32" s="17">
        <v>7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106</v>
      </c>
      <c r="D33" s="17">
        <v>20</v>
      </c>
      <c r="E33" s="17">
        <v>36</v>
      </c>
      <c r="F33" s="17">
        <v>29</v>
      </c>
      <c r="G33" s="17">
        <v>4</v>
      </c>
      <c r="H33" s="17">
        <v>11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51</v>
      </c>
      <c r="D34" s="17">
        <v>16</v>
      </c>
      <c r="E34" s="17">
        <v>12</v>
      </c>
      <c r="F34" s="17">
        <v>17</v>
      </c>
      <c r="G34" s="17">
        <v>4</v>
      </c>
      <c r="H34" s="17">
        <v>2</v>
      </c>
      <c r="I34" s="17" t="s">
        <v>178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24</v>
      </c>
      <c r="D35" s="17">
        <v>7</v>
      </c>
      <c r="E35" s="17">
        <v>3</v>
      </c>
      <c r="F35" s="17">
        <v>9</v>
      </c>
      <c r="G35" s="17" t="s">
        <v>178</v>
      </c>
      <c r="H35" s="17">
        <v>3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15</v>
      </c>
      <c r="D36" s="17">
        <v>5</v>
      </c>
      <c r="E36" s="17">
        <v>1</v>
      </c>
      <c r="F36" s="17">
        <v>7</v>
      </c>
      <c r="G36" s="17">
        <v>1</v>
      </c>
      <c r="H36" s="17">
        <v>1</v>
      </c>
      <c r="I36" s="17" t="s">
        <v>178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21</v>
      </c>
      <c r="D37" s="17">
        <v>3</v>
      </c>
      <c r="E37" s="17">
        <v>7</v>
      </c>
      <c r="F37" s="17">
        <v>6</v>
      </c>
      <c r="G37" s="17">
        <v>1</v>
      </c>
      <c r="H37" s="17">
        <v>1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2728</v>
      </c>
      <c r="D38" s="16">
        <v>8</v>
      </c>
      <c r="E38" s="16">
        <v>1629</v>
      </c>
      <c r="F38" s="16">
        <v>766</v>
      </c>
      <c r="G38" s="16">
        <v>156</v>
      </c>
      <c r="H38" s="16">
        <v>88</v>
      </c>
      <c r="I38" s="16">
        <v>81</v>
      </c>
    </row>
    <row r="39" spans="1:14" ht="12" customHeight="1" x14ac:dyDescent="0.2">
      <c r="A39" s="28" t="s">
        <v>165</v>
      </c>
      <c r="B39" s="2" t="s">
        <v>12</v>
      </c>
      <c r="C39" s="17">
        <v>7</v>
      </c>
      <c r="D39" s="17" t="s">
        <v>178</v>
      </c>
      <c r="E39" s="17">
        <v>3</v>
      </c>
      <c r="F39" s="17" t="s">
        <v>178</v>
      </c>
      <c r="G39" s="17">
        <v>1</v>
      </c>
      <c r="H39" s="17">
        <v>2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132</v>
      </c>
      <c r="D40" s="17">
        <v>1</v>
      </c>
      <c r="E40" s="17">
        <v>92</v>
      </c>
      <c r="F40" s="17">
        <v>23</v>
      </c>
      <c r="G40" s="17">
        <v>2</v>
      </c>
      <c r="H40" s="17">
        <v>12</v>
      </c>
      <c r="I40" s="17">
        <v>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260</v>
      </c>
      <c r="D41" s="17">
        <v>1</v>
      </c>
      <c r="E41" s="17">
        <v>197</v>
      </c>
      <c r="F41" s="17">
        <v>31</v>
      </c>
      <c r="G41" s="17">
        <v>5</v>
      </c>
      <c r="H41" s="17">
        <v>14</v>
      </c>
      <c r="I41" s="17">
        <v>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294</v>
      </c>
      <c r="D42" s="17" t="s">
        <v>178</v>
      </c>
      <c r="E42" s="17">
        <v>207</v>
      </c>
      <c r="F42" s="17">
        <v>55</v>
      </c>
      <c r="G42" s="17">
        <v>11</v>
      </c>
      <c r="H42" s="17">
        <v>12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320</v>
      </c>
      <c r="D43" s="17">
        <v>1</v>
      </c>
      <c r="E43" s="17">
        <v>227</v>
      </c>
      <c r="F43" s="17">
        <v>63</v>
      </c>
      <c r="G43" s="17">
        <v>11</v>
      </c>
      <c r="H43" s="17">
        <v>12</v>
      </c>
      <c r="I43" s="17">
        <v>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283</v>
      </c>
      <c r="D44" s="17" t="s">
        <v>178</v>
      </c>
      <c r="E44" s="17">
        <v>183</v>
      </c>
      <c r="F44" s="17">
        <v>66</v>
      </c>
      <c r="G44" s="17">
        <v>21</v>
      </c>
      <c r="H44" s="17">
        <v>6</v>
      </c>
      <c r="I44" s="17">
        <v>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309</v>
      </c>
      <c r="D45" s="17">
        <v>2</v>
      </c>
      <c r="E45" s="17">
        <v>201</v>
      </c>
      <c r="F45" s="17">
        <v>76</v>
      </c>
      <c r="G45" s="17">
        <v>17</v>
      </c>
      <c r="H45" s="17">
        <v>3</v>
      </c>
      <c r="I45" s="17">
        <v>10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271</v>
      </c>
      <c r="D46" s="17">
        <v>1</v>
      </c>
      <c r="E46" s="17">
        <v>163</v>
      </c>
      <c r="F46" s="17">
        <v>80</v>
      </c>
      <c r="G46" s="17">
        <v>13</v>
      </c>
      <c r="H46" s="17">
        <v>7</v>
      </c>
      <c r="I46" s="17">
        <v>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253</v>
      </c>
      <c r="D47" s="17" t="s">
        <v>178</v>
      </c>
      <c r="E47" s="17">
        <v>138</v>
      </c>
      <c r="F47" s="17">
        <v>89</v>
      </c>
      <c r="G47" s="17">
        <v>15</v>
      </c>
      <c r="H47" s="17">
        <v>5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202</v>
      </c>
      <c r="D48" s="17" t="s">
        <v>178</v>
      </c>
      <c r="E48" s="17">
        <v>97</v>
      </c>
      <c r="F48" s="17">
        <v>76</v>
      </c>
      <c r="G48" s="17">
        <v>23</v>
      </c>
      <c r="H48" s="17">
        <v>4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165</v>
      </c>
      <c r="D49" s="17">
        <v>1</v>
      </c>
      <c r="E49" s="17">
        <v>66</v>
      </c>
      <c r="F49" s="17">
        <v>73</v>
      </c>
      <c r="G49" s="17">
        <v>14</v>
      </c>
      <c r="H49" s="17">
        <v>4</v>
      </c>
      <c r="I49" s="17">
        <v>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116</v>
      </c>
      <c r="D50" s="17">
        <v>1</v>
      </c>
      <c r="E50" s="17">
        <v>34</v>
      </c>
      <c r="F50" s="17">
        <v>65</v>
      </c>
      <c r="G50" s="17">
        <v>9</v>
      </c>
      <c r="H50" s="17">
        <v>2</v>
      </c>
      <c r="I50" s="17">
        <v>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57</v>
      </c>
      <c r="D51" s="17" t="s">
        <v>178</v>
      </c>
      <c r="E51" s="17">
        <v>10</v>
      </c>
      <c r="F51" s="17">
        <v>37</v>
      </c>
      <c r="G51" s="17">
        <v>5</v>
      </c>
      <c r="H51" s="17">
        <v>2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37</v>
      </c>
      <c r="D52" s="17" t="s">
        <v>178</v>
      </c>
      <c r="E52" s="17">
        <v>6</v>
      </c>
      <c r="F52" s="17">
        <v>17</v>
      </c>
      <c r="G52" s="17">
        <v>7</v>
      </c>
      <c r="H52" s="17">
        <v>3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22</v>
      </c>
      <c r="D53" s="18" t="s">
        <v>178</v>
      </c>
      <c r="E53" s="18">
        <v>5</v>
      </c>
      <c r="F53" s="18">
        <v>15</v>
      </c>
      <c r="G53" s="18">
        <v>2</v>
      </c>
      <c r="H53" s="18" t="s">
        <v>178</v>
      </c>
      <c r="I53" s="18" t="s">
        <v>178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25351</v>
      </c>
      <c r="D6" s="16">
        <v>1956</v>
      </c>
      <c r="E6" s="16">
        <v>12917</v>
      </c>
      <c r="F6" s="16">
        <v>7149</v>
      </c>
      <c r="G6" s="16">
        <v>1649</v>
      </c>
      <c r="H6" s="16">
        <v>845</v>
      </c>
      <c r="I6" s="16">
        <v>835</v>
      </c>
    </row>
    <row r="7" spans="1:29" ht="12" customHeight="1" x14ac:dyDescent="0.2">
      <c r="A7" s="28" t="s">
        <v>165</v>
      </c>
      <c r="B7" s="2" t="s">
        <v>12</v>
      </c>
      <c r="C7" s="17">
        <v>35</v>
      </c>
      <c r="D7" s="17">
        <v>1</v>
      </c>
      <c r="E7" s="17">
        <v>14</v>
      </c>
      <c r="F7" s="17">
        <v>6</v>
      </c>
      <c r="G7" s="17">
        <v>1</v>
      </c>
      <c r="H7" s="17">
        <v>7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874</v>
      </c>
      <c r="D8" s="17">
        <v>56</v>
      </c>
      <c r="E8" s="17">
        <v>466</v>
      </c>
      <c r="F8" s="17">
        <v>156</v>
      </c>
      <c r="G8" s="17">
        <v>25</v>
      </c>
      <c r="H8" s="17">
        <v>105</v>
      </c>
      <c r="I8" s="17">
        <v>66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2322</v>
      </c>
      <c r="D9" s="17">
        <v>156</v>
      </c>
      <c r="E9" s="17">
        <v>1454</v>
      </c>
      <c r="F9" s="17">
        <v>404</v>
      </c>
      <c r="G9" s="17">
        <v>92</v>
      </c>
      <c r="H9" s="17">
        <v>121</v>
      </c>
      <c r="I9" s="17">
        <v>95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2708</v>
      </c>
      <c r="D10" s="17">
        <v>171</v>
      </c>
      <c r="E10" s="17">
        <v>1662</v>
      </c>
      <c r="F10" s="17">
        <v>555</v>
      </c>
      <c r="G10" s="17">
        <v>136</v>
      </c>
      <c r="H10" s="17">
        <v>101</v>
      </c>
      <c r="I10" s="17">
        <v>83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2836</v>
      </c>
      <c r="D11" s="17">
        <v>181</v>
      </c>
      <c r="E11" s="17">
        <v>1665</v>
      </c>
      <c r="F11" s="17">
        <v>668</v>
      </c>
      <c r="G11" s="17">
        <v>160</v>
      </c>
      <c r="H11" s="17">
        <v>85</v>
      </c>
      <c r="I11" s="17">
        <v>77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2932</v>
      </c>
      <c r="D12" s="17">
        <v>221</v>
      </c>
      <c r="E12" s="17">
        <v>1614</v>
      </c>
      <c r="F12" s="17">
        <v>741</v>
      </c>
      <c r="G12" s="17">
        <v>194</v>
      </c>
      <c r="H12" s="17">
        <v>82</v>
      </c>
      <c r="I12" s="17">
        <v>80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3312</v>
      </c>
      <c r="D13" s="17">
        <v>259</v>
      </c>
      <c r="E13" s="17">
        <v>1807</v>
      </c>
      <c r="F13" s="17">
        <v>897</v>
      </c>
      <c r="G13" s="17">
        <v>220</v>
      </c>
      <c r="H13" s="17">
        <v>59</v>
      </c>
      <c r="I13" s="17">
        <v>70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2974</v>
      </c>
      <c r="D14" s="17">
        <v>217</v>
      </c>
      <c r="E14" s="17">
        <v>1516</v>
      </c>
      <c r="F14" s="17">
        <v>865</v>
      </c>
      <c r="G14" s="17">
        <v>249</v>
      </c>
      <c r="H14" s="17">
        <v>63</v>
      </c>
      <c r="I14" s="17">
        <v>64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2403</v>
      </c>
      <c r="D15" s="17">
        <v>208</v>
      </c>
      <c r="E15" s="17">
        <v>1177</v>
      </c>
      <c r="F15" s="17">
        <v>722</v>
      </c>
      <c r="G15" s="17">
        <v>191</v>
      </c>
      <c r="H15" s="17">
        <v>43</v>
      </c>
      <c r="I15" s="17">
        <v>62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1939</v>
      </c>
      <c r="D16" s="17">
        <v>209</v>
      </c>
      <c r="E16" s="17">
        <v>821</v>
      </c>
      <c r="F16" s="17">
        <v>644</v>
      </c>
      <c r="G16" s="17">
        <v>156</v>
      </c>
      <c r="H16" s="17">
        <v>57</v>
      </c>
      <c r="I16" s="17">
        <v>52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1346</v>
      </c>
      <c r="D17" s="17">
        <v>136</v>
      </c>
      <c r="E17" s="17">
        <v>467</v>
      </c>
      <c r="F17" s="17">
        <v>572</v>
      </c>
      <c r="G17" s="17">
        <v>92</v>
      </c>
      <c r="H17" s="17">
        <v>36</v>
      </c>
      <c r="I17" s="17">
        <v>43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823</v>
      </c>
      <c r="D18" s="17">
        <v>84</v>
      </c>
      <c r="E18" s="17">
        <v>143</v>
      </c>
      <c r="F18" s="17">
        <v>451</v>
      </c>
      <c r="G18" s="17">
        <v>62</v>
      </c>
      <c r="H18" s="17">
        <v>34</v>
      </c>
      <c r="I18" s="17">
        <v>49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456</v>
      </c>
      <c r="D19" s="17">
        <v>32</v>
      </c>
      <c r="E19" s="17">
        <v>53</v>
      </c>
      <c r="F19" s="17">
        <v>268</v>
      </c>
      <c r="G19" s="17">
        <v>40</v>
      </c>
      <c r="H19" s="17">
        <v>30</v>
      </c>
      <c r="I19" s="17">
        <v>33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238</v>
      </c>
      <c r="D20" s="17">
        <v>14</v>
      </c>
      <c r="E20" s="17">
        <v>33</v>
      </c>
      <c r="F20" s="17">
        <v>129</v>
      </c>
      <c r="G20" s="17">
        <v>22</v>
      </c>
      <c r="H20" s="17">
        <v>13</v>
      </c>
      <c r="I20" s="17">
        <v>27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153</v>
      </c>
      <c r="D21" s="17">
        <v>11</v>
      </c>
      <c r="E21" s="17">
        <v>25</v>
      </c>
      <c r="F21" s="17">
        <v>71</v>
      </c>
      <c r="G21" s="17">
        <v>9</v>
      </c>
      <c r="H21" s="17">
        <v>9</v>
      </c>
      <c r="I21" s="17">
        <v>28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11079</v>
      </c>
      <c r="D22" s="16">
        <v>1896</v>
      </c>
      <c r="E22" s="16">
        <v>5228</v>
      </c>
      <c r="F22" s="16">
        <v>2691</v>
      </c>
      <c r="G22" s="16">
        <v>461</v>
      </c>
      <c r="H22" s="16">
        <v>380</v>
      </c>
      <c r="I22" s="16">
        <v>423</v>
      </c>
    </row>
    <row r="23" spans="1:14" ht="12" customHeight="1" x14ac:dyDescent="0.2">
      <c r="A23" s="28" t="s">
        <v>165</v>
      </c>
      <c r="B23" s="2" t="s">
        <v>12</v>
      </c>
      <c r="C23" s="17">
        <v>10</v>
      </c>
      <c r="D23" s="17">
        <v>1</v>
      </c>
      <c r="E23" s="17">
        <v>5</v>
      </c>
      <c r="F23" s="17">
        <v>1</v>
      </c>
      <c r="G23" s="17">
        <v>1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337</v>
      </c>
      <c r="D24" s="17">
        <v>53</v>
      </c>
      <c r="E24" s="17">
        <v>144</v>
      </c>
      <c r="F24" s="17">
        <v>70</v>
      </c>
      <c r="G24" s="17">
        <v>4</v>
      </c>
      <c r="H24" s="17">
        <v>38</v>
      </c>
      <c r="I24" s="17">
        <v>28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1007</v>
      </c>
      <c r="D25" s="17">
        <v>153</v>
      </c>
      <c r="E25" s="17">
        <v>545</v>
      </c>
      <c r="F25" s="17">
        <v>179</v>
      </c>
      <c r="G25" s="17">
        <v>33</v>
      </c>
      <c r="H25" s="17">
        <v>47</v>
      </c>
      <c r="I25" s="17">
        <v>50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1215</v>
      </c>
      <c r="D26" s="17">
        <v>166</v>
      </c>
      <c r="E26" s="17">
        <v>653</v>
      </c>
      <c r="F26" s="17">
        <v>271</v>
      </c>
      <c r="G26" s="17">
        <v>41</v>
      </c>
      <c r="H26" s="17">
        <v>40</v>
      </c>
      <c r="I26" s="17">
        <v>44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1291</v>
      </c>
      <c r="D27" s="17">
        <v>178</v>
      </c>
      <c r="E27" s="17">
        <v>662</v>
      </c>
      <c r="F27" s="17">
        <v>318</v>
      </c>
      <c r="G27" s="17">
        <v>51</v>
      </c>
      <c r="H27" s="17">
        <v>41</v>
      </c>
      <c r="I27" s="17">
        <v>41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1327</v>
      </c>
      <c r="D28" s="17">
        <v>215</v>
      </c>
      <c r="E28" s="17">
        <v>668</v>
      </c>
      <c r="F28" s="17">
        <v>315</v>
      </c>
      <c r="G28" s="17">
        <v>52</v>
      </c>
      <c r="H28" s="17">
        <v>39</v>
      </c>
      <c r="I28" s="17">
        <v>38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1578</v>
      </c>
      <c r="D29" s="17">
        <v>254</v>
      </c>
      <c r="E29" s="17">
        <v>814</v>
      </c>
      <c r="F29" s="17">
        <v>368</v>
      </c>
      <c r="G29" s="17">
        <v>72</v>
      </c>
      <c r="H29" s="17">
        <v>34</v>
      </c>
      <c r="I29" s="17">
        <v>36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1322</v>
      </c>
      <c r="D30" s="17">
        <v>214</v>
      </c>
      <c r="E30" s="17">
        <v>678</v>
      </c>
      <c r="F30" s="17">
        <v>294</v>
      </c>
      <c r="G30" s="17">
        <v>69</v>
      </c>
      <c r="H30" s="17">
        <v>36</v>
      </c>
      <c r="I30" s="17">
        <v>31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1037</v>
      </c>
      <c r="D31" s="17">
        <v>203</v>
      </c>
      <c r="E31" s="17">
        <v>488</v>
      </c>
      <c r="F31" s="17">
        <v>250</v>
      </c>
      <c r="G31" s="17">
        <v>50</v>
      </c>
      <c r="H31" s="17">
        <v>19</v>
      </c>
      <c r="I31" s="17">
        <v>27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829</v>
      </c>
      <c r="D32" s="17">
        <v>203</v>
      </c>
      <c r="E32" s="17">
        <v>316</v>
      </c>
      <c r="F32" s="17">
        <v>207</v>
      </c>
      <c r="G32" s="17">
        <v>43</v>
      </c>
      <c r="H32" s="17">
        <v>30</v>
      </c>
      <c r="I32" s="17">
        <v>30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537</v>
      </c>
      <c r="D33" s="17">
        <v>128</v>
      </c>
      <c r="E33" s="17">
        <v>183</v>
      </c>
      <c r="F33" s="17">
        <v>163</v>
      </c>
      <c r="G33" s="17">
        <v>20</v>
      </c>
      <c r="H33" s="17">
        <v>16</v>
      </c>
      <c r="I33" s="17">
        <v>27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297</v>
      </c>
      <c r="D34" s="17">
        <v>81</v>
      </c>
      <c r="E34" s="17">
        <v>35</v>
      </c>
      <c r="F34" s="17">
        <v>135</v>
      </c>
      <c r="G34" s="17">
        <v>7</v>
      </c>
      <c r="H34" s="17">
        <v>18</v>
      </c>
      <c r="I34" s="17">
        <v>21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141</v>
      </c>
      <c r="D35" s="17">
        <v>28</v>
      </c>
      <c r="E35" s="17">
        <v>15</v>
      </c>
      <c r="F35" s="17">
        <v>63</v>
      </c>
      <c r="G35" s="17">
        <v>8</v>
      </c>
      <c r="H35" s="17">
        <v>11</v>
      </c>
      <c r="I35" s="17">
        <v>16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91</v>
      </c>
      <c r="D36" s="17">
        <v>12</v>
      </c>
      <c r="E36" s="17">
        <v>12</v>
      </c>
      <c r="F36" s="17">
        <v>39</v>
      </c>
      <c r="G36" s="17">
        <v>7</v>
      </c>
      <c r="H36" s="17">
        <v>5</v>
      </c>
      <c r="I36" s="17">
        <v>16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60</v>
      </c>
      <c r="D37" s="17">
        <v>7</v>
      </c>
      <c r="E37" s="17">
        <v>10</v>
      </c>
      <c r="F37" s="17">
        <v>18</v>
      </c>
      <c r="G37" s="17">
        <v>3</v>
      </c>
      <c r="H37" s="17">
        <v>6</v>
      </c>
      <c r="I37" s="17">
        <v>16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14272</v>
      </c>
      <c r="D38" s="16">
        <v>60</v>
      </c>
      <c r="E38" s="16">
        <v>7689</v>
      </c>
      <c r="F38" s="16">
        <v>4458</v>
      </c>
      <c r="G38" s="16">
        <v>1188</v>
      </c>
      <c r="H38" s="16">
        <v>465</v>
      </c>
      <c r="I38" s="16">
        <v>412</v>
      </c>
    </row>
    <row r="39" spans="1:14" ht="12" customHeight="1" x14ac:dyDescent="0.2">
      <c r="A39" s="28" t="s">
        <v>165</v>
      </c>
      <c r="B39" s="2" t="s">
        <v>12</v>
      </c>
      <c r="C39" s="17">
        <v>25</v>
      </c>
      <c r="D39" s="17" t="s">
        <v>178</v>
      </c>
      <c r="E39" s="17">
        <v>9</v>
      </c>
      <c r="F39" s="17">
        <v>5</v>
      </c>
      <c r="G39" s="17" t="s">
        <v>178</v>
      </c>
      <c r="H39" s="17">
        <v>7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537</v>
      </c>
      <c r="D40" s="17">
        <v>3</v>
      </c>
      <c r="E40" s="17">
        <v>322</v>
      </c>
      <c r="F40" s="17">
        <v>86</v>
      </c>
      <c r="G40" s="17">
        <v>21</v>
      </c>
      <c r="H40" s="17">
        <v>67</v>
      </c>
      <c r="I40" s="17">
        <v>38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1315</v>
      </c>
      <c r="D41" s="17">
        <v>3</v>
      </c>
      <c r="E41" s="17">
        <v>909</v>
      </c>
      <c r="F41" s="17">
        <v>225</v>
      </c>
      <c r="G41" s="17">
        <v>59</v>
      </c>
      <c r="H41" s="17">
        <v>74</v>
      </c>
      <c r="I41" s="17">
        <v>45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1493</v>
      </c>
      <c r="D42" s="17">
        <v>5</v>
      </c>
      <c r="E42" s="17">
        <v>1009</v>
      </c>
      <c r="F42" s="17">
        <v>284</v>
      </c>
      <c r="G42" s="17">
        <v>95</v>
      </c>
      <c r="H42" s="17">
        <v>61</v>
      </c>
      <c r="I42" s="17">
        <v>39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1545</v>
      </c>
      <c r="D43" s="17">
        <v>3</v>
      </c>
      <c r="E43" s="17">
        <v>1003</v>
      </c>
      <c r="F43" s="17">
        <v>350</v>
      </c>
      <c r="G43" s="17">
        <v>109</v>
      </c>
      <c r="H43" s="17">
        <v>44</v>
      </c>
      <c r="I43" s="17">
        <v>36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1605</v>
      </c>
      <c r="D44" s="17">
        <v>6</v>
      </c>
      <c r="E44" s="17">
        <v>946</v>
      </c>
      <c r="F44" s="17">
        <v>426</v>
      </c>
      <c r="G44" s="17">
        <v>142</v>
      </c>
      <c r="H44" s="17">
        <v>43</v>
      </c>
      <c r="I44" s="17">
        <v>42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1734</v>
      </c>
      <c r="D45" s="17">
        <v>5</v>
      </c>
      <c r="E45" s="17">
        <v>993</v>
      </c>
      <c r="F45" s="17">
        <v>529</v>
      </c>
      <c r="G45" s="17">
        <v>148</v>
      </c>
      <c r="H45" s="17">
        <v>25</v>
      </c>
      <c r="I45" s="17">
        <v>34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1652</v>
      </c>
      <c r="D46" s="17">
        <v>3</v>
      </c>
      <c r="E46" s="17">
        <v>838</v>
      </c>
      <c r="F46" s="17">
        <v>571</v>
      </c>
      <c r="G46" s="17">
        <v>180</v>
      </c>
      <c r="H46" s="17">
        <v>27</v>
      </c>
      <c r="I46" s="17">
        <v>33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1366</v>
      </c>
      <c r="D47" s="17">
        <v>5</v>
      </c>
      <c r="E47" s="17">
        <v>689</v>
      </c>
      <c r="F47" s="17">
        <v>472</v>
      </c>
      <c r="G47" s="17">
        <v>141</v>
      </c>
      <c r="H47" s="17">
        <v>24</v>
      </c>
      <c r="I47" s="17">
        <v>35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1110</v>
      </c>
      <c r="D48" s="17">
        <v>6</v>
      </c>
      <c r="E48" s="17">
        <v>505</v>
      </c>
      <c r="F48" s="17">
        <v>437</v>
      </c>
      <c r="G48" s="17">
        <v>113</v>
      </c>
      <c r="H48" s="17">
        <v>27</v>
      </c>
      <c r="I48" s="17">
        <v>22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809</v>
      </c>
      <c r="D49" s="17">
        <v>8</v>
      </c>
      <c r="E49" s="17">
        <v>284</v>
      </c>
      <c r="F49" s="17">
        <v>409</v>
      </c>
      <c r="G49" s="17">
        <v>72</v>
      </c>
      <c r="H49" s="17">
        <v>20</v>
      </c>
      <c r="I49" s="17">
        <v>16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526</v>
      </c>
      <c r="D50" s="17">
        <v>3</v>
      </c>
      <c r="E50" s="17">
        <v>108</v>
      </c>
      <c r="F50" s="17">
        <v>316</v>
      </c>
      <c r="G50" s="17">
        <v>55</v>
      </c>
      <c r="H50" s="17">
        <v>16</v>
      </c>
      <c r="I50" s="17">
        <v>28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315</v>
      </c>
      <c r="D51" s="17">
        <v>4</v>
      </c>
      <c r="E51" s="17">
        <v>38</v>
      </c>
      <c r="F51" s="17">
        <v>205</v>
      </c>
      <c r="G51" s="17">
        <v>32</v>
      </c>
      <c r="H51" s="17">
        <v>19</v>
      </c>
      <c r="I51" s="17">
        <v>17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147</v>
      </c>
      <c r="D52" s="17">
        <v>2</v>
      </c>
      <c r="E52" s="17">
        <v>21</v>
      </c>
      <c r="F52" s="17">
        <v>90</v>
      </c>
      <c r="G52" s="17">
        <v>15</v>
      </c>
      <c r="H52" s="17">
        <v>8</v>
      </c>
      <c r="I52" s="17">
        <v>11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93</v>
      </c>
      <c r="D53" s="18">
        <v>4</v>
      </c>
      <c r="E53" s="18">
        <v>15</v>
      </c>
      <c r="F53" s="18">
        <v>53</v>
      </c>
      <c r="G53" s="18">
        <v>6</v>
      </c>
      <c r="H53" s="18">
        <v>3</v>
      </c>
      <c r="I53" s="18">
        <v>12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20619</v>
      </c>
      <c r="D6" s="16">
        <v>1786</v>
      </c>
      <c r="E6" s="16">
        <v>10439</v>
      </c>
      <c r="F6" s="16">
        <v>6057</v>
      </c>
      <c r="G6" s="16">
        <v>1022</v>
      </c>
      <c r="H6" s="16">
        <v>618</v>
      </c>
      <c r="I6" s="16">
        <v>697</v>
      </c>
    </row>
    <row r="7" spans="1:29" ht="12" customHeight="1" x14ac:dyDescent="0.2">
      <c r="A7" s="28" t="s">
        <v>165</v>
      </c>
      <c r="B7" s="2" t="s">
        <v>12</v>
      </c>
      <c r="C7" s="17">
        <v>36</v>
      </c>
      <c r="D7" s="17">
        <v>3</v>
      </c>
      <c r="E7" s="17">
        <v>15</v>
      </c>
      <c r="F7" s="17">
        <v>10</v>
      </c>
      <c r="G7" s="17">
        <v>1</v>
      </c>
      <c r="H7" s="17">
        <v>4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746</v>
      </c>
      <c r="D8" s="17">
        <v>83</v>
      </c>
      <c r="E8" s="17">
        <v>358</v>
      </c>
      <c r="F8" s="17">
        <v>156</v>
      </c>
      <c r="G8" s="17">
        <v>14</v>
      </c>
      <c r="H8" s="17">
        <v>86</v>
      </c>
      <c r="I8" s="17">
        <v>49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1817</v>
      </c>
      <c r="D9" s="17">
        <v>187</v>
      </c>
      <c r="E9" s="17">
        <v>1077</v>
      </c>
      <c r="F9" s="17">
        <v>316</v>
      </c>
      <c r="G9" s="17">
        <v>64</v>
      </c>
      <c r="H9" s="17">
        <v>91</v>
      </c>
      <c r="I9" s="17">
        <v>82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2125</v>
      </c>
      <c r="D10" s="17">
        <v>189</v>
      </c>
      <c r="E10" s="17">
        <v>1238</v>
      </c>
      <c r="F10" s="17">
        <v>456</v>
      </c>
      <c r="G10" s="17">
        <v>97</v>
      </c>
      <c r="H10" s="17">
        <v>56</v>
      </c>
      <c r="I10" s="17">
        <v>89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2528</v>
      </c>
      <c r="D11" s="17">
        <v>210</v>
      </c>
      <c r="E11" s="17">
        <v>1428</v>
      </c>
      <c r="F11" s="17">
        <v>615</v>
      </c>
      <c r="G11" s="17">
        <v>122</v>
      </c>
      <c r="H11" s="17">
        <v>72</v>
      </c>
      <c r="I11" s="17">
        <v>81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2626</v>
      </c>
      <c r="D12" s="17">
        <v>210</v>
      </c>
      <c r="E12" s="17">
        <v>1419</v>
      </c>
      <c r="F12" s="17">
        <v>758</v>
      </c>
      <c r="G12" s="17">
        <v>113</v>
      </c>
      <c r="H12" s="17">
        <v>54</v>
      </c>
      <c r="I12" s="17">
        <v>72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2945</v>
      </c>
      <c r="D13" s="17">
        <v>217</v>
      </c>
      <c r="E13" s="17">
        <v>1594</v>
      </c>
      <c r="F13" s="17">
        <v>875</v>
      </c>
      <c r="G13" s="17">
        <v>155</v>
      </c>
      <c r="H13" s="17">
        <v>40</v>
      </c>
      <c r="I13" s="17">
        <v>64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2251</v>
      </c>
      <c r="D14" s="17">
        <v>174</v>
      </c>
      <c r="E14" s="17">
        <v>1170</v>
      </c>
      <c r="F14" s="17">
        <v>686</v>
      </c>
      <c r="G14" s="17">
        <v>108</v>
      </c>
      <c r="H14" s="17">
        <v>46</v>
      </c>
      <c r="I14" s="17">
        <v>67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1957</v>
      </c>
      <c r="D15" s="17">
        <v>170</v>
      </c>
      <c r="E15" s="17">
        <v>960</v>
      </c>
      <c r="F15" s="17">
        <v>618</v>
      </c>
      <c r="G15" s="17">
        <v>124</v>
      </c>
      <c r="H15" s="17">
        <v>37</v>
      </c>
      <c r="I15" s="17">
        <v>48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1429</v>
      </c>
      <c r="D16" s="17">
        <v>140</v>
      </c>
      <c r="E16" s="17">
        <v>645</v>
      </c>
      <c r="F16" s="17">
        <v>486</v>
      </c>
      <c r="G16" s="17">
        <v>73</v>
      </c>
      <c r="H16" s="17">
        <v>44</v>
      </c>
      <c r="I16" s="17">
        <v>41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1026</v>
      </c>
      <c r="D17" s="17">
        <v>81</v>
      </c>
      <c r="E17" s="17">
        <v>354</v>
      </c>
      <c r="F17" s="17">
        <v>464</v>
      </c>
      <c r="G17" s="17">
        <v>70</v>
      </c>
      <c r="H17" s="17">
        <v>32</v>
      </c>
      <c r="I17" s="17">
        <v>25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585</v>
      </c>
      <c r="D18" s="17">
        <v>67</v>
      </c>
      <c r="E18" s="17">
        <v>111</v>
      </c>
      <c r="F18" s="17">
        <v>314</v>
      </c>
      <c r="G18" s="17">
        <v>36</v>
      </c>
      <c r="H18" s="17">
        <v>23</v>
      </c>
      <c r="I18" s="17">
        <v>34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331</v>
      </c>
      <c r="D19" s="17">
        <v>37</v>
      </c>
      <c r="E19" s="17">
        <v>44</v>
      </c>
      <c r="F19" s="17">
        <v>186</v>
      </c>
      <c r="G19" s="17">
        <v>24</v>
      </c>
      <c r="H19" s="17">
        <v>20</v>
      </c>
      <c r="I19" s="17">
        <v>20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141</v>
      </c>
      <c r="D20" s="17">
        <v>14</v>
      </c>
      <c r="E20" s="17">
        <v>14</v>
      </c>
      <c r="F20" s="17">
        <v>79</v>
      </c>
      <c r="G20" s="17">
        <v>16</v>
      </c>
      <c r="H20" s="17">
        <v>11</v>
      </c>
      <c r="I20" s="17">
        <v>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76</v>
      </c>
      <c r="D21" s="17">
        <v>4</v>
      </c>
      <c r="E21" s="17">
        <v>12</v>
      </c>
      <c r="F21" s="17">
        <v>38</v>
      </c>
      <c r="G21" s="17">
        <v>5</v>
      </c>
      <c r="H21" s="17">
        <v>2</v>
      </c>
      <c r="I21" s="17">
        <v>15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9450</v>
      </c>
      <c r="D22" s="16">
        <v>1720</v>
      </c>
      <c r="E22" s="16">
        <v>4639</v>
      </c>
      <c r="F22" s="16">
        <v>2151</v>
      </c>
      <c r="G22" s="16">
        <v>314</v>
      </c>
      <c r="H22" s="16">
        <v>295</v>
      </c>
      <c r="I22" s="16">
        <v>331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>
        <v>2</v>
      </c>
      <c r="E23" s="17">
        <v>3</v>
      </c>
      <c r="F23" s="17">
        <v>2</v>
      </c>
      <c r="G23" s="17" t="s">
        <v>178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310</v>
      </c>
      <c r="D24" s="17">
        <v>78</v>
      </c>
      <c r="E24" s="17">
        <v>132</v>
      </c>
      <c r="F24" s="17">
        <v>47</v>
      </c>
      <c r="G24" s="17">
        <v>5</v>
      </c>
      <c r="H24" s="17">
        <v>29</v>
      </c>
      <c r="I24" s="17">
        <v>19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797</v>
      </c>
      <c r="D25" s="17">
        <v>181</v>
      </c>
      <c r="E25" s="17">
        <v>387</v>
      </c>
      <c r="F25" s="17">
        <v>128</v>
      </c>
      <c r="G25" s="17">
        <v>23</v>
      </c>
      <c r="H25" s="17">
        <v>41</v>
      </c>
      <c r="I25" s="17">
        <v>37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999</v>
      </c>
      <c r="D26" s="17">
        <v>184</v>
      </c>
      <c r="E26" s="17">
        <v>543</v>
      </c>
      <c r="F26" s="17">
        <v>180</v>
      </c>
      <c r="G26" s="17">
        <v>23</v>
      </c>
      <c r="H26" s="17">
        <v>18</v>
      </c>
      <c r="I26" s="17">
        <v>51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1225</v>
      </c>
      <c r="D27" s="17">
        <v>206</v>
      </c>
      <c r="E27" s="17">
        <v>652</v>
      </c>
      <c r="F27" s="17">
        <v>252</v>
      </c>
      <c r="G27" s="17">
        <v>43</v>
      </c>
      <c r="H27" s="17">
        <v>37</v>
      </c>
      <c r="I27" s="17">
        <v>35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1267</v>
      </c>
      <c r="D28" s="17">
        <v>206</v>
      </c>
      <c r="E28" s="17">
        <v>648</v>
      </c>
      <c r="F28" s="17">
        <v>309</v>
      </c>
      <c r="G28" s="17">
        <v>33</v>
      </c>
      <c r="H28" s="17">
        <v>33</v>
      </c>
      <c r="I28" s="17">
        <v>38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1452</v>
      </c>
      <c r="D29" s="17">
        <v>210</v>
      </c>
      <c r="E29" s="17">
        <v>795</v>
      </c>
      <c r="F29" s="17">
        <v>342</v>
      </c>
      <c r="G29" s="17">
        <v>54</v>
      </c>
      <c r="H29" s="17">
        <v>25</v>
      </c>
      <c r="I29" s="17">
        <v>26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1087</v>
      </c>
      <c r="D30" s="17">
        <v>168</v>
      </c>
      <c r="E30" s="17">
        <v>567</v>
      </c>
      <c r="F30" s="17">
        <v>247</v>
      </c>
      <c r="G30" s="17">
        <v>45</v>
      </c>
      <c r="H30" s="17">
        <v>27</v>
      </c>
      <c r="I30" s="17">
        <v>33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920</v>
      </c>
      <c r="D31" s="17">
        <v>165</v>
      </c>
      <c r="E31" s="17">
        <v>469</v>
      </c>
      <c r="F31" s="17">
        <v>196</v>
      </c>
      <c r="G31" s="17">
        <v>45</v>
      </c>
      <c r="H31" s="17">
        <v>21</v>
      </c>
      <c r="I31" s="17">
        <v>24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614</v>
      </c>
      <c r="D32" s="17">
        <v>137</v>
      </c>
      <c r="E32" s="17">
        <v>266</v>
      </c>
      <c r="F32" s="17">
        <v>152</v>
      </c>
      <c r="G32" s="17">
        <v>12</v>
      </c>
      <c r="H32" s="17">
        <v>24</v>
      </c>
      <c r="I32" s="17">
        <v>23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363</v>
      </c>
      <c r="D33" s="17">
        <v>77</v>
      </c>
      <c r="E33" s="17">
        <v>116</v>
      </c>
      <c r="F33" s="17">
        <v>127</v>
      </c>
      <c r="G33" s="17">
        <v>16</v>
      </c>
      <c r="H33" s="17">
        <v>16</v>
      </c>
      <c r="I33" s="17">
        <v>11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219</v>
      </c>
      <c r="D34" s="17">
        <v>61</v>
      </c>
      <c r="E34" s="17">
        <v>38</v>
      </c>
      <c r="F34" s="17">
        <v>84</v>
      </c>
      <c r="G34" s="17">
        <v>7</v>
      </c>
      <c r="H34" s="17">
        <v>16</v>
      </c>
      <c r="I34" s="17">
        <v>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111</v>
      </c>
      <c r="D35" s="17">
        <v>30</v>
      </c>
      <c r="E35" s="17">
        <v>17</v>
      </c>
      <c r="F35" s="17">
        <v>44</v>
      </c>
      <c r="G35" s="17">
        <v>4</v>
      </c>
      <c r="H35" s="17">
        <v>6</v>
      </c>
      <c r="I35" s="17">
        <v>10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47</v>
      </c>
      <c r="D36" s="17">
        <v>11</v>
      </c>
      <c r="E36" s="17">
        <v>3</v>
      </c>
      <c r="F36" s="17">
        <v>25</v>
      </c>
      <c r="G36" s="17">
        <v>4</v>
      </c>
      <c r="H36" s="17">
        <v>2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30</v>
      </c>
      <c r="D37" s="17">
        <v>4</v>
      </c>
      <c r="E37" s="17">
        <v>3</v>
      </c>
      <c r="F37" s="17">
        <v>16</v>
      </c>
      <c r="G37" s="17" t="s">
        <v>178</v>
      </c>
      <c r="H37" s="17" t="s">
        <v>178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11169</v>
      </c>
      <c r="D38" s="16">
        <v>66</v>
      </c>
      <c r="E38" s="16">
        <v>5800</v>
      </c>
      <c r="F38" s="16">
        <v>3906</v>
      </c>
      <c r="G38" s="16">
        <v>708</v>
      </c>
      <c r="H38" s="16">
        <v>323</v>
      </c>
      <c r="I38" s="16">
        <v>366</v>
      </c>
    </row>
    <row r="39" spans="1:14" ht="12" customHeight="1" x14ac:dyDescent="0.2">
      <c r="A39" s="28" t="s">
        <v>165</v>
      </c>
      <c r="B39" s="2" t="s">
        <v>12</v>
      </c>
      <c r="C39" s="17">
        <v>27</v>
      </c>
      <c r="D39" s="17">
        <v>1</v>
      </c>
      <c r="E39" s="17">
        <v>12</v>
      </c>
      <c r="F39" s="17">
        <v>8</v>
      </c>
      <c r="G39" s="17">
        <v>1</v>
      </c>
      <c r="H39" s="17">
        <v>4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436</v>
      </c>
      <c r="D40" s="17">
        <v>5</v>
      </c>
      <c r="E40" s="17">
        <v>226</v>
      </c>
      <c r="F40" s="17">
        <v>109</v>
      </c>
      <c r="G40" s="17">
        <v>9</v>
      </c>
      <c r="H40" s="17">
        <v>57</v>
      </c>
      <c r="I40" s="17">
        <v>30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1020</v>
      </c>
      <c r="D41" s="17">
        <v>6</v>
      </c>
      <c r="E41" s="17">
        <v>690</v>
      </c>
      <c r="F41" s="17">
        <v>188</v>
      </c>
      <c r="G41" s="17">
        <v>41</v>
      </c>
      <c r="H41" s="17">
        <v>50</v>
      </c>
      <c r="I41" s="17">
        <v>45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1126</v>
      </c>
      <c r="D42" s="17">
        <v>5</v>
      </c>
      <c r="E42" s="17">
        <v>695</v>
      </c>
      <c r="F42" s="17">
        <v>276</v>
      </c>
      <c r="G42" s="17">
        <v>74</v>
      </c>
      <c r="H42" s="17">
        <v>38</v>
      </c>
      <c r="I42" s="17">
        <v>38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1303</v>
      </c>
      <c r="D43" s="17">
        <v>4</v>
      </c>
      <c r="E43" s="17">
        <v>776</v>
      </c>
      <c r="F43" s="17">
        <v>363</v>
      </c>
      <c r="G43" s="17">
        <v>79</v>
      </c>
      <c r="H43" s="17">
        <v>35</v>
      </c>
      <c r="I43" s="17">
        <v>46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1359</v>
      </c>
      <c r="D44" s="17">
        <v>4</v>
      </c>
      <c r="E44" s="17">
        <v>771</v>
      </c>
      <c r="F44" s="17">
        <v>449</v>
      </c>
      <c r="G44" s="17">
        <v>80</v>
      </c>
      <c r="H44" s="17">
        <v>21</v>
      </c>
      <c r="I44" s="17">
        <v>34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1493</v>
      </c>
      <c r="D45" s="17">
        <v>7</v>
      </c>
      <c r="E45" s="17">
        <v>799</v>
      </c>
      <c r="F45" s="17">
        <v>533</v>
      </c>
      <c r="G45" s="17">
        <v>101</v>
      </c>
      <c r="H45" s="17">
        <v>15</v>
      </c>
      <c r="I45" s="17">
        <v>38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1164</v>
      </c>
      <c r="D46" s="17">
        <v>6</v>
      </c>
      <c r="E46" s="17">
        <v>603</v>
      </c>
      <c r="F46" s="17">
        <v>439</v>
      </c>
      <c r="G46" s="17">
        <v>63</v>
      </c>
      <c r="H46" s="17">
        <v>19</v>
      </c>
      <c r="I46" s="17">
        <v>34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1037</v>
      </c>
      <c r="D47" s="17">
        <v>5</v>
      </c>
      <c r="E47" s="17">
        <v>491</v>
      </c>
      <c r="F47" s="17">
        <v>422</v>
      </c>
      <c r="G47" s="17">
        <v>79</v>
      </c>
      <c r="H47" s="17">
        <v>16</v>
      </c>
      <c r="I47" s="17">
        <v>24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815</v>
      </c>
      <c r="D48" s="17">
        <v>3</v>
      </c>
      <c r="E48" s="17">
        <v>379</v>
      </c>
      <c r="F48" s="17">
        <v>334</v>
      </c>
      <c r="G48" s="17">
        <v>61</v>
      </c>
      <c r="H48" s="17">
        <v>20</v>
      </c>
      <c r="I48" s="17">
        <v>18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663</v>
      </c>
      <c r="D49" s="17">
        <v>4</v>
      </c>
      <c r="E49" s="17">
        <v>238</v>
      </c>
      <c r="F49" s="17">
        <v>337</v>
      </c>
      <c r="G49" s="17">
        <v>54</v>
      </c>
      <c r="H49" s="17">
        <v>16</v>
      </c>
      <c r="I49" s="17">
        <v>14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366</v>
      </c>
      <c r="D50" s="17">
        <v>6</v>
      </c>
      <c r="E50" s="17">
        <v>73</v>
      </c>
      <c r="F50" s="17">
        <v>230</v>
      </c>
      <c r="G50" s="17">
        <v>29</v>
      </c>
      <c r="H50" s="17">
        <v>7</v>
      </c>
      <c r="I50" s="17">
        <v>21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220</v>
      </c>
      <c r="D51" s="17">
        <v>7</v>
      </c>
      <c r="E51" s="17">
        <v>27</v>
      </c>
      <c r="F51" s="17">
        <v>142</v>
      </c>
      <c r="G51" s="17">
        <v>20</v>
      </c>
      <c r="H51" s="17">
        <v>14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94</v>
      </c>
      <c r="D52" s="17">
        <v>3</v>
      </c>
      <c r="E52" s="17">
        <v>11</v>
      </c>
      <c r="F52" s="17">
        <v>54</v>
      </c>
      <c r="G52" s="17">
        <v>12</v>
      </c>
      <c r="H52" s="17">
        <v>9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46</v>
      </c>
      <c r="D53" s="18" t="s">
        <v>178</v>
      </c>
      <c r="E53" s="18">
        <v>9</v>
      </c>
      <c r="F53" s="18">
        <v>22</v>
      </c>
      <c r="G53" s="18">
        <v>5</v>
      </c>
      <c r="H53" s="18">
        <v>2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34125</v>
      </c>
      <c r="D6" s="16">
        <v>2604</v>
      </c>
      <c r="E6" s="16">
        <v>17461</v>
      </c>
      <c r="F6" s="16">
        <v>10030</v>
      </c>
      <c r="G6" s="16">
        <v>1977</v>
      </c>
      <c r="H6" s="16">
        <v>947</v>
      </c>
      <c r="I6" s="16">
        <v>1106</v>
      </c>
    </row>
    <row r="7" spans="1:29" ht="12" customHeight="1" x14ac:dyDescent="0.2">
      <c r="A7" s="28" t="s">
        <v>165</v>
      </c>
      <c r="B7" s="2" t="s">
        <v>12</v>
      </c>
      <c r="C7" s="17">
        <v>43</v>
      </c>
      <c r="D7" s="17">
        <v>1</v>
      </c>
      <c r="E7" s="17">
        <v>19</v>
      </c>
      <c r="F7" s="17">
        <v>12</v>
      </c>
      <c r="G7" s="17">
        <v>1</v>
      </c>
      <c r="H7" s="17">
        <v>3</v>
      </c>
      <c r="I7" s="17">
        <v>7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1090</v>
      </c>
      <c r="D8" s="17">
        <v>86</v>
      </c>
      <c r="E8" s="17">
        <v>575</v>
      </c>
      <c r="F8" s="17">
        <v>214</v>
      </c>
      <c r="G8" s="17">
        <v>38</v>
      </c>
      <c r="H8" s="17">
        <v>101</v>
      </c>
      <c r="I8" s="17">
        <v>76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3077</v>
      </c>
      <c r="D9" s="17">
        <v>246</v>
      </c>
      <c r="E9" s="17">
        <v>1912</v>
      </c>
      <c r="F9" s="17">
        <v>540</v>
      </c>
      <c r="G9" s="17">
        <v>116</v>
      </c>
      <c r="H9" s="17">
        <v>127</v>
      </c>
      <c r="I9" s="17">
        <v>136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3721</v>
      </c>
      <c r="D10" s="17">
        <v>211</v>
      </c>
      <c r="E10" s="17">
        <v>2363</v>
      </c>
      <c r="F10" s="17">
        <v>763</v>
      </c>
      <c r="G10" s="17">
        <v>161</v>
      </c>
      <c r="H10" s="17">
        <v>109</v>
      </c>
      <c r="I10" s="17">
        <v>114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3948</v>
      </c>
      <c r="D11" s="17">
        <v>213</v>
      </c>
      <c r="E11" s="17">
        <v>2373</v>
      </c>
      <c r="F11" s="17">
        <v>968</v>
      </c>
      <c r="G11" s="17">
        <v>223</v>
      </c>
      <c r="H11" s="17">
        <v>85</v>
      </c>
      <c r="I11" s="17">
        <v>86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3962</v>
      </c>
      <c r="D12" s="17">
        <v>232</v>
      </c>
      <c r="E12" s="17">
        <v>2223</v>
      </c>
      <c r="F12" s="17">
        <v>1077</v>
      </c>
      <c r="G12" s="17">
        <v>247</v>
      </c>
      <c r="H12" s="17">
        <v>72</v>
      </c>
      <c r="I12" s="17">
        <v>111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4348</v>
      </c>
      <c r="D13" s="17">
        <v>342</v>
      </c>
      <c r="E13" s="17">
        <v>2289</v>
      </c>
      <c r="F13" s="17">
        <v>1273</v>
      </c>
      <c r="G13" s="17">
        <v>258</v>
      </c>
      <c r="H13" s="17">
        <v>84</v>
      </c>
      <c r="I13" s="17">
        <v>102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3825</v>
      </c>
      <c r="D14" s="17">
        <v>309</v>
      </c>
      <c r="E14" s="17">
        <v>1936</v>
      </c>
      <c r="F14" s="17">
        <v>1184</v>
      </c>
      <c r="G14" s="17">
        <v>224</v>
      </c>
      <c r="H14" s="17">
        <v>86</v>
      </c>
      <c r="I14" s="17">
        <v>86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3243</v>
      </c>
      <c r="D15" s="17">
        <v>305</v>
      </c>
      <c r="E15" s="17">
        <v>1591</v>
      </c>
      <c r="F15" s="17">
        <v>1024</v>
      </c>
      <c r="G15" s="17">
        <v>185</v>
      </c>
      <c r="H15" s="17">
        <v>54</v>
      </c>
      <c r="I15" s="17">
        <v>84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2703</v>
      </c>
      <c r="D16" s="17">
        <v>294</v>
      </c>
      <c r="E16" s="17">
        <v>1117</v>
      </c>
      <c r="F16" s="17">
        <v>971</v>
      </c>
      <c r="G16" s="17">
        <v>170</v>
      </c>
      <c r="H16" s="17">
        <v>71</v>
      </c>
      <c r="I16" s="17">
        <v>80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1890</v>
      </c>
      <c r="D17" s="17">
        <v>163</v>
      </c>
      <c r="E17" s="17">
        <v>654</v>
      </c>
      <c r="F17" s="17">
        <v>803</v>
      </c>
      <c r="G17" s="17">
        <v>146</v>
      </c>
      <c r="H17" s="17">
        <v>58</v>
      </c>
      <c r="I17" s="17">
        <v>66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1104</v>
      </c>
      <c r="D18" s="17">
        <v>111</v>
      </c>
      <c r="E18" s="17">
        <v>253</v>
      </c>
      <c r="F18" s="17">
        <v>558</v>
      </c>
      <c r="G18" s="17">
        <v>100</v>
      </c>
      <c r="H18" s="17">
        <v>31</v>
      </c>
      <c r="I18" s="17">
        <v>51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664</v>
      </c>
      <c r="D19" s="17">
        <v>60</v>
      </c>
      <c r="E19" s="17">
        <v>90</v>
      </c>
      <c r="F19" s="17">
        <v>374</v>
      </c>
      <c r="G19" s="17">
        <v>64</v>
      </c>
      <c r="H19" s="17">
        <v>35</v>
      </c>
      <c r="I19" s="17">
        <v>41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328</v>
      </c>
      <c r="D20" s="17">
        <v>22</v>
      </c>
      <c r="E20" s="17">
        <v>39</v>
      </c>
      <c r="F20" s="17">
        <v>185</v>
      </c>
      <c r="G20" s="17">
        <v>30</v>
      </c>
      <c r="H20" s="17">
        <v>19</v>
      </c>
      <c r="I20" s="17">
        <v>33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179</v>
      </c>
      <c r="D21" s="17">
        <v>9</v>
      </c>
      <c r="E21" s="17">
        <v>27</v>
      </c>
      <c r="F21" s="17">
        <v>84</v>
      </c>
      <c r="G21" s="17">
        <v>14</v>
      </c>
      <c r="H21" s="17">
        <v>12</v>
      </c>
      <c r="I21" s="17">
        <v>33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15346</v>
      </c>
      <c r="D22" s="16">
        <v>2529</v>
      </c>
      <c r="E22" s="16">
        <v>7582</v>
      </c>
      <c r="F22" s="16">
        <v>3678</v>
      </c>
      <c r="G22" s="16">
        <v>579</v>
      </c>
      <c r="H22" s="16">
        <v>452</v>
      </c>
      <c r="I22" s="16">
        <v>526</v>
      </c>
    </row>
    <row r="23" spans="1:14" ht="12" customHeight="1" x14ac:dyDescent="0.2">
      <c r="A23" s="28" t="s">
        <v>165</v>
      </c>
      <c r="B23" s="2" t="s">
        <v>12</v>
      </c>
      <c r="C23" s="17">
        <v>15</v>
      </c>
      <c r="D23" s="17">
        <v>1</v>
      </c>
      <c r="E23" s="17">
        <v>6</v>
      </c>
      <c r="F23" s="17">
        <v>3</v>
      </c>
      <c r="G23" s="17">
        <v>1</v>
      </c>
      <c r="H23" s="17" t="s">
        <v>178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404</v>
      </c>
      <c r="D24" s="17">
        <v>79</v>
      </c>
      <c r="E24" s="17">
        <v>169</v>
      </c>
      <c r="F24" s="17">
        <v>85</v>
      </c>
      <c r="G24" s="17">
        <v>11</v>
      </c>
      <c r="H24" s="17">
        <v>29</v>
      </c>
      <c r="I24" s="17">
        <v>31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1354</v>
      </c>
      <c r="D25" s="17">
        <v>237</v>
      </c>
      <c r="E25" s="17">
        <v>713</v>
      </c>
      <c r="F25" s="17">
        <v>247</v>
      </c>
      <c r="G25" s="17">
        <v>38</v>
      </c>
      <c r="H25" s="17">
        <v>59</v>
      </c>
      <c r="I25" s="17">
        <v>60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1762</v>
      </c>
      <c r="D26" s="17">
        <v>204</v>
      </c>
      <c r="E26" s="17">
        <v>1034</v>
      </c>
      <c r="F26" s="17">
        <v>356</v>
      </c>
      <c r="G26" s="17">
        <v>68</v>
      </c>
      <c r="H26" s="17">
        <v>47</v>
      </c>
      <c r="I26" s="17">
        <v>53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1843</v>
      </c>
      <c r="D27" s="17">
        <v>207</v>
      </c>
      <c r="E27" s="17">
        <v>1040</v>
      </c>
      <c r="F27" s="17">
        <v>439</v>
      </c>
      <c r="G27" s="17">
        <v>68</v>
      </c>
      <c r="H27" s="17">
        <v>45</v>
      </c>
      <c r="I27" s="17">
        <v>44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1840</v>
      </c>
      <c r="D28" s="17">
        <v>223</v>
      </c>
      <c r="E28" s="17">
        <v>1011</v>
      </c>
      <c r="F28" s="17">
        <v>433</v>
      </c>
      <c r="G28" s="17">
        <v>87</v>
      </c>
      <c r="H28" s="17">
        <v>33</v>
      </c>
      <c r="I28" s="17">
        <v>53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2075</v>
      </c>
      <c r="D29" s="17">
        <v>336</v>
      </c>
      <c r="E29" s="17">
        <v>1076</v>
      </c>
      <c r="F29" s="17">
        <v>489</v>
      </c>
      <c r="G29" s="17">
        <v>76</v>
      </c>
      <c r="H29" s="17">
        <v>50</v>
      </c>
      <c r="I29" s="17">
        <v>48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1805</v>
      </c>
      <c r="D30" s="17">
        <v>303</v>
      </c>
      <c r="E30" s="17">
        <v>923</v>
      </c>
      <c r="F30" s="17">
        <v>426</v>
      </c>
      <c r="G30" s="17">
        <v>67</v>
      </c>
      <c r="H30" s="17">
        <v>49</v>
      </c>
      <c r="I30" s="17">
        <v>37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1506</v>
      </c>
      <c r="D31" s="17">
        <v>301</v>
      </c>
      <c r="E31" s="17">
        <v>723</v>
      </c>
      <c r="F31" s="17">
        <v>351</v>
      </c>
      <c r="G31" s="17">
        <v>57</v>
      </c>
      <c r="H31" s="17">
        <v>29</v>
      </c>
      <c r="I31" s="17">
        <v>45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1224</v>
      </c>
      <c r="D32" s="17">
        <v>290</v>
      </c>
      <c r="E32" s="17">
        <v>495</v>
      </c>
      <c r="F32" s="17">
        <v>324</v>
      </c>
      <c r="G32" s="17">
        <v>31</v>
      </c>
      <c r="H32" s="17">
        <v>42</v>
      </c>
      <c r="I32" s="17">
        <v>42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714</v>
      </c>
      <c r="D33" s="17">
        <v>161</v>
      </c>
      <c r="E33" s="17">
        <v>240</v>
      </c>
      <c r="F33" s="17">
        <v>209</v>
      </c>
      <c r="G33" s="17">
        <v>37</v>
      </c>
      <c r="H33" s="17">
        <v>33</v>
      </c>
      <c r="I33" s="17">
        <v>34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389</v>
      </c>
      <c r="D34" s="17">
        <v>105</v>
      </c>
      <c r="E34" s="17">
        <v>91</v>
      </c>
      <c r="F34" s="17">
        <v>144</v>
      </c>
      <c r="G34" s="17">
        <v>16</v>
      </c>
      <c r="H34" s="17">
        <v>13</v>
      </c>
      <c r="I34" s="17">
        <v>20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215</v>
      </c>
      <c r="D35" s="17">
        <v>56</v>
      </c>
      <c r="E35" s="17">
        <v>34</v>
      </c>
      <c r="F35" s="17">
        <v>85</v>
      </c>
      <c r="G35" s="17">
        <v>13</v>
      </c>
      <c r="H35" s="17">
        <v>10</v>
      </c>
      <c r="I35" s="17">
        <v>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105</v>
      </c>
      <c r="D36" s="17">
        <v>19</v>
      </c>
      <c r="E36" s="17">
        <v>13</v>
      </c>
      <c r="F36" s="17">
        <v>46</v>
      </c>
      <c r="G36" s="17">
        <v>5</v>
      </c>
      <c r="H36" s="17">
        <v>7</v>
      </c>
      <c r="I36" s="17">
        <v>15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95</v>
      </c>
      <c r="D37" s="17">
        <v>7</v>
      </c>
      <c r="E37" s="17">
        <v>14</v>
      </c>
      <c r="F37" s="17">
        <v>41</v>
      </c>
      <c r="G37" s="17">
        <v>4</v>
      </c>
      <c r="H37" s="17">
        <v>6</v>
      </c>
      <c r="I37" s="17">
        <v>23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18779</v>
      </c>
      <c r="D38" s="16">
        <v>75</v>
      </c>
      <c r="E38" s="16">
        <v>9879</v>
      </c>
      <c r="F38" s="16">
        <v>6352</v>
      </c>
      <c r="G38" s="16">
        <v>1398</v>
      </c>
      <c r="H38" s="16">
        <v>495</v>
      </c>
      <c r="I38" s="16">
        <v>580</v>
      </c>
    </row>
    <row r="39" spans="1:14" ht="12" customHeight="1" x14ac:dyDescent="0.2">
      <c r="A39" s="28" t="s">
        <v>165</v>
      </c>
      <c r="B39" s="2" t="s">
        <v>12</v>
      </c>
      <c r="C39" s="17">
        <v>28</v>
      </c>
      <c r="D39" s="17" t="s">
        <v>178</v>
      </c>
      <c r="E39" s="17">
        <v>13</v>
      </c>
      <c r="F39" s="17">
        <v>9</v>
      </c>
      <c r="G39" s="17" t="s">
        <v>178</v>
      </c>
      <c r="H39" s="17">
        <v>3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686</v>
      </c>
      <c r="D40" s="17">
        <v>7</v>
      </c>
      <c r="E40" s="17">
        <v>406</v>
      </c>
      <c r="F40" s="17">
        <v>129</v>
      </c>
      <c r="G40" s="17">
        <v>27</v>
      </c>
      <c r="H40" s="17">
        <v>72</v>
      </c>
      <c r="I40" s="17">
        <v>45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1723</v>
      </c>
      <c r="D41" s="17">
        <v>9</v>
      </c>
      <c r="E41" s="17">
        <v>1199</v>
      </c>
      <c r="F41" s="17">
        <v>293</v>
      </c>
      <c r="G41" s="17">
        <v>78</v>
      </c>
      <c r="H41" s="17">
        <v>68</v>
      </c>
      <c r="I41" s="17">
        <v>76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1959</v>
      </c>
      <c r="D42" s="17">
        <v>7</v>
      </c>
      <c r="E42" s="17">
        <v>1329</v>
      </c>
      <c r="F42" s="17">
        <v>407</v>
      </c>
      <c r="G42" s="17">
        <v>93</v>
      </c>
      <c r="H42" s="17">
        <v>62</v>
      </c>
      <c r="I42" s="17">
        <v>61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2105</v>
      </c>
      <c r="D43" s="17">
        <v>6</v>
      </c>
      <c r="E43" s="17">
        <v>1333</v>
      </c>
      <c r="F43" s="17">
        <v>529</v>
      </c>
      <c r="G43" s="17">
        <v>155</v>
      </c>
      <c r="H43" s="17">
        <v>40</v>
      </c>
      <c r="I43" s="17">
        <v>42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2122</v>
      </c>
      <c r="D44" s="17">
        <v>9</v>
      </c>
      <c r="E44" s="17">
        <v>1212</v>
      </c>
      <c r="F44" s="17">
        <v>644</v>
      </c>
      <c r="G44" s="17">
        <v>160</v>
      </c>
      <c r="H44" s="17">
        <v>39</v>
      </c>
      <c r="I44" s="17">
        <v>58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2273</v>
      </c>
      <c r="D45" s="17">
        <v>6</v>
      </c>
      <c r="E45" s="17">
        <v>1213</v>
      </c>
      <c r="F45" s="17">
        <v>784</v>
      </c>
      <c r="G45" s="17">
        <v>182</v>
      </c>
      <c r="H45" s="17">
        <v>34</v>
      </c>
      <c r="I45" s="17">
        <v>54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2020</v>
      </c>
      <c r="D46" s="17">
        <v>6</v>
      </c>
      <c r="E46" s="17">
        <v>1013</v>
      </c>
      <c r="F46" s="17">
        <v>758</v>
      </c>
      <c r="G46" s="17">
        <v>157</v>
      </c>
      <c r="H46" s="17">
        <v>37</v>
      </c>
      <c r="I46" s="17">
        <v>49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1737</v>
      </c>
      <c r="D47" s="17">
        <v>4</v>
      </c>
      <c r="E47" s="17">
        <v>868</v>
      </c>
      <c r="F47" s="17">
        <v>673</v>
      </c>
      <c r="G47" s="17">
        <v>128</v>
      </c>
      <c r="H47" s="17">
        <v>25</v>
      </c>
      <c r="I47" s="17">
        <v>39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1479</v>
      </c>
      <c r="D48" s="17">
        <v>4</v>
      </c>
      <c r="E48" s="17">
        <v>622</v>
      </c>
      <c r="F48" s="17">
        <v>647</v>
      </c>
      <c r="G48" s="17">
        <v>139</v>
      </c>
      <c r="H48" s="17">
        <v>29</v>
      </c>
      <c r="I48" s="17">
        <v>38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1176</v>
      </c>
      <c r="D49" s="17">
        <v>2</v>
      </c>
      <c r="E49" s="17">
        <v>414</v>
      </c>
      <c r="F49" s="17">
        <v>594</v>
      </c>
      <c r="G49" s="17">
        <v>109</v>
      </c>
      <c r="H49" s="17">
        <v>25</v>
      </c>
      <c r="I49" s="17">
        <v>32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715</v>
      </c>
      <c r="D50" s="17">
        <v>6</v>
      </c>
      <c r="E50" s="17">
        <v>162</v>
      </c>
      <c r="F50" s="17">
        <v>414</v>
      </c>
      <c r="G50" s="17">
        <v>84</v>
      </c>
      <c r="H50" s="17">
        <v>18</v>
      </c>
      <c r="I50" s="17">
        <v>31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449</v>
      </c>
      <c r="D51" s="17">
        <v>4</v>
      </c>
      <c r="E51" s="17">
        <v>56</v>
      </c>
      <c r="F51" s="17">
        <v>289</v>
      </c>
      <c r="G51" s="17">
        <v>51</v>
      </c>
      <c r="H51" s="17">
        <v>25</v>
      </c>
      <c r="I51" s="17">
        <v>24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223</v>
      </c>
      <c r="D52" s="17">
        <v>3</v>
      </c>
      <c r="E52" s="17">
        <v>26</v>
      </c>
      <c r="F52" s="17">
        <v>139</v>
      </c>
      <c r="G52" s="17">
        <v>25</v>
      </c>
      <c r="H52" s="17">
        <v>12</v>
      </c>
      <c r="I52" s="17">
        <v>18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84</v>
      </c>
      <c r="D53" s="18">
        <v>2</v>
      </c>
      <c r="E53" s="18">
        <v>13</v>
      </c>
      <c r="F53" s="18">
        <v>43</v>
      </c>
      <c r="G53" s="18">
        <v>10</v>
      </c>
      <c r="H53" s="18">
        <v>6</v>
      </c>
      <c r="I53" s="18">
        <v>10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12896</v>
      </c>
      <c r="D6" s="16">
        <v>1074</v>
      </c>
      <c r="E6" s="16">
        <v>6781</v>
      </c>
      <c r="F6" s="16">
        <v>3721</v>
      </c>
      <c r="G6" s="16">
        <v>663</v>
      </c>
      <c r="H6" s="16">
        <v>345</v>
      </c>
      <c r="I6" s="16">
        <v>312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 t="s">
        <v>178</v>
      </c>
      <c r="E7" s="17">
        <v>4</v>
      </c>
      <c r="F7" s="17">
        <v>6</v>
      </c>
      <c r="G7" s="17" t="s">
        <v>178</v>
      </c>
      <c r="H7" s="17" t="s">
        <v>178</v>
      </c>
      <c r="I7" s="17">
        <v>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414</v>
      </c>
      <c r="D8" s="17">
        <v>31</v>
      </c>
      <c r="E8" s="17">
        <v>228</v>
      </c>
      <c r="F8" s="17">
        <v>98</v>
      </c>
      <c r="G8" s="17">
        <v>5</v>
      </c>
      <c r="H8" s="17">
        <v>37</v>
      </c>
      <c r="I8" s="17">
        <v>15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1218</v>
      </c>
      <c r="D9" s="17">
        <v>88</v>
      </c>
      <c r="E9" s="17">
        <v>816</v>
      </c>
      <c r="F9" s="17">
        <v>204</v>
      </c>
      <c r="G9" s="17">
        <v>31</v>
      </c>
      <c r="H9" s="17">
        <v>44</v>
      </c>
      <c r="I9" s="17">
        <v>35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1474</v>
      </c>
      <c r="D10" s="17">
        <v>119</v>
      </c>
      <c r="E10" s="17">
        <v>900</v>
      </c>
      <c r="F10" s="17">
        <v>328</v>
      </c>
      <c r="G10" s="17">
        <v>50</v>
      </c>
      <c r="H10" s="17">
        <v>44</v>
      </c>
      <c r="I10" s="17">
        <v>33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1558</v>
      </c>
      <c r="D11" s="17">
        <v>124</v>
      </c>
      <c r="E11" s="17">
        <v>888</v>
      </c>
      <c r="F11" s="17">
        <v>410</v>
      </c>
      <c r="G11" s="17">
        <v>71</v>
      </c>
      <c r="H11" s="17">
        <v>37</v>
      </c>
      <c r="I11" s="17">
        <v>28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1627</v>
      </c>
      <c r="D12" s="17">
        <v>127</v>
      </c>
      <c r="E12" s="17">
        <v>893</v>
      </c>
      <c r="F12" s="17">
        <v>468</v>
      </c>
      <c r="G12" s="17">
        <v>82</v>
      </c>
      <c r="H12" s="17">
        <v>25</v>
      </c>
      <c r="I12" s="17">
        <v>32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1520</v>
      </c>
      <c r="D13" s="17">
        <v>137</v>
      </c>
      <c r="E13" s="17">
        <v>843</v>
      </c>
      <c r="F13" s="17">
        <v>389</v>
      </c>
      <c r="G13" s="17">
        <v>81</v>
      </c>
      <c r="H13" s="17">
        <v>34</v>
      </c>
      <c r="I13" s="17">
        <v>36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1266</v>
      </c>
      <c r="D14" s="17">
        <v>117</v>
      </c>
      <c r="E14" s="17">
        <v>682</v>
      </c>
      <c r="F14" s="17">
        <v>345</v>
      </c>
      <c r="G14" s="17">
        <v>77</v>
      </c>
      <c r="H14" s="17">
        <v>20</v>
      </c>
      <c r="I14" s="17">
        <v>25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1180</v>
      </c>
      <c r="D15" s="17">
        <v>104</v>
      </c>
      <c r="E15" s="17">
        <v>588</v>
      </c>
      <c r="F15" s="17">
        <v>363</v>
      </c>
      <c r="G15" s="17">
        <v>84</v>
      </c>
      <c r="H15" s="17">
        <v>26</v>
      </c>
      <c r="I15" s="17">
        <v>15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1052</v>
      </c>
      <c r="D16" s="17">
        <v>102</v>
      </c>
      <c r="E16" s="17">
        <v>482</v>
      </c>
      <c r="F16" s="17">
        <v>359</v>
      </c>
      <c r="G16" s="17">
        <v>67</v>
      </c>
      <c r="H16" s="17">
        <v>19</v>
      </c>
      <c r="I16" s="17">
        <v>23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707</v>
      </c>
      <c r="D17" s="17">
        <v>67</v>
      </c>
      <c r="E17" s="17">
        <v>275</v>
      </c>
      <c r="F17" s="17">
        <v>282</v>
      </c>
      <c r="G17" s="17">
        <v>47</v>
      </c>
      <c r="H17" s="17">
        <v>20</v>
      </c>
      <c r="I17" s="17">
        <v>16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444</v>
      </c>
      <c r="D18" s="17">
        <v>25</v>
      </c>
      <c r="E18" s="17">
        <v>112</v>
      </c>
      <c r="F18" s="17">
        <v>235</v>
      </c>
      <c r="G18" s="17">
        <v>30</v>
      </c>
      <c r="H18" s="17">
        <v>22</v>
      </c>
      <c r="I18" s="17">
        <v>20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228</v>
      </c>
      <c r="D19" s="17">
        <v>18</v>
      </c>
      <c r="E19" s="17">
        <v>34</v>
      </c>
      <c r="F19" s="17">
        <v>136</v>
      </c>
      <c r="G19" s="17">
        <v>20</v>
      </c>
      <c r="H19" s="17">
        <v>8</v>
      </c>
      <c r="I19" s="17">
        <v>12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127</v>
      </c>
      <c r="D20" s="17">
        <v>9</v>
      </c>
      <c r="E20" s="17">
        <v>20</v>
      </c>
      <c r="F20" s="17">
        <v>69</v>
      </c>
      <c r="G20" s="17">
        <v>14</v>
      </c>
      <c r="H20" s="17">
        <v>6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67</v>
      </c>
      <c r="D21" s="17">
        <v>6</v>
      </c>
      <c r="E21" s="17">
        <v>16</v>
      </c>
      <c r="F21" s="17">
        <v>29</v>
      </c>
      <c r="G21" s="17">
        <v>4</v>
      </c>
      <c r="H21" s="17">
        <v>3</v>
      </c>
      <c r="I21" s="17">
        <v>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5537</v>
      </c>
      <c r="D22" s="16">
        <v>1039</v>
      </c>
      <c r="E22" s="16">
        <v>2610</v>
      </c>
      <c r="F22" s="16">
        <v>1433</v>
      </c>
      <c r="G22" s="16">
        <v>171</v>
      </c>
      <c r="H22" s="16">
        <v>140</v>
      </c>
      <c r="I22" s="16">
        <v>144</v>
      </c>
    </row>
    <row r="23" spans="1:14" ht="12" customHeight="1" x14ac:dyDescent="0.2">
      <c r="A23" s="28" t="s">
        <v>165</v>
      </c>
      <c r="B23" s="2" t="s">
        <v>12</v>
      </c>
      <c r="C23" s="17">
        <v>4</v>
      </c>
      <c r="D23" s="17" t="s">
        <v>178</v>
      </c>
      <c r="E23" s="17">
        <v>1</v>
      </c>
      <c r="F23" s="17">
        <v>2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149</v>
      </c>
      <c r="D24" s="17">
        <v>27</v>
      </c>
      <c r="E24" s="17">
        <v>62</v>
      </c>
      <c r="F24" s="17">
        <v>35</v>
      </c>
      <c r="G24" s="17">
        <v>1</v>
      </c>
      <c r="H24" s="17">
        <v>16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473</v>
      </c>
      <c r="D25" s="17">
        <v>87</v>
      </c>
      <c r="E25" s="17">
        <v>252</v>
      </c>
      <c r="F25" s="17">
        <v>96</v>
      </c>
      <c r="G25" s="17">
        <v>8</v>
      </c>
      <c r="H25" s="17">
        <v>12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651</v>
      </c>
      <c r="D26" s="17">
        <v>115</v>
      </c>
      <c r="E26" s="17">
        <v>319</v>
      </c>
      <c r="F26" s="17">
        <v>162</v>
      </c>
      <c r="G26" s="17">
        <v>16</v>
      </c>
      <c r="H26" s="17">
        <v>24</v>
      </c>
      <c r="I26" s="17">
        <v>15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711</v>
      </c>
      <c r="D27" s="17">
        <v>121</v>
      </c>
      <c r="E27" s="17">
        <v>347</v>
      </c>
      <c r="F27" s="17">
        <v>186</v>
      </c>
      <c r="G27" s="17">
        <v>24</v>
      </c>
      <c r="H27" s="17">
        <v>20</v>
      </c>
      <c r="I27" s="17">
        <v>13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758</v>
      </c>
      <c r="D28" s="17">
        <v>122</v>
      </c>
      <c r="E28" s="17">
        <v>379</v>
      </c>
      <c r="F28" s="17">
        <v>211</v>
      </c>
      <c r="G28" s="17">
        <v>26</v>
      </c>
      <c r="H28" s="17">
        <v>5</v>
      </c>
      <c r="I28" s="17">
        <v>15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684</v>
      </c>
      <c r="D29" s="17">
        <v>135</v>
      </c>
      <c r="E29" s="17">
        <v>346</v>
      </c>
      <c r="F29" s="17">
        <v>155</v>
      </c>
      <c r="G29" s="17">
        <v>17</v>
      </c>
      <c r="H29" s="17">
        <v>13</v>
      </c>
      <c r="I29" s="17">
        <v>18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590</v>
      </c>
      <c r="D30" s="17">
        <v>116</v>
      </c>
      <c r="E30" s="17">
        <v>313</v>
      </c>
      <c r="F30" s="17">
        <v>126</v>
      </c>
      <c r="G30" s="17">
        <v>22</v>
      </c>
      <c r="H30" s="17">
        <v>6</v>
      </c>
      <c r="I30" s="17">
        <v>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518</v>
      </c>
      <c r="D31" s="17">
        <v>100</v>
      </c>
      <c r="E31" s="17">
        <v>254</v>
      </c>
      <c r="F31" s="17">
        <v>127</v>
      </c>
      <c r="G31" s="17">
        <v>22</v>
      </c>
      <c r="H31" s="17">
        <v>11</v>
      </c>
      <c r="I31" s="17">
        <v>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454</v>
      </c>
      <c r="D32" s="17">
        <v>102</v>
      </c>
      <c r="E32" s="17">
        <v>207</v>
      </c>
      <c r="F32" s="17">
        <v>106</v>
      </c>
      <c r="G32" s="17">
        <v>15</v>
      </c>
      <c r="H32" s="17">
        <v>12</v>
      </c>
      <c r="I32" s="17">
        <v>12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243</v>
      </c>
      <c r="D33" s="17">
        <v>61</v>
      </c>
      <c r="E33" s="17">
        <v>76</v>
      </c>
      <c r="F33" s="17">
        <v>79</v>
      </c>
      <c r="G33" s="17">
        <v>13</v>
      </c>
      <c r="H33" s="17">
        <v>8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152</v>
      </c>
      <c r="D34" s="17">
        <v>24</v>
      </c>
      <c r="E34" s="17">
        <v>32</v>
      </c>
      <c r="F34" s="17">
        <v>75</v>
      </c>
      <c r="G34" s="17">
        <v>5</v>
      </c>
      <c r="H34" s="17">
        <v>8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77</v>
      </c>
      <c r="D35" s="17">
        <v>17</v>
      </c>
      <c r="E35" s="17">
        <v>10</v>
      </c>
      <c r="F35" s="17">
        <v>38</v>
      </c>
      <c r="G35" s="17">
        <v>2</v>
      </c>
      <c r="H35" s="17">
        <v>3</v>
      </c>
      <c r="I35" s="17">
        <v>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45</v>
      </c>
      <c r="D36" s="17">
        <v>6</v>
      </c>
      <c r="E36" s="17">
        <v>9</v>
      </c>
      <c r="F36" s="17">
        <v>21</v>
      </c>
      <c r="G36" s="17" t="s">
        <v>178</v>
      </c>
      <c r="H36" s="17">
        <v>2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6</v>
      </c>
      <c r="E37" s="17">
        <v>3</v>
      </c>
      <c r="F37" s="17">
        <v>14</v>
      </c>
      <c r="G37" s="17" t="s">
        <v>178</v>
      </c>
      <c r="H37" s="17" t="s">
        <v>178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7359</v>
      </c>
      <c r="D38" s="16">
        <v>35</v>
      </c>
      <c r="E38" s="16">
        <v>4171</v>
      </c>
      <c r="F38" s="16">
        <v>2288</v>
      </c>
      <c r="G38" s="16">
        <v>492</v>
      </c>
      <c r="H38" s="16">
        <v>205</v>
      </c>
      <c r="I38" s="16">
        <v>168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 t="s">
        <v>178</v>
      </c>
      <c r="E39" s="17">
        <v>3</v>
      </c>
      <c r="F39" s="17">
        <v>4</v>
      </c>
      <c r="G39" s="17" t="s">
        <v>178</v>
      </c>
      <c r="H39" s="17" t="s">
        <v>178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265</v>
      </c>
      <c r="D40" s="17">
        <v>4</v>
      </c>
      <c r="E40" s="17">
        <v>166</v>
      </c>
      <c r="F40" s="17">
        <v>63</v>
      </c>
      <c r="G40" s="17">
        <v>4</v>
      </c>
      <c r="H40" s="17">
        <v>21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745</v>
      </c>
      <c r="D41" s="17">
        <v>1</v>
      </c>
      <c r="E41" s="17">
        <v>564</v>
      </c>
      <c r="F41" s="17">
        <v>108</v>
      </c>
      <c r="G41" s="17">
        <v>23</v>
      </c>
      <c r="H41" s="17">
        <v>32</v>
      </c>
      <c r="I41" s="17">
        <v>17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823</v>
      </c>
      <c r="D42" s="17">
        <v>4</v>
      </c>
      <c r="E42" s="17">
        <v>581</v>
      </c>
      <c r="F42" s="17">
        <v>166</v>
      </c>
      <c r="G42" s="17">
        <v>34</v>
      </c>
      <c r="H42" s="17">
        <v>20</v>
      </c>
      <c r="I42" s="17">
        <v>18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847</v>
      </c>
      <c r="D43" s="17">
        <v>3</v>
      </c>
      <c r="E43" s="17">
        <v>541</v>
      </c>
      <c r="F43" s="17">
        <v>224</v>
      </c>
      <c r="G43" s="17">
        <v>47</v>
      </c>
      <c r="H43" s="17">
        <v>17</v>
      </c>
      <c r="I43" s="17">
        <v>15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869</v>
      </c>
      <c r="D44" s="17">
        <v>5</v>
      </c>
      <c r="E44" s="17">
        <v>514</v>
      </c>
      <c r="F44" s="17">
        <v>257</v>
      </c>
      <c r="G44" s="17">
        <v>56</v>
      </c>
      <c r="H44" s="17">
        <v>20</v>
      </c>
      <c r="I44" s="17">
        <v>17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836</v>
      </c>
      <c r="D45" s="17">
        <v>2</v>
      </c>
      <c r="E45" s="17">
        <v>497</v>
      </c>
      <c r="F45" s="17">
        <v>234</v>
      </c>
      <c r="G45" s="17">
        <v>64</v>
      </c>
      <c r="H45" s="17">
        <v>21</v>
      </c>
      <c r="I45" s="17">
        <v>18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676</v>
      </c>
      <c r="D46" s="17">
        <v>1</v>
      </c>
      <c r="E46" s="17">
        <v>369</v>
      </c>
      <c r="F46" s="17">
        <v>219</v>
      </c>
      <c r="G46" s="17">
        <v>55</v>
      </c>
      <c r="H46" s="17">
        <v>14</v>
      </c>
      <c r="I46" s="17">
        <v>18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662</v>
      </c>
      <c r="D47" s="17">
        <v>4</v>
      </c>
      <c r="E47" s="17">
        <v>334</v>
      </c>
      <c r="F47" s="17">
        <v>236</v>
      </c>
      <c r="G47" s="17">
        <v>62</v>
      </c>
      <c r="H47" s="17">
        <v>15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598</v>
      </c>
      <c r="D48" s="17" t="s">
        <v>178</v>
      </c>
      <c r="E48" s="17">
        <v>275</v>
      </c>
      <c r="F48" s="17">
        <v>253</v>
      </c>
      <c r="G48" s="17">
        <v>52</v>
      </c>
      <c r="H48" s="17">
        <v>7</v>
      </c>
      <c r="I48" s="17">
        <v>11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464</v>
      </c>
      <c r="D49" s="17">
        <v>6</v>
      </c>
      <c r="E49" s="17">
        <v>199</v>
      </c>
      <c r="F49" s="17">
        <v>203</v>
      </c>
      <c r="G49" s="17">
        <v>34</v>
      </c>
      <c r="H49" s="17">
        <v>12</v>
      </c>
      <c r="I49" s="17">
        <v>10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292</v>
      </c>
      <c r="D50" s="17">
        <v>1</v>
      </c>
      <c r="E50" s="17">
        <v>80</v>
      </c>
      <c r="F50" s="17">
        <v>160</v>
      </c>
      <c r="G50" s="17">
        <v>25</v>
      </c>
      <c r="H50" s="17">
        <v>14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151</v>
      </c>
      <c r="D51" s="17">
        <v>1</v>
      </c>
      <c r="E51" s="17">
        <v>24</v>
      </c>
      <c r="F51" s="17">
        <v>98</v>
      </c>
      <c r="G51" s="17">
        <v>18</v>
      </c>
      <c r="H51" s="17">
        <v>5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82</v>
      </c>
      <c r="D52" s="17">
        <v>3</v>
      </c>
      <c r="E52" s="17">
        <v>11</v>
      </c>
      <c r="F52" s="17">
        <v>48</v>
      </c>
      <c r="G52" s="17">
        <v>14</v>
      </c>
      <c r="H52" s="17">
        <v>4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39</v>
      </c>
      <c r="D53" s="18" t="s">
        <v>178</v>
      </c>
      <c r="E53" s="18">
        <v>13</v>
      </c>
      <c r="F53" s="18">
        <v>15</v>
      </c>
      <c r="G53" s="18">
        <v>4</v>
      </c>
      <c r="H53" s="18">
        <v>3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0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2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2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2" ht="12" customHeight="1" x14ac:dyDescent="0.2">
      <c r="A6" s="31" t="s">
        <v>11</v>
      </c>
      <c r="B6" s="9" t="s">
        <v>165</v>
      </c>
      <c r="C6" s="16">
        <v>28252</v>
      </c>
      <c r="D6" s="16">
        <v>2105</v>
      </c>
      <c r="E6" s="16">
        <v>16840</v>
      </c>
      <c r="F6" s="16">
        <v>5719</v>
      </c>
      <c r="G6" s="16">
        <v>1233</v>
      </c>
      <c r="H6" s="16">
        <v>729</v>
      </c>
      <c r="I6" s="16">
        <v>1626</v>
      </c>
    </row>
    <row r="7" spans="1:32" ht="12" customHeight="1" x14ac:dyDescent="0.2">
      <c r="A7" s="28" t="s">
        <v>165</v>
      </c>
      <c r="B7" s="2" t="s">
        <v>12</v>
      </c>
      <c r="C7" s="17">
        <v>32</v>
      </c>
      <c r="D7" s="17">
        <v>2</v>
      </c>
      <c r="E7" s="17">
        <v>10</v>
      </c>
      <c r="F7" s="17">
        <v>4</v>
      </c>
      <c r="G7" s="17">
        <v>2</v>
      </c>
      <c r="H7" s="17">
        <v>5</v>
      </c>
      <c r="I7" s="17">
        <v>9</v>
      </c>
      <c r="J7" t="s">
        <v>165</v>
      </c>
      <c r="K7" t="s">
        <v>165</v>
      </c>
      <c r="M7" t="s">
        <v>165</v>
      </c>
      <c r="N7" t="s">
        <v>165</v>
      </c>
    </row>
    <row r="8" spans="1:32" ht="12" customHeight="1" x14ac:dyDescent="0.2">
      <c r="A8" s="28" t="s">
        <v>165</v>
      </c>
      <c r="B8" s="2" t="s">
        <v>13</v>
      </c>
      <c r="C8" s="17">
        <v>714</v>
      </c>
      <c r="D8" s="17">
        <v>107</v>
      </c>
      <c r="E8" s="17">
        <v>254</v>
      </c>
      <c r="F8" s="17">
        <v>223</v>
      </c>
      <c r="G8" s="17">
        <v>11</v>
      </c>
      <c r="H8" s="17">
        <v>57</v>
      </c>
      <c r="I8" s="17">
        <v>62</v>
      </c>
      <c r="J8" t="s">
        <v>165</v>
      </c>
      <c r="K8" t="s">
        <v>165</v>
      </c>
      <c r="M8" t="s">
        <v>165</v>
      </c>
      <c r="N8" t="s">
        <v>165</v>
      </c>
    </row>
    <row r="9" spans="1:32" ht="12" customHeight="1" x14ac:dyDescent="0.2">
      <c r="A9" s="28" t="s">
        <v>165</v>
      </c>
      <c r="B9" s="2" t="s">
        <v>14</v>
      </c>
      <c r="C9" s="17">
        <v>2516</v>
      </c>
      <c r="D9" s="17">
        <v>279</v>
      </c>
      <c r="E9" s="17">
        <v>1397</v>
      </c>
      <c r="F9" s="17">
        <v>491</v>
      </c>
      <c r="G9" s="17">
        <v>73</v>
      </c>
      <c r="H9" s="17">
        <v>71</v>
      </c>
      <c r="I9" s="17">
        <v>205</v>
      </c>
      <c r="J9" t="s">
        <v>165</v>
      </c>
      <c r="K9" t="s">
        <v>165</v>
      </c>
      <c r="M9" t="s">
        <v>165</v>
      </c>
      <c r="N9" t="s">
        <v>165</v>
      </c>
    </row>
    <row r="10" spans="1:32" ht="12" customHeight="1" x14ac:dyDescent="0.2">
      <c r="A10" s="28" t="s">
        <v>165</v>
      </c>
      <c r="B10" s="2" t="s">
        <v>15</v>
      </c>
      <c r="C10" s="17">
        <v>3540</v>
      </c>
      <c r="D10" s="17">
        <v>258</v>
      </c>
      <c r="E10" s="17">
        <v>2258</v>
      </c>
      <c r="F10" s="17">
        <v>570</v>
      </c>
      <c r="G10" s="17">
        <v>124</v>
      </c>
      <c r="H10" s="17">
        <v>87</v>
      </c>
      <c r="I10" s="17">
        <v>243</v>
      </c>
      <c r="J10" t="s">
        <v>165</v>
      </c>
      <c r="K10" t="s">
        <v>165</v>
      </c>
      <c r="M10" t="s">
        <v>165</v>
      </c>
      <c r="N10" t="s">
        <v>165</v>
      </c>
    </row>
    <row r="11" spans="1:32" ht="12" customHeight="1" x14ac:dyDescent="0.2">
      <c r="A11" s="28" t="s">
        <v>165</v>
      </c>
      <c r="B11" s="2" t="s">
        <v>16</v>
      </c>
      <c r="C11" s="17">
        <v>3575</v>
      </c>
      <c r="D11" s="17">
        <v>211</v>
      </c>
      <c r="E11" s="17">
        <v>2334</v>
      </c>
      <c r="F11" s="17">
        <v>589</v>
      </c>
      <c r="G11" s="17">
        <v>162</v>
      </c>
      <c r="H11" s="17">
        <v>99</v>
      </c>
      <c r="I11" s="17">
        <v>180</v>
      </c>
      <c r="J11" t="s">
        <v>165</v>
      </c>
      <c r="K11" t="s">
        <v>165</v>
      </c>
      <c r="M11" t="s">
        <v>165</v>
      </c>
      <c r="N11" t="s">
        <v>165</v>
      </c>
    </row>
    <row r="12" spans="1:32" ht="12" customHeight="1" x14ac:dyDescent="0.2">
      <c r="A12" s="28" t="s">
        <v>165</v>
      </c>
      <c r="B12" s="2" t="s">
        <v>17</v>
      </c>
      <c r="C12" s="17">
        <v>3479</v>
      </c>
      <c r="D12" s="17">
        <v>173</v>
      </c>
      <c r="E12" s="17">
        <v>2334</v>
      </c>
      <c r="F12" s="17">
        <v>590</v>
      </c>
      <c r="G12" s="17">
        <v>145</v>
      </c>
      <c r="H12" s="17">
        <v>64</v>
      </c>
      <c r="I12" s="17">
        <v>173</v>
      </c>
      <c r="J12" t="s">
        <v>165</v>
      </c>
      <c r="K12" t="s">
        <v>165</v>
      </c>
      <c r="M12" t="s">
        <v>165</v>
      </c>
      <c r="N12" t="s">
        <v>165</v>
      </c>
    </row>
    <row r="13" spans="1:32" ht="12" customHeight="1" x14ac:dyDescent="0.2">
      <c r="A13" s="28" t="s">
        <v>165</v>
      </c>
      <c r="B13" s="2" t="s">
        <v>18</v>
      </c>
      <c r="C13" s="17">
        <v>3824</v>
      </c>
      <c r="D13" s="17">
        <v>277</v>
      </c>
      <c r="E13" s="17">
        <v>2439</v>
      </c>
      <c r="F13" s="17">
        <v>689</v>
      </c>
      <c r="G13" s="17">
        <v>167</v>
      </c>
      <c r="H13" s="17">
        <v>73</v>
      </c>
      <c r="I13" s="17">
        <v>179</v>
      </c>
      <c r="J13" t="s">
        <v>165</v>
      </c>
      <c r="K13" t="s">
        <v>165</v>
      </c>
      <c r="M13" t="s">
        <v>165</v>
      </c>
      <c r="N13" t="s">
        <v>165</v>
      </c>
    </row>
    <row r="14" spans="1:32" ht="12" customHeight="1" x14ac:dyDescent="0.2">
      <c r="A14" s="28" t="s">
        <v>165</v>
      </c>
      <c r="B14" s="2" t="s">
        <v>19</v>
      </c>
      <c r="C14" s="17">
        <v>3679</v>
      </c>
      <c r="D14" s="17">
        <v>244</v>
      </c>
      <c r="E14" s="17">
        <v>2348</v>
      </c>
      <c r="F14" s="17">
        <v>644</v>
      </c>
      <c r="G14" s="17">
        <v>157</v>
      </c>
      <c r="H14" s="17">
        <v>90</v>
      </c>
      <c r="I14" s="17">
        <v>196</v>
      </c>
      <c r="J14" t="s">
        <v>165</v>
      </c>
      <c r="K14" t="s">
        <v>165</v>
      </c>
      <c r="M14" t="s">
        <v>165</v>
      </c>
      <c r="N14" t="s">
        <v>165</v>
      </c>
    </row>
    <row r="15" spans="1:32" ht="12" customHeight="1" x14ac:dyDescent="0.2">
      <c r="A15" s="28" t="s">
        <v>165</v>
      </c>
      <c r="B15" s="2" t="s">
        <v>20</v>
      </c>
      <c r="C15" s="17">
        <v>2628</v>
      </c>
      <c r="D15" s="17">
        <v>215</v>
      </c>
      <c r="E15" s="17">
        <v>1611</v>
      </c>
      <c r="F15" s="17">
        <v>537</v>
      </c>
      <c r="G15" s="17">
        <v>118</v>
      </c>
      <c r="H15" s="17">
        <v>38</v>
      </c>
      <c r="I15" s="17">
        <v>109</v>
      </c>
      <c r="J15" t="s">
        <v>165</v>
      </c>
      <c r="K15" t="s">
        <v>165</v>
      </c>
      <c r="M15" t="s">
        <v>165</v>
      </c>
      <c r="N15" t="s">
        <v>165</v>
      </c>
    </row>
    <row r="16" spans="1:32" ht="12" customHeight="1" x14ac:dyDescent="0.2">
      <c r="A16" s="28" t="s">
        <v>165</v>
      </c>
      <c r="B16" s="2" t="s">
        <v>21</v>
      </c>
      <c r="C16" s="17">
        <v>1813</v>
      </c>
      <c r="D16" s="17">
        <v>165</v>
      </c>
      <c r="E16" s="17">
        <v>976</v>
      </c>
      <c r="F16" s="17">
        <v>453</v>
      </c>
      <c r="G16" s="17">
        <v>95</v>
      </c>
      <c r="H16" s="17">
        <v>41</v>
      </c>
      <c r="I16" s="17">
        <v>83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1219</v>
      </c>
      <c r="D17" s="17">
        <v>78</v>
      </c>
      <c r="E17" s="17">
        <v>570</v>
      </c>
      <c r="F17" s="17">
        <v>379</v>
      </c>
      <c r="G17" s="17">
        <v>70</v>
      </c>
      <c r="H17" s="17">
        <v>44</v>
      </c>
      <c r="I17" s="17">
        <v>78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638</v>
      </c>
      <c r="D18" s="17">
        <v>47</v>
      </c>
      <c r="E18" s="17">
        <v>186</v>
      </c>
      <c r="F18" s="17">
        <v>287</v>
      </c>
      <c r="G18" s="17">
        <v>52</v>
      </c>
      <c r="H18" s="17">
        <v>31</v>
      </c>
      <c r="I18" s="17">
        <v>35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307</v>
      </c>
      <c r="D19" s="17">
        <v>26</v>
      </c>
      <c r="E19" s="17">
        <v>56</v>
      </c>
      <c r="F19" s="17">
        <v>146</v>
      </c>
      <c r="G19" s="17">
        <v>27</v>
      </c>
      <c r="H19" s="17">
        <v>16</v>
      </c>
      <c r="I19" s="17">
        <v>36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154</v>
      </c>
      <c r="D20" s="17">
        <v>13</v>
      </c>
      <c r="E20" s="17">
        <v>27</v>
      </c>
      <c r="F20" s="17">
        <v>69</v>
      </c>
      <c r="G20" s="17">
        <v>17</v>
      </c>
      <c r="H20" s="17">
        <v>10</v>
      </c>
      <c r="I20" s="17">
        <v>18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134</v>
      </c>
      <c r="D21" s="17">
        <v>10</v>
      </c>
      <c r="E21" s="17">
        <v>40</v>
      </c>
      <c r="F21" s="17">
        <v>48</v>
      </c>
      <c r="G21" s="17">
        <v>13</v>
      </c>
      <c r="H21" s="17">
        <v>3</v>
      </c>
      <c r="I21" s="17">
        <v>20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12924</v>
      </c>
      <c r="D22" s="16">
        <v>2020</v>
      </c>
      <c r="E22" s="16">
        <v>6894</v>
      </c>
      <c r="F22" s="16">
        <v>2488</v>
      </c>
      <c r="G22" s="16">
        <v>449</v>
      </c>
      <c r="H22" s="16">
        <v>341</v>
      </c>
      <c r="I22" s="16">
        <v>732</v>
      </c>
    </row>
    <row r="23" spans="1:14" ht="12" customHeight="1" x14ac:dyDescent="0.2">
      <c r="A23" s="28" t="s">
        <v>165</v>
      </c>
      <c r="B23" s="2" t="s">
        <v>12</v>
      </c>
      <c r="C23" s="17">
        <v>16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349</v>
      </c>
      <c r="D24" s="17">
        <v>96</v>
      </c>
      <c r="E24" s="17">
        <v>102</v>
      </c>
      <c r="F24" s="17">
        <v>92</v>
      </c>
      <c r="G24" s="17">
        <v>4</v>
      </c>
      <c r="H24" s="17">
        <v>28</v>
      </c>
      <c r="I24" s="17">
        <v>27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1188</v>
      </c>
      <c r="D25" s="17">
        <v>263</v>
      </c>
      <c r="E25" s="17">
        <v>560</v>
      </c>
      <c r="F25" s="17">
        <v>220</v>
      </c>
      <c r="G25" s="17">
        <v>21</v>
      </c>
      <c r="H25" s="17">
        <v>33</v>
      </c>
      <c r="I25" s="17">
        <v>91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1668</v>
      </c>
      <c r="D26" s="17">
        <v>250</v>
      </c>
      <c r="E26" s="17">
        <v>953</v>
      </c>
      <c r="F26" s="17">
        <v>256</v>
      </c>
      <c r="G26" s="17">
        <v>47</v>
      </c>
      <c r="H26" s="17">
        <v>35</v>
      </c>
      <c r="I26" s="17">
        <v>127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1711</v>
      </c>
      <c r="D27" s="17">
        <v>207</v>
      </c>
      <c r="E27" s="17">
        <v>1026</v>
      </c>
      <c r="F27" s="17">
        <v>274</v>
      </c>
      <c r="G27" s="17">
        <v>64</v>
      </c>
      <c r="H27" s="17">
        <v>56</v>
      </c>
      <c r="I27" s="17">
        <v>84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1623</v>
      </c>
      <c r="D28" s="17">
        <v>171</v>
      </c>
      <c r="E28" s="17">
        <v>1003</v>
      </c>
      <c r="F28" s="17">
        <v>294</v>
      </c>
      <c r="G28" s="17">
        <v>51</v>
      </c>
      <c r="H28" s="17">
        <v>27</v>
      </c>
      <c r="I28" s="17">
        <v>77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1809</v>
      </c>
      <c r="D29" s="17">
        <v>267</v>
      </c>
      <c r="E29" s="17">
        <v>1016</v>
      </c>
      <c r="F29" s="17">
        <v>340</v>
      </c>
      <c r="G29" s="17">
        <v>74</v>
      </c>
      <c r="H29" s="17">
        <v>36</v>
      </c>
      <c r="I29" s="17">
        <v>76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1624</v>
      </c>
      <c r="D30" s="17">
        <v>237</v>
      </c>
      <c r="E30" s="17">
        <v>927</v>
      </c>
      <c r="F30" s="17">
        <v>295</v>
      </c>
      <c r="G30" s="17">
        <v>52</v>
      </c>
      <c r="H30" s="17">
        <v>39</v>
      </c>
      <c r="I30" s="17">
        <v>74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1162</v>
      </c>
      <c r="D31" s="17">
        <v>211</v>
      </c>
      <c r="E31" s="17">
        <v>596</v>
      </c>
      <c r="F31" s="17">
        <v>237</v>
      </c>
      <c r="G31" s="17">
        <v>47</v>
      </c>
      <c r="H31" s="17">
        <v>19</v>
      </c>
      <c r="I31" s="17">
        <v>52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851</v>
      </c>
      <c r="D32" s="17">
        <v>160</v>
      </c>
      <c r="E32" s="17">
        <v>418</v>
      </c>
      <c r="F32" s="17">
        <v>178</v>
      </c>
      <c r="G32" s="17">
        <v>36</v>
      </c>
      <c r="H32" s="17">
        <v>20</v>
      </c>
      <c r="I32" s="17">
        <v>39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440</v>
      </c>
      <c r="D33" s="17">
        <v>74</v>
      </c>
      <c r="E33" s="17">
        <v>174</v>
      </c>
      <c r="F33" s="17">
        <v>120</v>
      </c>
      <c r="G33" s="17">
        <v>22</v>
      </c>
      <c r="H33" s="17">
        <v>17</v>
      </c>
      <c r="I33" s="17">
        <v>33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247</v>
      </c>
      <c r="D34" s="17">
        <v>43</v>
      </c>
      <c r="E34" s="17">
        <v>63</v>
      </c>
      <c r="F34" s="17">
        <v>101</v>
      </c>
      <c r="G34" s="17">
        <v>12</v>
      </c>
      <c r="H34" s="17">
        <v>17</v>
      </c>
      <c r="I34" s="17">
        <v>11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118</v>
      </c>
      <c r="D35" s="17">
        <v>22</v>
      </c>
      <c r="E35" s="17">
        <v>22</v>
      </c>
      <c r="F35" s="17">
        <v>45</v>
      </c>
      <c r="G35" s="17">
        <v>9</v>
      </c>
      <c r="H35" s="17">
        <v>4</v>
      </c>
      <c r="I35" s="17">
        <v>16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59</v>
      </c>
      <c r="D36" s="17">
        <v>7</v>
      </c>
      <c r="E36" s="17">
        <v>16</v>
      </c>
      <c r="F36" s="17">
        <v>18</v>
      </c>
      <c r="G36" s="17">
        <v>4</v>
      </c>
      <c r="H36" s="17">
        <v>5</v>
      </c>
      <c r="I36" s="17">
        <v>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59</v>
      </c>
      <c r="D37" s="17">
        <v>10</v>
      </c>
      <c r="E37" s="17">
        <v>16</v>
      </c>
      <c r="F37" s="17">
        <v>16</v>
      </c>
      <c r="G37" s="17">
        <v>5</v>
      </c>
      <c r="H37" s="17">
        <v>2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15328</v>
      </c>
      <c r="D38" s="16">
        <v>85</v>
      </c>
      <c r="E38" s="16">
        <v>9946</v>
      </c>
      <c r="F38" s="16">
        <v>3231</v>
      </c>
      <c r="G38" s="16">
        <v>784</v>
      </c>
      <c r="H38" s="16">
        <v>388</v>
      </c>
      <c r="I38" s="16">
        <v>894</v>
      </c>
    </row>
    <row r="39" spans="1:14" ht="12" customHeight="1" x14ac:dyDescent="0.2">
      <c r="A39" s="28" t="s">
        <v>165</v>
      </c>
      <c r="B39" s="2" t="s">
        <v>12</v>
      </c>
      <c r="C39" s="17">
        <v>16</v>
      </c>
      <c r="D39" s="17" t="s">
        <v>178</v>
      </c>
      <c r="E39" s="17">
        <v>8</v>
      </c>
      <c r="F39" s="17">
        <v>2</v>
      </c>
      <c r="G39" s="17">
        <v>1</v>
      </c>
      <c r="H39" s="17">
        <v>2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365</v>
      </c>
      <c r="D40" s="17">
        <v>11</v>
      </c>
      <c r="E40" s="17">
        <v>152</v>
      </c>
      <c r="F40" s="17">
        <v>131</v>
      </c>
      <c r="G40" s="17">
        <v>7</v>
      </c>
      <c r="H40" s="17">
        <v>29</v>
      </c>
      <c r="I40" s="17">
        <v>35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1328</v>
      </c>
      <c r="D41" s="17">
        <v>16</v>
      </c>
      <c r="E41" s="17">
        <v>837</v>
      </c>
      <c r="F41" s="17">
        <v>271</v>
      </c>
      <c r="G41" s="17">
        <v>52</v>
      </c>
      <c r="H41" s="17">
        <v>38</v>
      </c>
      <c r="I41" s="17">
        <v>114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1872</v>
      </c>
      <c r="D42" s="17">
        <v>8</v>
      </c>
      <c r="E42" s="17">
        <v>1305</v>
      </c>
      <c r="F42" s="17">
        <v>314</v>
      </c>
      <c r="G42" s="17">
        <v>77</v>
      </c>
      <c r="H42" s="17">
        <v>52</v>
      </c>
      <c r="I42" s="17">
        <v>116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1864</v>
      </c>
      <c r="D43" s="17">
        <v>4</v>
      </c>
      <c r="E43" s="17">
        <v>1308</v>
      </c>
      <c r="F43" s="17">
        <v>315</v>
      </c>
      <c r="G43" s="17">
        <v>98</v>
      </c>
      <c r="H43" s="17">
        <v>43</v>
      </c>
      <c r="I43" s="17">
        <v>96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1856</v>
      </c>
      <c r="D44" s="17">
        <v>2</v>
      </c>
      <c r="E44" s="17">
        <v>1331</v>
      </c>
      <c r="F44" s="17">
        <v>296</v>
      </c>
      <c r="G44" s="17">
        <v>94</v>
      </c>
      <c r="H44" s="17">
        <v>37</v>
      </c>
      <c r="I44" s="17">
        <v>96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2015</v>
      </c>
      <c r="D45" s="17">
        <v>10</v>
      </c>
      <c r="E45" s="17">
        <v>1423</v>
      </c>
      <c r="F45" s="17">
        <v>349</v>
      </c>
      <c r="G45" s="17">
        <v>93</v>
      </c>
      <c r="H45" s="17">
        <v>37</v>
      </c>
      <c r="I45" s="17">
        <v>103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2055</v>
      </c>
      <c r="D46" s="17">
        <v>7</v>
      </c>
      <c r="E46" s="17">
        <v>1421</v>
      </c>
      <c r="F46" s="17">
        <v>349</v>
      </c>
      <c r="G46" s="17">
        <v>105</v>
      </c>
      <c r="H46" s="17">
        <v>51</v>
      </c>
      <c r="I46" s="17">
        <v>122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1466</v>
      </c>
      <c r="D47" s="17">
        <v>4</v>
      </c>
      <c r="E47" s="17">
        <v>1015</v>
      </c>
      <c r="F47" s="17">
        <v>300</v>
      </c>
      <c r="G47" s="17">
        <v>71</v>
      </c>
      <c r="H47" s="17">
        <v>19</v>
      </c>
      <c r="I47" s="17">
        <v>57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962</v>
      </c>
      <c r="D48" s="17">
        <v>5</v>
      </c>
      <c r="E48" s="17">
        <v>558</v>
      </c>
      <c r="F48" s="17">
        <v>275</v>
      </c>
      <c r="G48" s="17">
        <v>59</v>
      </c>
      <c r="H48" s="17">
        <v>21</v>
      </c>
      <c r="I48" s="17">
        <v>44</v>
      </c>
      <c r="J48" t="s">
        <v>165</v>
      </c>
      <c r="K48" t="s">
        <v>165</v>
      </c>
      <c r="M48" t="s">
        <v>165</v>
      </c>
      <c r="N48" t="s">
        <v>165</v>
      </c>
    </row>
    <row r="49" spans="1:32" ht="12" customHeight="1" x14ac:dyDescent="0.2">
      <c r="A49" s="28" t="s">
        <v>165</v>
      </c>
      <c r="B49" s="2" t="s">
        <v>22</v>
      </c>
      <c r="C49" s="17">
        <v>779</v>
      </c>
      <c r="D49" s="17">
        <v>4</v>
      </c>
      <c r="E49" s="17">
        <v>396</v>
      </c>
      <c r="F49" s="17">
        <v>259</v>
      </c>
      <c r="G49" s="17">
        <v>48</v>
      </c>
      <c r="H49" s="17">
        <v>27</v>
      </c>
      <c r="I49" s="17">
        <v>45</v>
      </c>
      <c r="J49" t="s">
        <v>165</v>
      </c>
      <c r="K49" t="s">
        <v>165</v>
      </c>
      <c r="M49" t="s">
        <v>165</v>
      </c>
      <c r="N49" t="s">
        <v>165</v>
      </c>
    </row>
    <row r="50" spans="1:32" ht="12" customHeight="1" x14ac:dyDescent="0.2">
      <c r="A50" s="28" t="s">
        <v>165</v>
      </c>
      <c r="B50" s="2" t="s">
        <v>23</v>
      </c>
      <c r="C50" s="17">
        <v>391</v>
      </c>
      <c r="D50" s="17">
        <v>4</v>
      </c>
      <c r="E50" s="17">
        <v>123</v>
      </c>
      <c r="F50" s="17">
        <v>186</v>
      </c>
      <c r="G50" s="17">
        <v>40</v>
      </c>
      <c r="H50" s="17">
        <v>14</v>
      </c>
      <c r="I50" s="17">
        <v>24</v>
      </c>
      <c r="J50" t="s">
        <v>165</v>
      </c>
      <c r="K50" t="s">
        <v>165</v>
      </c>
      <c r="M50" t="s">
        <v>165</v>
      </c>
      <c r="N50" t="s">
        <v>165</v>
      </c>
    </row>
    <row r="51" spans="1:32" ht="12" customHeight="1" x14ac:dyDescent="0.2">
      <c r="A51" s="28" t="s">
        <v>165</v>
      </c>
      <c r="B51" s="2" t="s">
        <v>24</v>
      </c>
      <c r="C51" s="17">
        <v>189</v>
      </c>
      <c r="D51" s="17">
        <v>4</v>
      </c>
      <c r="E51" s="17">
        <v>34</v>
      </c>
      <c r="F51" s="17">
        <v>101</v>
      </c>
      <c r="G51" s="17">
        <v>18</v>
      </c>
      <c r="H51" s="17">
        <v>12</v>
      </c>
      <c r="I51" s="17">
        <v>20</v>
      </c>
      <c r="J51" t="s">
        <v>165</v>
      </c>
      <c r="K51" t="s">
        <v>165</v>
      </c>
      <c r="M51" t="s">
        <v>165</v>
      </c>
      <c r="N51" t="s">
        <v>165</v>
      </c>
    </row>
    <row r="52" spans="1:32" ht="12" customHeight="1" x14ac:dyDescent="0.2">
      <c r="A52" s="28" t="s">
        <v>165</v>
      </c>
      <c r="B52" s="2" t="s">
        <v>25</v>
      </c>
      <c r="C52" s="17">
        <v>95</v>
      </c>
      <c r="D52" s="17">
        <v>6</v>
      </c>
      <c r="E52" s="17">
        <v>11</v>
      </c>
      <c r="F52" s="17">
        <v>51</v>
      </c>
      <c r="G52" s="17">
        <v>13</v>
      </c>
      <c r="H52" s="17">
        <v>5</v>
      </c>
      <c r="I52" s="17">
        <v>9</v>
      </c>
      <c r="J52" t="s">
        <v>165</v>
      </c>
      <c r="K52" t="s">
        <v>165</v>
      </c>
      <c r="M52" t="s">
        <v>165</v>
      </c>
      <c r="N52" t="s">
        <v>165</v>
      </c>
    </row>
    <row r="53" spans="1:32" ht="12" customHeight="1" x14ac:dyDescent="0.2">
      <c r="A53" s="29" t="s">
        <v>165</v>
      </c>
      <c r="B53" s="5" t="s">
        <v>26</v>
      </c>
      <c r="C53" s="18">
        <v>75</v>
      </c>
      <c r="D53" s="18" t="s">
        <v>178</v>
      </c>
      <c r="E53" s="18">
        <v>24</v>
      </c>
      <c r="F53" s="18">
        <v>32</v>
      </c>
      <c r="G53" s="18">
        <v>8</v>
      </c>
      <c r="H53" s="18">
        <v>1</v>
      </c>
      <c r="I53" s="18">
        <v>10</v>
      </c>
      <c r="J53" t="s">
        <v>165</v>
      </c>
      <c r="K53" t="s">
        <v>165</v>
      </c>
      <c r="M53" t="s">
        <v>165</v>
      </c>
      <c r="N53" t="s">
        <v>165</v>
      </c>
    </row>
    <row r="54" spans="1:32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2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2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2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2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2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2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2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2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59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7467</v>
      </c>
      <c r="D6" s="16">
        <v>646</v>
      </c>
      <c r="E6" s="16">
        <v>3606</v>
      </c>
      <c r="F6" s="16">
        <v>2189</v>
      </c>
      <c r="G6" s="16">
        <v>490</v>
      </c>
      <c r="H6" s="16">
        <v>277</v>
      </c>
      <c r="I6" s="16">
        <v>259</v>
      </c>
    </row>
    <row r="7" spans="1:30" ht="12" customHeight="1" x14ac:dyDescent="0.2">
      <c r="A7" s="28" t="s">
        <v>165</v>
      </c>
      <c r="B7" s="2" t="s">
        <v>12</v>
      </c>
      <c r="C7" s="17">
        <v>8</v>
      </c>
      <c r="D7" s="17">
        <v>1</v>
      </c>
      <c r="E7" s="17">
        <v>2</v>
      </c>
      <c r="F7" s="17" t="s">
        <v>178</v>
      </c>
      <c r="G7" s="17" t="s">
        <v>178</v>
      </c>
      <c r="H7" s="17">
        <v>2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223</v>
      </c>
      <c r="D8" s="17">
        <v>23</v>
      </c>
      <c r="E8" s="17">
        <v>105</v>
      </c>
      <c r="F8" s="17">
        <v>48</v>
      </c>
      <c r="G8" s="17">
        <v>6</v>
      </c>
      <c r="H8" s="17">
        <v>28</v>
      </c>
      <c r="I8" s="17">
        <v>13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554</v>
      </c>
      <c r="D9" s="17">
        <v>44</v>
      </c>
      <c r="E9" s="17">
        <v>336</v>
      </c>
      <c r="F9" s="17">
        <v>89</v>
      </c>
      <c r="G9" s="17">
        <v>23</v>
      </c>
      <c r="H9" s="17">
        <v>40</v>
      </c>
      <c r="I9" s="17">
        <v>22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694</v>
      </c>
      <c r="D10" s="17">
        <v>52</v>
      </c>
      <c r="E10" s="17">
        <v>417</v>
      </c>
      <c r="F10" s="17">
        <v>146</v>
      </c>
      <c r="G10" s="17">
        <v>33</v>
      </c>
      <c r="H10" s="17">
        <v>24</v>
      </c>
      <c r="I10" s="17">
        <v>22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868</v>
      </c>
      <c r="D11" s="17">
        <v>68</v>
      </c>
      <c r="E11" s="17">
        <v>508</v>
      </c>
      <c r="F11" s="17">
        <v>201</v>
      </c>
      <c r="G11" s="17">
        <v>49</v>
      </c>
      <c r="H11" s="17">
        <v>22</v>
      </c>
      <c r="I11" s="17">
        <v>20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845</v>
      </c>
      <c r="D12" s="17">
        <v>77</v>
      </c>
      <c r="E12" s="17">
        <v>461</v>
      </c>
      <c r="F12" s="17">
        <v>199</v>
      </c>
      <c r="G12" s="17">
        <v>59</v>
      </c>
      <c r="H12" s="17">
        <v>28</v>
      </c>
      <c r="I12" s="17">
        <v>21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938</v>
      </c>
      <c r="D13" s="17">
        <v>73</v>
      </c>
      <c r="E13" s="17">
        <v>483</v>
      </c>
      <c r="F13" s="17">
        <v>281</v>
      </c>
      <c r="G13" s="17">
        <v>60</v>
      </c>
      <c r="H13" s="17">
        <v>20</v>
      </c>
      <c r="I13" s="17">
        <v>21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834</v>
      </c>
      <c r="D14" s="17">
        <v>68</v>
      </c>
      <c r="E14" s="17">
        <v>401</v>
      </c>
      <c r="F14" s="17">
        <v>271</v>
      </c>
      <c r="G14" s="17">
        <v>54</v>
      </c>
      <c r="H14" s="17">
        <v>17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786</v>
      </c>
      <c r="D15" s="17">
        <v>69</v>
      </c>
      <c r="E15" s="17">
        <v>389</v>
      </c>
      <c r="F15" s="17">
        <v>231</v>
      </c>
      <c r="G15" s="17">
        <v>55</v>
      </c>
      <c r="H15" s="17">
        <v>15</v>
      </c>
      <c r="I15" s="17">
        <v>27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637</v>
      </c>
      <c r="D16" s="17">
        <v>91</v>
      </c>
      <c r="E16" s="17">
        <v>240</v>
      </c>
      <c r="F16" s="17">
        <v>219</v>
      </c>
      <c r="G16" s="17">
        <v>51</v>
      </c>
      <c r="H16" s="17">
        <v>22</v>
      </c>
      <c r="I16" s="17">
        <v>14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468</v>
      </c>
      <c r="D17" s="17">
        <v>42</v>
      </c>
      <c r="E17" s="17">
        <v>161</v>
      </c>
      <c r="F17" s="17">
        <v>186</v>
      </c>
      <c r="G17" s="17">
        <v>33</v>
      </c>
      <c r="H17" s="17">
        <v>25</v>
      </c>
      <c r="I17" s="17">
        <v>21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291</v>
      </c>
      <c r="D18" s="17">
        <v>21</v>
      </c>
      <c r="E18" s="17">
        <v>64</v>
      </c>
      <c r="F18" s="17">
        <v>151</v>
      </c>
      <c r="G18" s="17">
        <v>23</v>
      </c>
      <c r="H18" s="17">
        <v>14</v>
      </c>
      <c r="I18" s="17">
        <v>18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156</v>
      </c>
      <c r="D19" s="17">
        <v>8</v>
      </c>
      <c r="E19" s="17">
        <v>16</v>
      </c>
      <c r="F19" s="17">
        <v>90</v>
      </c>
      <c r="G19" s="17">
        <v>16</v>
      </c>
      <c r="H19" s="17">
        <v>10</v>
      </c>
      <c r="I19" s="17">
        <v>16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103</v>
      </c>
      <c r="D20" s="17">
        <v>3</v>
      </c>
      <c r="E20" s="17">
        <v>14</v>
      </c>
      <c r="F20" s="17">
        <v>52</v>
      </c>
      <c r="G20" s="17">
        <v>18</v>
      </c>
      <c r="H20" s="17">
        <v>8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62</v>
      </c>
      <c r="D21" s="17">
        <v>6</v>
      </c>
      <c r="E21" s="17">
        <v>9</v>
      </c>
      <c r="F21" s="17">
        <v>25</v>
      </c>
      <c r="G21" s="17">
        <v>10</v>
      </c>
      <c r="H21" s="17">
        <v>2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3162</v>
      </c>
      <c r="D22" s="16">
        <v>635</v>
      </c>
      <c r="E22" s="16">
        <v>1515</v>
      </c>
      <c r="F22" s="16">
        <v>683</v>
      </c>
      <c r="G22" s="16">
        <v>95</v>
      </c>
      <c r="H22" s="16">
        <v>117</v>
      </c>
      <c r="I22" s="16">
        <v>117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>
        <v>1</v>
      </c>
      <c r="E23" s="17" t="s">
        <v>178</v>
      </c>
      <c r="F23" s="17" t="s">
        <v>178</v>
      </c>
      <c r="G23" s="17" t="s">
        <v>178</v>
      </c>
      <c r="H23" s="17">
        <v>2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72</v>
      </c>
      <c r="D24" s="17">
        <v>23</v>
      </c>
      <c r="E24" s="17">
        <v>21</v>
      </c>
      <c r="F24" s="17">
        <v>12</v>
      </c>
      <c r="G24" s="17">
        <v>1</v>
      </c>
      <c r="H24" s="17">
        <v>12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198</v>
      </c>
      <c r="D25" s="17">
        <v>42</v>
      </c>
      <c r="E25" s="17">
        <v>94</v>
      </c>
      <c r="F25" s="17">
        <v>34</v>
      </c>
      <c r="G25" s="17">
        <v>4</v>
      </c>
      <c r="H25" s="17">
        <v>15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285</v>
      </c>
      <c r="D26" s="17">
        <v>52</v>
      </c>
      <c r="E26" s="17">
        <v>157</v>
      </c>
      <c r="F26" s="17">
        <v>52</v>
      </c>
      <c r="G26" s="17">
        <v>6</v>
      </c>
      <c r="H26" s="17">
        <v>5</v>
      </c>
      <c r="I26" s="17">
        <v>13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389</v>
      </c>
      <c r="D27" s="17">
        <v>67</v>
      </c>
      <c r="E27" s="17">
        <v>213</v>
      </c>
      <c r="F27" s="17">
        <v>79</v>
      </c>
      <c r="G27" s="17">
        <v>14</v>
      </c>
      <c r="H27" s="17">
        <v>10</v>
      </c>
      <c r="I27" s="17">
        <v>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390</v>
      </c>
      <c r="D28" s="17">
        <v>77</v>
      </c>
      <c r="E28" s="17">
        <v>210</v>
      </c>
      <c r="F28" s="17">
        <v>63</v>
      </c>
      <c r="G28" s="17">
        <v>17</v>
      </c>
      <c r="H28" s="17">
        <v>12</v>
      </c>
      <c r="I28" s="17">
        <v>11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455</v>
      </c>
      <c r="D29" s="17">
        <v>72</v>
      </c>
      <c r="E29" s="17">
        <v>230</v>
      </c>
      <c r="F29" s="17">
        <v>122</v>
      </c>
      <c r="G29" s="17">
        <v>13</v>
      </c>
      <c r="H29" s="17">
        <v>9</v>
      </c>
      <c r="I29" s="17">
        <v>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366</v>
      </c>
      <c r="D30" s="17">
        <v>68</v>
      </c>
      <c r="E30" s="17">
        <v>189</v>
      </c>
      <c r="F30" s="17">
        <v>79</v>
      </c>
      <c r="G30" s="17">
        <v>11</v>
      </c>
      <c r="H30" s="17">
        <v>7</v>
      </c>
      <c r="I30" s="17">
        <v>12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361</v>
      </c>
      <c r="D31" s="17">
        <v>67</v>
      </c>
      <c r="E31" s="17">
        <v>200</v>
      </c>
      <c r="F31" s="17">
        <v>59</v>
      </c>
      <c r="G31" s="17">
        <v>12</v>
      </c>
      <c r="H31" s="17">
        <v>8</v>
      </c>
      <c r="I31" s="17">
        <v>15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276</v>
      </c>
      <c r="D32" s="17">
        <v>91</v>
      </c>
      <c r="E32" s="17">
        <v>103</v>
      </c>
      <c r="F32" s="17">
        <v>60</v>
      </c>
      <c r="G32" s="17">
        <v>4</v>
      </c>
      <c r="H32" s="17">
        <v>10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174</v>
      </c>
      <c r="D33" s="17">
        <v>40</v>
      </c>
      <c r="E33" s="17">
        <v>64</v>
      </c>
      <c r="F33" s="17">
        <v>49</v>
      </c>
      <c r="G33" s="17">
        <v>6</v>
      </c>
      <c r="H33" s="17">
        <v>11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85</v>
      </c>
      <c r="D34" s="17">
        <v>20</v>
      </c>
      <c r="E34" s="17">
        <v>22</v>
      </c>
      <c r="F34" s="17">
        <v>29</v>
      </c>
      <c r="G34" s="17">
        <v>3</v>
      </c>
      <c r="H34" s="17">
        <v>5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53</v>
      </c>
      <c r="D35" s="17">
        <v>7</v>
      </c>
      <c r="E35" s="17">
        <v>4</v>
      </c>
      <c r="F35" s="17">
        <v>26</v>
      </c>
      <c r="G35" s="17">
        <v>2</v>
      </c>
      <c r="H35" s="17">
        <v>6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32</v>
      </c>
      <c r="D36" s="17">
        <v>3</v>
      </c>
      <c r="E36" s="17">
        <v>6</v>
      </c>
      <c r="F36" s="17">
        <v>11</v>
      </c>
      <c r="G36" s="17">
        <v>1</v>
      </c>
      <c r="H36" s="17">
        <v>4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21</v>
      </c>
      <c r="D37" s="17">
        <v>5</v>
      </c>
      <c r="E37" s="17">
        <v>2</v>
      </c>
      <c r="F37" s="17">
        <v>8</v>
      </c>
      <c r="G37" s="17">
        <v>1</v>
      </c>
      <c r="H37" s="17">
        <v>1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4305</v>
      </c>
      <c r="D38" s="16">
        <v>11</v>
      </c>
      <c r="E38" s="16">
        <v>2091</v>
      </c>
      <c r="F38" s="16">
        <v>1506</v>
      </c>
      <c r="G38" s="16">
        <v>395</v>
      </c>
      <c r="H38" s="16">
        <v>160</v>
      </c>
      <c r="I38" s="16">
        <v>142</v>
      </c>
    </row>
    <row r="39" spans="1:14" ht="12" customHeight="1" x14ac:dyDescent="0.2">
      <c r="A39" s="28" t="s">
        <v>165</v>
      </c>
      <c r="B39" s="2" t="s">
        <v>12</v>
      </c>
      <c r="C39" s="17">
        <v>3</v>
      </c>
      <c r="D39" s="17" t="s">
        <v>178</v>
      </c>
      <c r="E39" s="17">
        <v>2</v>
      </c>
      <c r="F39" s="17" t="s">
        <v>178</v>
      </c>
      <c r="G39" s="17" t="s">
        <v>178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151</v>
      </c>
      <c r="D40" s="17" t="s">
        <v>178</v>
      </c>
      <c r="E40" s="17">
        <v>84</v>
      </c>
      <c r="F40" s="17">
        <v>36</v>
      </c>
      <c r="G40" s="17">
        <v>5</v>
      </c>
      <c r="H40" s="17">
        <v>16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356</v>
      </c>
      <c r="D41" s="17">
        <v>2</v>
      </c>
      <c r="E41" s="17">
        <v>242</v>
      </c>
      <c r="F41" s="17">
        <v>55</v>
      </c>
      <c r="G41" s="17">
        <v>19</v>
      </c>
      <c r="H41" s="17">
        <v>25</v>
      </c>
      <c r="I41" s="17">
        <v>13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409</v>
      </c>
      <c r="D42" s="17" t="s">
        <v>178</v>
      </c>
      <c r="E42" s="17">
        <v>260</v>
      </c>
      <c r="F42" s="17">
        <v>94</v>
      </c>
      <c r="G42" s="17">
        <v>27</v>
      </c>
      <c r="H42" s="17">
        <v>19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479</v>
      </c>
      <c r="D43" s="17">
        <v>1</v>
      </c>
      <c r="E43" s="17">
        <v>295</v>
      </c>
      <c r="F43" s="17">
        <v>122</v>
      </c>
      <c r="G43" s="17">
        <v>35</v>
      </c>
      <c r="H43" s="17">
        <v>12</v>
      </c>
      <c r="I43" s="17">
        <v>14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455</v>
      </c>
      <c r="D44" s="17" t="s">
        <v>178</v>
      </c>
      <c r="E44" s="17">
        <v>251</v>
      </c>
      <c r="F44" s="17">
        <v>136</v>
      </c>
      <c r="G44" s="17">
        <v>42</v>
      </c>
      <c r="H44" s="17">
        <v>16</v>
      </c>
      <c r="I44" s="17">
        <v>10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483</v>
      </c>
      <c r="D45" s="17">
        <v>1</v>
      </c>
      <c r="E45" s="17">
        <v>253</v>
      </c>
      <c r="F45" s="17">
        <v>159</v>
      </c>
      <c r="G45" s="17">
        <v>47</v>
      </c>
      <c r="H45" s="17">
        <v>11</v>
      </c>
      <c r="I45" s="17">
        <v>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468</v>
      </c>
      <c r="D46" s="17" t="s">
        <v>178</v>
      </c>
      <c r="E46" s="17">
        <v>212</v>
      </c>
      <c r="F46" s="17">
        <v>192</v>
      </c>
      <c r="G46" s="17">
        <v>43</v>
      </c>
      <c r="H46" s="17">
        <v>10</v>
      </c>
      <c r="I46" s="17">
        <v>11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425</v>
      </c>
      <c r="D47" s="17">
        <v>2</v>
      </c>
      <c r="E47" s="17">
        <v>189</v>
      </c>
      <c r="F47" s="17">
        <v>172</v>
      </c>
      <c r="G47" s="17">
        <v>43</v>
      </c>
      <c r="H47" s="17">
        <v>7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361</v>
      </c>
      <c r="D48" s="17" t="s">
        <v>178</v>
      </c>
      <c r="E48" s="17">
        <v>137</v>
      </c>
      <c r="F48" s="17">
        <v>159</v>
      </c>
      <c r="G48" s="17">
        <v>47</v>
      </c>
      <c r="H48" s="17">
        <v>12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294</v>
      </c>
      <c r="D49" s="17">
        <v>2</v>
      </c>
      <c r="E49" s="17">
        <v>97</v>
      </c>
      <c r="F49" s="17">
        <v>137</v>
      </c>
      <c r="G49" s="17">
        <v>27</v>
      </c>
      <c r="H49" s="17">
        <v>14</v>
      </c>
      <c r="I49" s="17">
        <v>17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206</v>
      </c>
      <c r="D50" s="17">
        <v>1</v>
      </c>
      <c r="E50" s="17">
        <v>42</v>
      </c>
      <c r="F50" s="17">
        <v>122</v>
      </c>
      <c r="G50" s="17">
        <v>20</v>
      </c>
      <c r="H50" s="17">
        <v>9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103</v>
      </c>
      <c r="D51" s="17">
        <v>1</v>
      </c>
      <c r="E51" s="17">
        <v>12</v>
      </c>
      <c r="F51" s="17">
        <v>64</v>
      </c>
      <c r="G51" s="17">
        <v>14</v>
      </c>
      <c r="H51" s="17">
        <v>4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71</v>
      </c>
      <c r="D52" s="17" t="s">
        <v>178</v>
      </c>
      <c r="E52" s="17">
        <v>8</v>
      </c>
      <c r="F52" s="17">
        <v>41</v>
      </c>
      <c r="G52" s="17">
        <v>17</v>
      </c>
      <c r="H52" s="17">
        <v>4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41</v>
      </c>
      <c r="D53" s="18">
        <v>1</v>
      </c>
      <c r="E53" s="18">
        <v>7</v>
      </c>
      <c r="F53" s="18">
        <v>17</v>
      </c>
      <c r="G53" s="18">
        <v>9</v>
      </c>
      <c r="H53" s="18">
        <v>1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11279</v>
      </c>
      <c r="D6" s="16">
        <v>1124</v>
      </c>
      <c r="E6" s="16">
        <v>5378</v>
      </c>
      <c r="F6" s="16">
        <v>3144</v>
      </c>
      <c r="G6" s="16">
        <v>835</v>
      </c>
      <c r="H6" s="16">
        <v>436</v>
      </c>
      <c r="I6" s="16">
        <v>362</v>
      </c>
    </row>
    <row r="7" spans="1:30" ht="12" customHeight="1" x14ac:dyDescent="0.2">
      <c r="A7" s="28" t="s">
        <v>165</v>
      </c>
      <c r="B7" s="2" t="s">
        <v>12</v>
      </c>
      <c r="C7" s="17">
        <v>23</v>
      </c>
      <c r="D7" s="17">
        <v>2</v>
      </c>
      <c r="E7" s="17">
        <v>9</v>
      </c>
      <c r="F7" s="17">
        <v>4</v>
      </c>
      <c r="G7" s="17" t="s">
        <v>178</v>
      </c>
      <c r="H7" s="17">
        <v>6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390</v>
      </c>
      <c r="D8" s="17">
        <v>41</v>
      </c>
      <c r="E8" s="17">
        <v>197</v>
      </c>
      <c r="F8" s="17">
        <v>63</v>
      </c>
      <c r="G8" s="17">
        <v>6</v>
      </c>
      <c r="H8" s="17">
        <v>63</v>
      </c>
      <c r="I8" s="17">
        <v>20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850</v>
      </c>
      <c r="D9" s="17">
        <v>80</v>
      </c>
      <c r="E9" s="17">
        <v>508</v>
      </c>
      <c r="F9" s="17">
        <v>130</v>
      </c>
      <c r="G9" s="17">
        <v>50</v>
      </c>
      <c r="H9" s="17">
        <v>38</v>
      </c>
      <c r="I9" s="17">
        <v>44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1183</v>
      </c>
      <c r="D10" s="17">
        <v>104</v>
      </c>
      <c r="E10" s="17">
        <v>730</v>
      </c>
      <c r="F10" s="17">
        <v>225</v>
      </c>
      <c r="G10" s="17">
        <v>58</v>
      </c>
      <c r="H10" s="17">
        <v>26</v>
      </c>
      <c r="I10" s="17">
        <v>40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1339</v>
      </c>
      <c r="D11" s="17">
        <v>123</v>
      </c>
      <c r="E11" s="17">
        <v>740</v>
      </c>
      <c r="F11" s="17">
        <v>319</v>
      </c>
      <c r="G11" s="17">
        <v>86</v>
      </c>
      <c r="H11" s="17">
        <v>39</v>
      </c>
      <c r="I11" s="17">
        <v>32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1294</v>
      </c>
      <c r="D12" s="17">
        <v>131</v>
      </c>
      <c r="E12" s="17">
        <v>680</v>
      </c>
      <c r="F12" s="17">
        <v>307</v>
      </c>
      <c r="G12" s="17">
        <v>94</v>
      </c>
      <c r="H12" s="17">
        <v>52</v>
      </c>
      <c r="I12" s="17">
        <v>30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1279</v>
      </c>
      <c r="D13" s="17">
        <v>131</v>
      </c>
      <c r="E13" s="17">
        <v>630</v>
      </c>
      <c r="F13" s="17">
        <v>349</v>
      </c>
      <c r="G13" s="17">
        <v>93</v>
      </c>
      <c r="H13" s="17">
        <v>36</v>
      </c>
      <c r="I13" s="17">
        <v>40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1191</v>
      </c>
      <c r="D14" s="17">
        <v>108</v>
      </c>
      <c r="E14" s="17">
        <v>594</v>
      </c>
      <c r="F14" s="17">
        <v>331</v>
      </c>
      <c r="G14" s="17">
        <v>100</v>
      </c>
      <c r="H14" s="17">
        <v>30</v>
      </c>
      <c r="I14" s="17">
        <v>28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1109</v>
      </c>
      <c r="D15" s="17">
        <v>123</v>
      </c>
      <c r="E15" s="17">
        <v>485</v>
      </c>
      <c r="F15" s="17">
        <v>350</v>
      </c>
      <c r="G15" s="17">
        <v>86</v>
      </c>
      <c r="H15" s="17">
        <v>35</v>
      </c>
      <c r="I15" s="17">
        <v>30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1006</v>
      </c>
      <c r="D16" s="17">
        <v>133</v>
      </c>
      <c r="E16" s="17">
        <v>410</v>
      </c>
      <c r="F16" s="17">
        <v>331</v>
      </c>
      <c r="G16" s="17">
        <v>80</v>
      </c>
      <c r="H16" s="17">
        <v>26</v>
      </c>
      <c r="I16" s="17">
        <v>26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734</v>
      </c>
      <c r="D17" s="17">
        <v>74</v>
      </c>
      <c r="E17" s="17">
        <v>240</v>
      </c>
      <c r="F17" s="17">
        <v>302</v>
      </c>
      <c r="G17" s="17">
        <v>67</v>
      </c>
      <c r="H17" s="17">
        <v>28</v>
      </c>
      <c r="I17" s="17">
        <v>23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413</v>
      </c>
      <c r="D18" s="17">
        <v>37</v>
      </c>
      <c r="E18" s="17">
        <v>77</v>
      </c>
      <c r="F18" s="17">
        <v>218</v>
      </c>
      <c r="G18" s="17">
        <v>46</v>
      </c>
      <c r="H18" s="17">
        <v>17</v>
      </c>
      <c r="I18" s="17">
        <v>18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260</v>
      </c>
      <c r="D19" s="17">
        <v>23</v>
      </c>
      <c r="E19" s="17">
        <v>43</v>
      </c>
      <c r="F19" s="17">
        <v>123</v>
      </c>
      <c r="G19" s="17">
        <v>35</v>
      </c>
      <c r="H19" s="17">
        <v>21</v>
      </c>
      <c r="I19" s="17">
        <v>15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124</v>
      </c>
      <c r="D20" s="17">
        <v>9</v>
      </c>
      <c r="E20" s="17">
        <v>13</v>
      </c>
      <c r="F20" s="17">
        <v>56</v>
      </c>
      <c r="G20" s="17">
        <v>24</v>
      </c>
      <c r="H20" s="17">
        <v>13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84</v>
      </c>
      <c r="D21" s="17">
        <v>5</v>
      </c>
      <c r="E21" s="17">
        <v>22</v>
      </c>
      <c r="F21" s="17">
        <v>36</v>
      </c>
      <c r="G21" s="17">
        <v>10</v>
      </c>
      <c r="H21" s="17">
        <v>6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4836</v>
      </c>
      <c r="D22" s="16">
        <v>1106</v>
      </c>
      <c r="E22" s="16">
        <v>2085</v>
      </c>
      <c r="F22" s="16">
        <v>1122</v>
      </c>
      <c r="G22" s="16">
        <v>178</v>
      </c>
      <c r="H22" s="16">
        <v>173</v>
      </c>
      <c r="I22" s="16">
        <v>172</v>
      </c>
    </row>
    <row r="23" spans="1:14" ht="12" customHeight="1" x14ac:dyDescent="0.2">
      <c r="A23" s="28" t="s">
        <v>165</v>
      </c>
      <c r="B23" s="2" t="s">
        <v>12</v>
      </c>
      <c r="C23" s="17">
        <v>10</v>
      </c>
      <c r="D23" s="17">
        <v>2</v>
      </c>
      <c r="E23" s="17">
        <v>3</v>
      </c>
      <c r="F23" s="17">
        <v>1</v>
      </c>
      <c r="G23" s="17" t="s">
        <v>178</v>
      </c>
      <c r="H23" s="17">
        <v>3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139</v>
      </c>
      <c r="D24" s="17">
        <v>39</v>
      </c>
      <c r="E24" s="17">
        <v>45</v>
      </c>
      <c r="F24" s="17">
        <v>29</v>
      </c>
      <c r="G24" s="17">
        <v>1</v>
      </c>
      <c r="H24" s="17">
        <v>17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325</v>
      </c>
      <c r="D25" s="17">
        <v>78</v>
      </c>
      <c r="E25" s="17">
        <v>139</v>
      </c>
      <c r="F25" s="17">
        <v>68</v>
      </c>
      <c r="G25" s="17">
        <v>9</v>
      </c>
      <c r="H25" s="17">
        <v>13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491</v>
      </c>
      <c r="D26" s="17">
        <v>103</v>
      </c>
      <c r="E26" s="17">
        <v>244</v>
      </c>
      <c r="F26" s="17">
        <v>95</v>
      </c>
      <c r="G26" s="17">
        <v>13</v>
      </c>
      <c r="H26" s="17">
        <v>10</v>
      </c>
      <c r="I26" s="17">
        <v>26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568</v>
      </c>
      <c r="D27" s="17">
        <v>120</v>
      </c>
      <c r="E27" s="17">
        <v>257</v>
      </c>
      <c r="F27" s="17">
        <v>140</v>
      </c>
      <c r="G27" s="17">
        <v>19</v>
      </c>
      <c r="H27" s="17">
        <v>16</v>
      </c>
      <c r="I27" s="17">
        <v>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585</v>
      </c>
      <c r="D28" s="17">
        <v>130</v>
      </c>
      <c r="E28" s="17">
        <v>281</v>
      </c>
      <c r="F28" s="17">
        <v>116</v>
      </c>
      <c r="G28" s="17">
        <v>24</v>
      </c>
      <c r="H28" s="17">
        <v>19</v>
      </c>
      <c r="I28" s="17">
        <v>15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611</v>
      </c>
      <c r="D29" s="17">
        <v>130</v>
      </c>
      <c r="E29" s="17">
        <v>309</v>
      </c>
      <c r="F29" s="17">
        <v>126</v>
      </c>
      <c r="G29" s="17">
        <v>22</v>
      </c>
      <c r="H29" s="17">
        <v>11</v>
      </c>
      <c r="I29" s="17">
        <v>13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563</v>
      </c>
      <c r="D30" s="17">
        <v>106</v>
      </c>
      <c r="E30" s="17">
        <v>294</v>
      </c>
      <c r="F30" s="17">
        <v>108</v>
      </c>
      <c r="G30" s="17">
        <v>24</v>
      </c>
      <c r="H30" s="17">
        <v>18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522</v>
      </c>
      <c r="D31" s="17">
        <v>122</v>
      </c>
      <c r="E31" s="17">
        <v>219</v>
      </c>
      <c r="F31" s="17">
        <v>128</v>
      </c>
      <c r="G31" s="17">
        <v>19</v>
      </c>
      <c r="H31" s="17">
        <v>17</v>
      </c>
      <c r="I31" s="17">
        <v>17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430</v>
      </c>
      <c r="D32" s="17">
        <v>133</v>
      </c>
      <c r="E32" s="17">
        <v>157</v>
      </c>
      <c r="F32" s="17">
        <v>97</v>
      </c>
      <c r="G32" s="17">
        <v>18</v>
      </c>
      <c r="H32" s="17">
        <v>8</v>
      </c>
      <c r="I32" s="17">
        <v>17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287</v>
      </c>
      <c r="D33" s="17">
        <v>72</v>
      </c>
      <c r="E33" s="17">
        <v>82</v>
      </c>
      <c r="F33" s="17">
        <v>101</v>
      </c>
      <c r="G33" s="17">
        <v>12</v>
      </c>
      <c r="H33" s="17">
        <v>11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137</v>
      </c>
      <c r="D34" s="17">
        <v>36</v>
      </c>
      <c r="E34" s="17">
        <v>25</v>
      </c>
      <c r="F34" s="17">
        <v>54</v>
      </c>
      <c r="G34" s="17">
        <v>8</v>
      </c>
      <c r="H34" s="17">
        <v>7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86</v>
      </c>
      <c r="D35" s="17">
        <v>22</v>
      </c>
      <c r="E35" s="17">
        <v>12</v>
      </c>
      <c r="F35" s="17">
        <v>29</v>
      </c>
      <c r="G35" s="17">
        <v>6</v>
      </c>
      <c r="H35" s="17">
        <v>11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40</v>
      </c>
      <c r="D36" s="17">
        <v>9</v>
      </c>
      <c r="E36" s="17">
        <v>3</v>
      </c>
      <c r="F36" s="17">
        <v>15</v>
      </c>
      <c r="G36" s="17">
        <v>1</v>
      </c>
      <c r="H36" s="17">
        <v>8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42</v>
      </c>
      <c r="D37" s="17">
        <v>4</v>
      </c>
      <c r="E37" s="17">
        <v>15</v>
      </c>
      <c r="F37" s="17">
        <v>15</v>
      </c>
      <c r="G37" s="17">
        <v>2</v>
      </c>
      <c r="H37" s="17">
        <v>4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6443</v>
      </c>
      <c r="D38" s="16">
        <v>18</v>
      </c>
      <c r="E38" s="16">
        <v>3293</v>
      </c>
      <c r="F38" s="16">
        <v>2022</v>
      </c>
      <c r="G38" s="16">
        <v>657</v>
      </c>
      <c r="H38" s="16">
        <v>263</v>
      </c>
      <c r="I38" s="16">
        <v>190</v>
      </c>
    </row>
    <row r="39" spans="1:14" ht="12" customHeight="1" x14ac:dyDescent="0.2">
      <c r="A39" s="28" t="s">
        <v>165</v>
      </c>
      <c r="B39" s="2" t="s">
        <v>12</v>
      </c>
      <c r="C39" s="17">
        <v>13</v>
      </c>
      <c r="D39" s="17" t="s">
        <v>178</v>
      </c>
      <c r="E39" s="17">
        <v>6</v>
      </c>
      <c r="F39" s="17">
        <v>3</v>
      </c>
      <c r="G39" s="17" t="s">
        <v>178</v>
      </c>
      <c r="H39" s="17">
        <v>3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251</v>
      </c>
      <c r="D40" s="17">
        <v>2</v>
      </c>
      <c r="E40" s="17">
        <v>152</v>
      </c>
      <c r="F40" s="17">
        <v>34</v>
      </c>
      <c r="G40" s="17">
        <v>5</v>
      </c>
      <c r="H40" s="17">
        <v>46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525</v>
      </c>
      <c r="D41" s="17">
        <v>2</v>
      </c>
      <c r="E41" s="17">
        <v>369</v>
      </c>
      <c r="F41" s="17">
        <v>62</v>
      </c>
      <c r="G41" s="17">
        <v>41</v>
      </c>
      <c r="H41" s="17">
        <v>25</v>
      </c>
      <c r="I41" s="17">
        <v>26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692</v>
      </c>
      <c r="D42" s="17">
        <v>1</v>
      </c>
      <c r="E42" s="17">
        <v>486</v>
      </c>
      <c r="F42" s="17">
        <v>130</v>
      </c>
      <c r="G42" s="17">
        <v>45</v>
      </c>
      <c r="H42" s="17">
        <v>16</v>
      </c>
      <c r="I42" s="17">
        <v>14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771</v>
      </c>
      <c r="D43" s="17">
        <v>3</v>
      </c>
      <c r="E43" s="17">
        <v>483</v>
      </c>
      <c r="F43" s="17">
        <v>179</v>
      </c>
      <c r="G43" s="17">
        <v>67</v>
      </c>
      <c r="H43" s="17">
        <v>23</v>
      </c>
      <c r="I43" s="17">
        <v>16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709</v>
      </c>
      <c r="D44" s="17">
        <v>1</v>
      </c>
      <c r="E44" s="17">
        <v>399</v>
      </c>
      <c r="F44" s="17">
        <v>191</v>
      </c>
      <c r="G44" s="17">
        <v>70</v>
      </c>
      <c r="H44" s="17">
        <v>33</v>
      </c>
      <c r="I44" s="17">
        <v>15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668</v>
      </c>
      <c r="D45" s="17">
        <v>1</v>
      </c>
      <c r="E45" s="17">
        <v>321</v>
      </c>
      <c r="F45" s="17">
        <v>223</v>
      </c>
      <c r="G45" s="17">
        <v>71</v>
      </c>
      <c r="H45" s="17">
        <v>25</v>
      </c>
      <c r="I45" s="17">
        <v>27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628</v>
      </c>
      <c r="D46" s="17">
        <v>2</v>
      </c>
      <c r="E46" s="17">
        <v>300</v>
      </c>
      <c r="F46" s="17">
        <v>223</v>
      </c>
      <c r="G46" s="17">
        <v>76</v>
      </c>
      <c r="H46" s="17">
        <v>12</v>
      </c>
      <c r="I46" s="17">
        <v>15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587</v>
      </c>
      <c r="D47" s="17">
        <v>1</v>
      </c>
      <c r="E47" s="17">
        <v>266</v>
      </c>
      <c r="F47" s="17">
        <v>222</v>
      </c>
      <c r="G47" s="17">
        <v>67</v>
      </c>
      <c r="H47" s="17">
        <v>18</v>
      </c>
      <c r="I47" s="17">
        <v>13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576</v>
      </c>
      <c r="D48" s="17" t="s">
        <v>178</v>
      </c>
      <c r="E48" s="17">
        <v>253</v>
      </c>
      <c r="F48" s="17">
        <v>234</v>
      </c>
      <c r="G48" s="17">
        <v>62</v>
      </c>
      <c r="H48" s="17">
        <v>18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447</v>
      </c>
      <c r="D49" s="17">
        <v>2</v>
      </c>
      <c r="E49" s="17">
        <v>158</v>
      </c>
      <c r="F49" s="17">
        <v>201</v>
      </c>
      <c r="G49" s="17">
        <v>55</v>
      </c>
      <c r="H49" s="17">
        <v>17</v>
      </c>
      <c r="I49" s="17">
        <v>14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276</v>
      </c>
      <c r="D50" s="17">
        <v>1</v>
      </c>
      <c r="E50" s="17">
        <v>52</v>
      </c>
      <c r="F50" s="17">
        <v>164</v>
      </c>
      <c r="G50" s="17">
        <v>38</v>
      </c>
      <c r="H50" s="17">
        <v>10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174</v>
      </c>
      <c r="D51" s="17">
        <v>1</v>
      </c>
      <c r="E51" s="17">
        <v>31</v>
      </c>
      <c r="F51" s="17">
        <v>94</v>
      </c>
      <c r="G51" s="17">
        <v>29</v>
      </c>
      <c r="H51" s="17">
        <v>10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84</v>
      </c>
      <c r="D52" s="17" t="s">
        <v>178</v>
      </c>
      <c r="E52" s="17">
        <v>10</v>
      </c>
      <c r="F52" s="17">
        <v>41</v>
      </c>
      <c r="G52" s="17">
        <v>23</v>
      </c>
      <c r="H52" s="17">
        <v>5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42</v>
      </c>
      <c r="D53" s="18">
        <v>1</v>
      </c>
      <c r="E53" s="18">
        <v>7</v>
      </c>
      <c r="F53" s="18">
        <v>21</v>
      </c>
      <c r="G53" s="18">
        <v>8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20412</v>
      </c>
      <c r="D6" s="16">
        <v>1823</v>
      </c>
      <c r="E6" s="16">
        <v>10017</v>
      </c>
      <c r="F6" s="16">
        <v>5857</v>
      </c>
      <c r="G6" s="16">
        <v>1391</v>
      </c>
      <c r="H6" s="16">
        <v>671</v>
      </c>
      <c r="I6" s="16">
        <v>653</v>
      </c>
    </row>
    <row r="7" spans="1:30" ht="12" customHeight="1" x14ac:dyDescent="0.2">
      <c r="A7" s="28" t="s">
        <v>165</v>
      </c>
      <c r="B7" s="2" t="s">
        <v>12</v>
      </c>
      <c r="C7" s="17">
        <v>25</v>
      </c>
      <c r="D7" s="17">
        <v>1</v>
      </c>
      <c r="E7" s="17">
        <v>8</v>
      </c>
      <c r="F7" s="17">
        <v>3</v>
      </c>
      <c r="G7" s="17">
        <v>2</v>
      </c>
      <c r="H7" s="17">
        <v>9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591</v>
      </c>
      <c r="D8" s="17">
        <v>62</v>
      </c>
      <c r="E8" s="17">
        <v>310</v>
      </c>
      <c r="F8" s="17">
        <v>92</v>
      </c>
      <c r="G8" s="17">
        <v>20</v>
      </c>
      <c r="H8" s="17">
        <v>64</v>
      </c>
      <c r="I8" s="17">
        <v>43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1444</v>
      </c>
      <c r="D9" s="17">
        <v>185</v>
      </c>
      <c r="E9" s="17">
        <v>848</v>
      </c>
      <c r="F9" s="17">
        <v>205</v>
      </c>
      <c r="G9" s="17">
        <v>49</v>
      </c>
      <c r="H9" s="17">
        <v>87</v>
      </c>
      <c r="I9" s="17">
        <v>70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2135</v>
      </c>
      <c r="D10" s="17">
        <v>187</v>
      </c>
      <c r="E10" s="17">
        <v>1307</v>
      </c>
      <c r="F10" s="17">
        <v>424</v>
      </c>
      <c r="G10" s="17">
        <v>81</v>
      </c>
      <c r="H10" s="17">
        <v>70</v>
      </c>
      <c r="I10" s="17">
        <v>66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2474</v>
      </c>
      <c r="D11" s="17">
        <v>154</v>
      </c>
      <c r="E11" s="17">
        <v>1462</v>
      </c>
      <c r="F11" s="17">
        <v>570</v>
      </c>
      <c r="G11" s="17">
        <v>139</v>
      </c>
      <c r="H11" s="17">
        <v>77</v>
      </c>
      <c r="I11" s="17">
        <v>72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2458</v>
      </c>
      <c r="D12" s="17">
        <v>178</v>
      </c>
      <c r="E12" s="17">
        <v>1351</v>
      </c>
      <c r="F12" s="17">
        <v>661</v>
      </c>
      <c r="G12" s="17">
        <v>149</v>
      </c>
      <c r="H12" s="17">
        <v>63</v>
      </c>
      <c r="I12" s="17">
        <v>56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2506</v>
      </c>
      <c r="D13" s="17">
        <v>197</v>
      </c>
      <c r="E13" s="17">
        <v>1320</v>
      </c>
      <c r="F13" s="17">
        <v>669</v>
      </c>
      <c r="G13" s="17">
        <v>186</v>
      </c>
      <c r="H13" s="17">
        <v>63</v>
      </c>
      <c r="I13" s="17">
        <v>71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2341</v>
      </c>
      <c r="D14" s="17">
        <v>228</v>
      </c>
      <c r="E14" s="17">
        <v>1174</v>
      </c>
      <c r="F14" s="17">
        <v>659</v>
      </c>
      <c r="G14" s="17">
        <v>178</v>
      </c>
      <c r="H14" s="17">
        <v>46</v>
      </c>
      <c r="I14" s="17">
        <v>56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2074</v>
      </c>
      <c r="D15" s="17">
        <v>189</v>
      </c>
      <c r="E15" s="17">
        <v>956</v>
      </c>
      <c r="F15" s="17">
        <v>670</v>
      </c>
      <c r="G15" s="17">
        <v>156</v>
      </c>
      <c r="H15" s="17">
        <v>45</v>
      </c>
      <c r="I15" s="17">
        <v>58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1735</v>
      </c>
      <c r="D16" s="17">
        <v>199</v>
      </c>
      <c r="E16" s="17">
        <v>700</v>
      </c>
      <c r="F16" s="17">
        <v>618</v>
      </c>
      <c r="G16" s="17">
        <v>135</v>
      </c>
      <c r="H16" s="17">
        <v>39</v>
      </c>
      <c r="I16" s="17">
        <v>44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1209</v>
      </c>
      <c r="D17" s="17">
        <v>121</v>
      </c>
      <c r="E17" s="17">
        <v>401</v>
      </c>
      <c r="F17" s="17">
        <v>498</v>
      </c>
      <c r="G17" s="17">
        <v>112</v>
      </c>
      <c r="H17" s="17">
        <v>40</v>
      </c>
      <c r="I17" s="17">
        <v>37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670</v>
      </c>
      <c r="D18" s="17">
        <v>59</v>
      </c>
      <c r="E18" s="17">
        <v>92</v>
      </c>
      <c r="F18" s="17">
        <v>377</v>
      </c>
      <c r="G18" s="17">
        <v>80</v>
      </c>
      <c r="H18" s="17">
        <v>30</v>
      </c>
      <c r="I18" s="17">
        <v>32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374</v>
      </c>
      <c r="D19" s="17">
        <v>32</v>
      </c>
      <c r="E19" s="17">
        <v>50</v>
      </c>
      <c r="F19" s="17">
        <v>222</v>
      </c>
      <c r="G19" s="17">
        <v>36</v>
      </c>
      <c r="H19" s="17">
        <v>17</v>
      </c>
      <c r="I19" s="17">
        <v>17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207</v>
      </c>
      <c r="D20" s="17">
        <v>20</v>
      </c>
      <c r="E20" s="17">
        <v>11</v>
      </c>
      <c r="F20" s="17">
        <v>112</v>
      </c>
      <c r="G20" s="17">
        <v>40</v>
      </c>
      <c r="H20" s="17">
        <v>9</v>
      </c>
      <c r="I20" s="17">
        <v>15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169</v>
      </c>
      <c r="D21" s="17">
        <v>11</v>
      </c>
      <c r="E21" s="17">
        <v>27</v>
      </c>
      <c r="F21" s="17">
        <v>77</v>
      </c>
      <c r="G21" s="17">
        <v>28</v>
      </c>
      <c r="H21" s="17">
        <v>12</v>
      </c>
      <c r="I21" s="17">
        <v>14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8851</v>
      </c>
      <c r="D22" s="16">
        <v>1782</v>
      </c>
      <c r="E22" s="16">
        <v>4155</v>
      </c>
      <c r="F22" s="16">
        <v>2006</v>
      </c>
      <c r="G22" s="16">
        <v>338</v>
      </c>
      <c r="H22" s="16">
        <v>273</v>
      </c>
      <c r="I22" s="16">
        <v>297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>
        <v>1</v>
      </c>
      <c r="E23" s="17">
        <v>1</v>
      </c>
      <c r="F23" s="17">
        <v>1</v>
      </c>
      <c r="G23" s="17" t="s">
        <v>178</v>
      </c>
      <c r="H23" s="17">
        <v>2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191</v>
      </c>
      <c r="D24" s="17">
        <v>60</v>
      </c>
      <c r="E24" s="17">
        <v>65</v>
      </c>
      <c r="F24" s="17">
        <v>28</v>
      </c>
      <c r="G24" s="17">
        <v>3</v>
      </c>
      <c r="H24" s="17">
        <v>17</v>
      </c>
      <c r="I24" s="17">
        <v>18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598</v>
      </c>
      <c r="D25" s="17">
        <v>183</v>
      </c>
      <c r="E25" s="17">
        <v>260</v>
      </c>
      <c r="F25" s="17">
        <v>91</v>
      </c>
      <c r="G25" s="17">
        <v>12</v>
      </c>
      <c r="H25" s="17">
        <v>25</v>
      </c>
      <c r="I25" s="17">
        <v>27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970</v>
      </c>
      <c r="D26" s="17">
        <v>187</v>
      </c>
      <c r="E26" s="17">
        <v>513</v>
      </c>
      <c r="F26" s="17">
        <v>183</v>
      </c>
      <c r="G26" s="17">
        <v>27</v>
      </c>
      <c r="H26" s="17">
        <v>27</v>
      </c>
      <c r="I26" s="17">
        <v>33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1101</v>
      </c>
      <c r="D27" s="17">
        <v>151</v>
      </c>
      <c r="E27" s="17">
        <v>607</v>
      </c>
      <c r="F27" s="17">
        <v>242</v>
      </c>
      <c r="G27" s="17">
        <v>35</v>
      </c>
      <c r="H27" s="17">
        <v>30</v>
      </c>
      <c r="I27" s="17">
        <v>36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1167</v>
      </c>
      <c r="D28" s="17">
        <v>172</v>
      </c>
      <c r="E28" s="17">
        <v>656</v>
      </c>
      <c r="F28" s="17">
        <v>250</v>
      </c>
      <c r="G28" s="17">
        <v>42</v>
      </c>
      <c r="H28" s="17">
        <v>26</v>
      </c>
      <c r="I28" s="17">
        <v>21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1140</v>
      </c>
      <c r="D29" s="17">
        <v>192</v>
      </c>
      <c r="E29" s="17">
        <v>614</v>
      </c>
      <c r="F29" s="17">
        <v>219</v>
      </c>
      <c r="G29" s="17">
        <v>43</v>
      </c>
      <c r="H29" s="17">
        <v>31</v>
      </c>
      <c r="I29" s="17">
        <v>41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1107</v>
      </c>
      <c r="D30" s="17">
        <v>224</v>
      </c>
      <c r="E30" s="17">
        <v>554</v>
      </c>
      <c r="F30" s="17">
        <v>231</v>
      </c>
      <c r="G30" s="17">
        <v>47</v>
      </c>
      <c r="H30" s="17">
        <v>22</v>
      </c>
      <c r="I30" s="17">
        <v>29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920</v>
      </c>
      <c r="D31" s="17">
        <v>187</v>
      </c>
      <c r="E31" s="17">
        <v>412</v>
      </c>
      <c r="F31" s="17">
        <v>240</v>
      </c>
      <c r="G31" s="17">
        <v>36</v>
      </c>
      <c r="H31" s="17">
        <v>20</v>
      </c>
      <c r="I31" s="17">
        <v>25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742</v>
      </c>
      <c r="D32" s="17">
        <v>196</v>
      </c>
      <c r="E32" s="17">
        <v>299</v>
      </c>
      <c r="F32" s="17">
        <v>182</v>
      </c>
      <c r="G32" s="17">
        <v>21</v>
      </c>
      <c r="H32" s="17">
        <v>27</v>
      </c>
      <c r="I32" s="17">
        <v>17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440</v>
      </c>
      <c r="D33" s="17">
        <v>117</v>
      </c>
      <c r="E33" s="17">
        <v>127</v>
      </c>
      <c r="F33" s="17">
        <v>131</v>
      </c>
      <c r="G33" s="17">
        <v>30</v>
      </c>
      <c r="H33" s="17">
        <v>20</v>
      </c>
      <c r="I33" s="17">
        <v>15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210</v>
      </c>
      <c r="D34" s="17">
        <v>55</v>
      </c>
      <c r="E34" s="17">
        <v>27</v>
      </c>
      <c r="F34" s="17">
        <v>90</v>
      </c>
      <c r="G34" s="17">
        <v>15</v>
      </c>
      <c r="H34" s="17">
        <v>11</v>
      </c>
      <c r="I34" s="17">
        <v>12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119</v>
      </c>
      <c r="D35" s="17">
        <v>31</v>
      </c>
      <c r="E35" s="17">
        <v>9</v>
      </c>
      <c r="F35" s="17">
        <v>57</v>
      </c>
      <c r="G35" s="17">
        <v>7</v>
      </c>
      <c r="H35" s="17">
        <v>7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71</v>
      </c>
      <c r="D36" s="17">
        <v>17</v>
      </c>
      <c r="E36" s="17">
        <v>2</v>
      </c>
      <c r="F36" s="17">
        <v>31</v>
      </c>
      <c r="G36" s="17">
        <v>13</v>
      </c>
      <c r="H36" s="17">
        <v>3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70</v>
      </c>
      <c r="D37" s="17">
        <v>9</v>
      </c>
      <c r="E37" s="17">
        <v>9</v>
      </c>
      <c r="F37" s="17">
        <v>30</v>
      </c>
      <c r="G37" s="17">
        <v>7</v>
      </c>
      <c r="H37" s="17">
        <v>5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11561</v>
      </c>
      <c r="D38" s="16">
        <v>41</v>
      </c>
      <c r="E38" s="16">
        <v>5862</v>
      </c>
      <c r="F38" s="16">
        <v>3851</v>
      </c>
      <c r="G38" s="16">
        <v>1053</v>
      </c>
      <c r="H38" s="16">
        <v>398</v>
      </c>
      <c r="I38" s="16">
        <v>356</v>
      </c>
    </row>
    <row r="39" spans="1:14" ht="12" customHeight="1" x14ac:dyDescent="0.2">
      <c r="A39" s="28" t="s">
        <v>165</v>
      </c>
      <c r="B39" s="2" t="s">
        <v>12</v>
      </c>
      <c r="C39" s="17">
        <v>20</v>
      </c>
      <c r="D39" s="17" t="s">
        <v>178</v>
      </c>
      <c r="E39" s="17">
        <v>7</v>
      </c>
      <c r="F39" s="17">
        <v>2</v>
      </c>
      <c r="G39" s="17">
        <v>2</v>
      </c>
      <c r="H39" s="17">
        <v>7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400</v>
      </c>
      <c r="D40" s="17">
        <v>2</v>
      </c>
      <c r="E40" s="17">
        <v>245</v>
      </c>
      <c r="F40" s="17">
        <v>64</v>
      </c>
      <c r="G40" s="17">
        <v>17</v>
      </c>
      <c r="H40" s="17">
        <v>47</v>
      </c>
      <c r="I40" s="17">
        <v>25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846</v>
      </c>
      <c r="D41" s="17">
        <v>2</v>
      </c>
      <c r="E41" s="17">
        <v>588</v>
      </c>
      <c r="F41" s="17">
        <v>114</v>
      </c>
      <c r="G41" s="17">
        <v>37</v>
      </c>
      <c r="H41" s="17">
        <v>62</v>
      </c>
      <c r="I41" s="17">
        <v>43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1165</v>
      </c>
      <c r="D42" s="17" t="s">
        <v>178</v>
      </c>
      <c r="E42" s="17">
        <v>794</v>
      </c>
      <c r="F42" s="17">
        <v>241</v>
      </c>
      <c r="G42" s="17">
        <v>54</v>
      </c>
      <c r="H42" s="17">
        <v>43</v>
      </c>
      <c r="I42" s="17">
        <v>33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1373</v>
      </c>
      <c r="D43" s="17">
        <v>3</v>
      </c>
      <c r="E43" s="17">
        <v>855</v>
      </c>
      <c r="F43" s="17">
        <v>328</v>
      </c>
      <c r="G43" s="17">
        <v>104</v>
      </c>
      <c r="H43" s="17">
        <v>47</v>
      </c>
      <c r="I43" s="17">
        <v>36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1291</v>
      </c>
      <c r="D44" s="17">
        <v>6</v>
      </c>
      <c r="E44" s="17">
        <v>695</v>
      </c>
      <c r="F44" s="17">
        <v>411</v>
      </c>
      <c r="G44" s="17">
        <v>107</v>
      </c>
      <c r="H44" s="17">
        <v>37</v>
      </c>
      <c r="I44" s="17">
        <v>35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1366</v>
      </c>
      <c r="D45" s="17">
        <v>5</v>
      </c>
      <c r="E45" s="17">
        <v>706</v>
      </c>
      <c r="F45" s="17">
        <v>450</v>
      </c>
      <c r="G45" s="17">
        <v>143</v>
      </c>
      <c r="H45" s="17">
        <v>32</v>
      </c>
      <c r="I45" s="17">
        <v>30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1234</v>
      </c>
      <c r="D46" s="17">
        <v>4</v>
      </c>
      <c r="E46" s="17">
        <v>620</v>
      </c>
      <c r="F46" s="17">
        <v>428</v>
      </c>
      <c r="G46" s="17">
        <v>131</v>
      </c>
      <c r="H46" s="17">
        <v>24</v>
      </c>
      <c r="I46" s="17">
        <v>27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1154</v>
      </c>
      <c r="D47" s="17">
        <v>2</v>
      </c>
      <c r="E47" s="17">
        <v>544</v>
      </c>
      <c r="F47" s="17">
        <v>430</v>
      </c>
      <c r="G47" s="17">
        <v>120</v>
      </c>
      <c r="H47" s="17">
        <v>25</v>
      </c>
      <c r="I47" s="17">
        <v>33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993</v>
      </c>
      <c r="D48" s="17">
        <v>3</v>
      </c>
      <c r="E48" s="17">
        <v>401</v>
      </c>
      <c r="F48" s="17">
        <v>436</v>
      </c>
      <c r="G48" s="17">
        <v>114</v>
      </c>
      <c r="H48" s="17">
        <v>12</v>
      </c>
      <c r="I48" s="17">
        <v>27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769</v>
      </c>
      <c r="D49" s="17">
        <v>4</v>
      </c>
      <c r="E49" s="17">
        <v>274</v>
      </c>
      <c r="F49" s="17">
        <v>367</v>
      </c>
      <c r="G49" s="17">
        <v>82</v>
      </c>
      <c r="H49" s="17">
        <v>20</v>
      </c>
      <c r="I49" s="17">
        <v>22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460</v>
      </c>
      <c r="D50" s="17">
        <v>4</v>
      </c>
      <c r="E50" s="17">
        <v>65</v>
      </c>
      <c r="F50" s="17">
        <v>287</v>
      </c>
      <c r="G50" s="17">
        <v>65</v>
      </c>
      <c r="H50" s="17">
        <v>19</v>
      </c>
      <c r="I50" s="17">
        <v>20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255</v>
      </c>
      <c r="D51" s="17">
        <v>1</v>
      </c>
      <c r="E51" s="17">
        <v>41</v>
      </c>
      <c r="F51" s="17">
        <v>165</v>
      </c>
      <c r="G51" s="17">
        <v>29</v>
      </c>
      <c r="H51" s="17">
        <v>10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136</v>
      </c>
      <c r="D52" s="17">
        <v>3</v>
      </c>
      <c r="E52" s="17">
        <v>9</v>
      </c>
      <c r="F52" s="17">
        <v>81</v>
      </c>
      <c r="G52" s="17">
        <v>27</v>
      </c>
      <c r="H52" s="17">
        <v>6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99</v>
      </c>
      <c r="D53" s="18">
        <v>2</v>
      </c>
      <c r="E53" s="18">
        <v>18</v>
      </c>
      <c r="F53" s="18">
        <v>47</v>
      </c>
      <c r="G53" s="18">
        <v>21</v>
      </c>
      <c r="H53" s="18">
        <v>7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62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8814</v>
      </c>
      <c r="D6" s="16">
        <v>816</v>
      </c>
      <c r="E6" s="16">
        <v>4460</v>
      </c>
      <c r="F6" s="16">
        <v>2141</v>
      </c>
      <c r="G6" s="16">
        <v>713</v>
      </c>
      <c r="H6" s="16">
        <v>318</v>
      </c>
      <c r="I6" s="16">
        <v>366</v>
      </c>
    </row>
    <row r="7" spans="1:29" ht="12" customHeight="1" x14ac:dyDescent="0.2">
      <c r="A7" s="28" t="s">
        <v>165</v>
      </c>
      <c r="B7" s="2" t="s">
        <v>12</v>
      </c>
      <c r="C7" s="17">
        <v>18</v>
      </c>
      <c r="D7" s="17">
        <v>1</v>
      </c>
      <c r="E7" s="17">
        <v>5</v>
      </c>
      <c r="F7" s="17">
        <v>7</v>
      </c>
      <c r="G7" s="17" t="s">
        <v>178</v>
      </c>
      <c r="H7" s="17">
        <v>5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331</v>
      </c>
      <c r="D8" s="17">
        <v>27</v>
      </c>
      <c r="E8" s="17">
        <v>178</v>
      </c>
      <c r="F8" s="17">
        <v>55</v>
      </c>
      <c r="G8" s="17">
        <v>11</v>
      </c>
      <c r="H8" s="17">
        <v>34</v>
      </c>
      <c r="I8" s="17">
        <v>26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749</v>
      </c>
      <c r="D9" s="17">
        <v>64</v>
      </c>
      <c r="E9" s="17">
        <v>481</v>
      </c>
      <c r="F9" s="17">
        <v>97</v>
      </c>
      <c r="G9" s="17">
        <v>42</v>
      </c>
      <c r="H9" s="17">
        <v>29</v>
      </c>
      <c r="I9" s="17">
        <v>36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977</v>
      </c>
      <c r="D10" s="17">
        <v>86</v>
      </c>
      <c r="E10" s="17">
        <v>607</v>
      </c>
      <c r="F10" s="17">
        <v>139</v>
      </c>
      <c r="G10" s="17">
        <v>55</v>
      </c>
      <c r="H10" s="17">
        <v>37</v>
      </c>
      <c r="I10" s="17">
        <v>53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1009</v>
      </c>
      <c r="D11" s="17">
        <v>79</v>
      </c>
      <c r="E11" s="17">
        <v>583</v>
      </c>
      <c r="F11" s="17">
        <v>207</v>
      </c>
      <c r="G11" s="17">
        <v>74</v>
      </c>
      <c r="H11" s="17">
        <v>34</v>
      </c>
      <c r="I11" s="17">
        <v>32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996</v>
      </c>
      <c r="D12" s="17">
        <v>88</v>
      </c>
      <c r="E12" s="17">
        <v>552</v>
      </c>
      <c r="F12" s="17">
        <v>202</v>
      </c>
      <c r="G12" s="17">
        <v>78</v>
      </c>
      <c r="H12" s="17">
        <v>41</v>
      </c>
      <c r="I12" s="17">
        <v>35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1068</v>
      </c>
      <c r="D13" s="17">
        <v>104</v>
      </c>
      <c r="E13" s="17">
        <v>572</v>
      </c>
      <c r="F13" s="17">
        <v>243</v>
      </c>
      <c r="G13" s="17">
        <v>91</v>
      </c>
      <c r="H13" s="17">
        <v>23</v>
      </c>
      <c r="I13" s="17">
        <v>35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945</v>
      </c>
      <c r="D14" s="17">
        <v>91</v>
      </c>
      <c r="E14" s="17">
        <v>464</v>
      </c>
      <c r="F14" s="17">
        <v>242</v>
      </c>
      <c r="G14" s="17">
        <v>103</v>
      </c>
      <c r="H14" s="17">
        <v>18</v>
      </c>
      <c r="I14" s="17">
        <v>27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789</v>
      </c>
      <c r="D15" s="17">
        <v>84</v>
      </c>
      <c r="E15" s="17">
        <v>385</v>
      </c>
      <c r="F15" s="17">
        <v>211</v>
      </c>
      <c r="G15" s="17">
        <v>73</v>
      </c>
      <c r="H15" s="17">
        <v>17</v>
      </c>
      <c r="I15" s="17">
        <v>19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672</v>
      </c>
      <c r="D16" s="17">
        <v>82</v>
      </c>
      <c r="E16" s="17">
        <v>277</v>
      </c>
      <c r="F16" s="17">
        <v>210</v>
      </c>
      <c r="G16" s="17">
        <v>63</v>
      </c>
      <c r="H16" s="17">
        <v>20</v>
      </c>
      <c r="I16" s="17">
        <v>20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521</v>
      </c>
      <c r="D17" s="17">
        <v>52</v>
      </c>
      <c r="E17" s="17">
        <v>187</v>
      </c>
      <c r="F17" s="17">
        <v>197</v>
      </c>
      <c r="G17" s="17">
        <v>43</v>
      </c>
      <c r="H17" s="17">
        <v>20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335</v>
      </c>
      <c r="D18" s="17">
        <v>33</v>
      </c>
      <c r="E18" s="17">
        <v>91</v>
      </c>
      <c r="F18" s="17">
        <v>136</v>
      </c>
      <c r="G18" s="17">
        <v>43</v>
      </c>
      <c r="H18" s="17">
        <v>14</v>
      </c>
      <c r="I18" s="17">
        <v>18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212</v>
      </c>
      <c r="D19" s="17">
        <v>14</v>
      </c>
      <c r="E19" s="17">
        <v>39</v>
      </c>
      <c r="F19" s="17">
        <v>110</v>
      </c>
      <c r="G19" s="17">
        <v>24</v>
      </c>
      <c r="H19" s="17">
        <v>11</v>
      </c>
      <c r="I19" s="17">
        <v>14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118</v>
      </c>
      <c r="D20" s="17">
        <v>6</v>
      </c>
      <c r="E20" s="17">
        <v>24</v>
      </c>
      <c r="F20" s="17">
        <v>57</v>
      </c>
      <c r="G20" s="17">
        <v>10</v>
      </c>
      <c r="H20" s="17">
        <v>5</v>
      </c>
      <c r="I20" s="17">
        <v>16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74</v>
      </c>
      <c r="D21" s="17">
        <v>5</v>
      </c>
      <c r="E21" s="17">
        <v>15</v>
      </c>
      <c r="F21" s="17">
        <v>28</v>
      </c>
      <c r="G21" s="17">
        <v>3</v>
      </c>
      <c r="H21" s="17">
        <v>10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3771</v>
      </c>
      <c r="D22" s="16">
        <v>796</v>
      </c>
      <c r="E22" s="16">
        <v>1830</v>
      </c>
      <c r="F22" s="16">
        <v>688</v>
      </c>
      <c r="G22" s="16">
        <v>160</v>
      </c>
      <c r="H22" s="16">
        <v>126</v>
      </c>
      <c r="I22" s="16">
        <v>171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>
        <v>1</v>
      </c>
      <c r="E23" s="17">
        <v>1</v>
      </c>
      <c r="F23" s="17">
        <v>2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99</v>
      </c>
      <c r="D24" s="17">
        <v>27</v>
      </c>
      <c r="E24" s="17">
        <v>41</v>
      </c>
      <c r="F24" s="17">
        <v>16</v>
      </c>
      <c r="G24" s="17">
        <v>3</v>
      </c>
      <c r="H24" s="17">
        <v>3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288</v>
      </c>
      <c r="D25" s="17">
        <v>62</v>
      </c>
      <c r="E25" s="17">
        <v>158</v>
      </c>
      <c r="F25" s="17">
        <v>38</v>
      </c>
      <c r="G25" s="17">
        <v>10</v>
      </c>
      <c r="H25" s="17">
        <v>8</v>
      </c>
      <c r="I25" s="17">
        <v>12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425</v>
      </c>
      <c r="D26" s="17">
        <v>83</v>
      </c>
      <c r="E26" s="17">
        <v>239</v>
      </c>
      <c r="F26" s="17">
        <v>60</v>
      </c>
      <c r="G26" s="17">
        <v>10</v>
      </c>
      <c r="H26" s="17">
        <v>15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452</v>
      </c>
      <c r="D27" s="17">
        <v>77</v>
      </c>
      <c r="E27" s="17">
        <v>246</v>
      </c>
      <c r="F27" s="17">
        <v>79</v>
      </c>
      <c r="G27" s="17">
        <v>19</v>
      </c>
      <c r="H27" s="17">
        <v>10</v>
      </c>
      <c r="I27" s="17">
        <v>21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472</v>
      </c>
      <c r="D28" s="17">
        <v>86</v>
      </c>
      <c r="E28" s="17">
        <v>243</v>
      </c>
      <c r="F28" s="17">
        <v>81</v>
      </c>
      <c r="G28" s="17">
        <v>25</v>
      </c>
      <c r="H28" s="17">
        <v>19</v>
      </c>
      <c r="I28" s="17">
        <v>18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516</v>
      </c>
      <c r="D29" s="17">
        <v>104</v>
      </c>
      <c r="E29" s="17">
        <v>266</v>
      </c>
      <c r="F29" s="17">
        <v>93</v>
      </c>
      <c r="G29" s="17">
        <v>22</v>
      </c>
      <c r="H29" s="17">
        <v>13</v>
      </c>
      <c r="I29" s="17">
        <v>18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444</v>
      </c>
      <c r="D30" s="17">
        <v>89</v>
      </c>
      <c r="E30" s="17">
        <v>238</v>
      </c>
      <c r="F30" s="17">
        <v>60</v>
      </c>
      <c r="G30" s="17">
        <v>30</v>
      </c>
      <c r="H30" s="17">
        <v>10</v>
      </c>
      <c r="I30" s="17">
        <v>17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337</v>
      </c>
      <c r="D31" s="17">
        <v>82</v>
      </c>
      <c r="E31" s="17">
        <v>165</v>
      </c>
      <c r="F31" s="17">
        <v>61</v>
      </c>
      <c r="G31" s="17">
        <v>18</v>
      </c>
      <c r="H31" s="17">
        <v>7</v>
      </c>
      <c r="I31" s="17">
        <v>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306</v>
      </c>
      <c r="D32" s="17">
        <v>80</v>
      </c>
      <c r="E32" s="17">
        <v>120</v>
      </c>
      <c r="F32" s="17">
        <v>66</v>
      </c>
      <c r="G32" s="17">
        <v>10</v>
      </c>
      <c r="H32" s="17">
        <v>16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195</v>
      </c>
      <c r="D33" s="17">
        <v>50</v>
      </c>
      <c r="E33" s="17">
        <v>69</v>
      </c>
      <c r="F33" s="17">
        <v>52</v>
      </c>
      <c r="G33" s="17">
        <v>5</v>
      </c>
      <c r="H33" s="17">
        <v>9</v>
      </c>
      <c r="I33" s="17">
        <v>10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115</v>
      </c>
      <c r="D34" s="17">
        <v>31</v>
      </c>
      <c r="E34" s="17">
        <v>31</v>
      </c>
      <c r="F34" s="17">
        <v>33</v>
      </c>
      <c r="G34" s="17">
        <v>6</v>
      </c>
      <c r="H34" s="17">
        <v>7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58</v>
      </c>
      <c r="D35" s="17">
        <v>14</v>
      </c>
      <c r="E35" s="17">
        <v>5</v>
      </c>
      <c r="F35" s="17">
        <v>25</v>
      </c>
      <c r="G35" s="17">
        <v>2</v>
      </c>
      <c r="H35" s="17">
        <v>5</v>
      </c>
      <c r="I35" s="17">
        <v>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31</v>
      </c>
      <c r="D36" s="17">
        <v>5</v>
      </c>
      <c r="E36" s="17">
        <v>5</v>
      </c>
      <c r="F36" s="17">
        <v>13</v>
      </c>
      <c r="G36" s="17" t="s">
        <v>178</v>
      </c>
      <c r="H36" s="17" t="s">
        <v>178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5</v>
      </c>
      <c r="E37" s="17">
        <v>3</v>
      </c>
      <c r="F37" s="17">
        <v>9</v>
      </c>
      <c r="G37" s="17" t="s">
        <v>178</v>
      </c>
      <c r="H37" s="17">
        <v>3</v>
      </c>
      <c r="I37" s="17">
        <v>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5043</v>
      </c>
      <c r="D38" s="16">
        <v>20</v>
      </c>
      <c r="E38" s="16">
        <v>2630</v>
      </c>
      <c r="F38" s="16">
        <v>1453</v>
      </c>
      <c r="G38" s="16">
        <v>553</v>
      </c>
      <c r="H38" s="16">
        <v>192</v>
      </c>
      <c r="I38" s="16">
        <v>195</v>
      </c>
    </row>
    <row r="39" spans="1:14" ht="12" customHeight="1" x14ac:dyDescent="0.2">
      <c r="A39" s="28" t="s">
        <v>165</v>
      </c>
      <c r="B39" s="2" t="s">
        <v>12</v>
      </c>
      <c r="C39" s="17">
        <v>13</v>
      </c>
      <c r="D39" s="17" t="s">
        <v>178</v>
      </c>
      <c r="E39" s="17">
        <v>4</v>
      </c>
      <c r="F39" s="17">
        <v>5</v>
      </c>
      <c r="G39" s="17" t="s">
        <v>178</v>
      </c>
      <c r="H39" s="17">
        <v>4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232</v>
      </c>
      <c r="D40" s="17" t="s">
        <v>178</v>
      </c>
      <c r="E40" s="17">
        <v>137</v>
      </c>
      <c r="F40" s="17">
        <v>39</v>
      </c>
      <c r="G40" s="17">
        <v>8</v>
      </c>
      <c r="H40" s="17">
        <v>31</v>
      </c>
      <c r="I40" s="17">
        <v>17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461</v>
      </c>
      <c r="D41" s="17">
        <v>2</v>
      </c>
      <c r="E41" s="17">
        <v>323</v>
      </c>
      <c r="F41" s="17">
        <v>59</v>
      </c>
      <c r="G41" s="17">
        <v>32</v>
      </c>
      <c r="H41" s="17">
        <v>21</v>
      </c>
      <c r="I41" s="17">
        <v>24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552</v>
      </c>
      <c r="D42" s="17">
        <v>3</v>
      </c>
      <c r="E42" s="17">
        <v>368</v>
      </c>
      <c r="F42" s="17">
        <v>79</v>
      </c>
      <c r="G42" s="17">
        <v>45</v>
      </c>
      <c r="H42" s="17">
        <v>22</v>
      </c>
      <c r="I42" s="17">
        <v>35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557</v>
      </c>
      <c r="D43" s="17">
        <v>2</v>
      </c>
      <c r="E43" s="17">
        <v>337</v>
      </c>
      <c r="F43" s="17">
        <v>128</v>
      </c>
      <c r="G43" s="17">
        <v>55</v>
      </c>
      <c r="H43" s="17">
        <v>24</v>
      </c>
      <c r="I43" s="17">
        <v>11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524</v>
      </c>
      <c r="D44" s="17">
        <v>2</v>
      </c>
      <c r="E44" s="17">
        <v>309</v>
      </c>
      <c r="F44" s="17">
        <v>121</v>
      </c>
      <c r="G44" s="17">
        <v>53</v>
      </c>
      <c r="H44" s="17">
        <v>22</v>
      </c>
      <c r="I44" s="17">
        <v>17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552</v>
      </c>
      <c r="D45" s="17" t="s">
        <v>178</v>
      </c>
      <c r="E45" s="17">
        <v>306</v>
      </c>
      <c r="F45" s="17">
        <v>150</v>
      </c>
      <c r="G45" s="17">
        <v>69</v>
      </c>
      <c r="H45" s="17">
        <v>10</v>
      </c>
      <c r="I45" s="17">
        <v>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501</v>
      </c>
      <c r="D46" s="17">
        <v>2</v>
      </c>
      <c r="E46" s="17">
        <v>226</v>
      </c>
      <c r="F46" s="17">
        <v>182</v>
      </c>
      <c r="G46" s="17">
        <v>73</v>
      </c>
      <c r="H46" s="17">
        <v>8</v>
      </c>
      <c r="I46" s="17">
        <v>10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452</v>
      </c>
      <c r="D47" s="17">
        <v>2</v>
      </c>
      <c r="E47" s="17">
        <v>220</v>
      </c>
      <c r="F47" s="17">
        <v>150</v>
      </c>
      <c r="G47" s="17">
        <v>55</v>
      </c>
      <c r="H47" s="17">
        <v>10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366</v>
      </c>
      <c r="D48" s="17">
        <v>2</v>
      </c>
      <c r="E48" s="17">
        <v>157</v>
      </c>
      <c r="F48" s="17">
        <v>144</v>
      </c>
      <c r="G48" s="17">
        <v>53</v>
      </c>
      <c r="H48" s="17">
        <v>4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326</v>
      </c>
      <c r="D49" s="17">
        <v>2</v>
      </c>
      <c r="E49" s="17">
        <v>118</v>
      </c>
      <c r="F49" s="17">
        <v>145</v>
      </c>
      <c r="G49" s="17">
        <v>38</v>
      </c>
      <c r="H49" s="17">
        <v>11</v>
      </c>
      <c r="I49" s="17">
        <v>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220</v>
      </c>
      <c r="D50" s="17">
        <v>2</v>
      </c>
      <c r="E50" s="17">
        <v>60</v>
      </c>
      <c r="F50" s="17">
        <v>103</v>
      </c>
      <c r="G50" s="17">
        <v>37</v>
      </c>
      <c r="H50" s="17">
        <v>7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154</v>
      </c>
      <c r="D51" s="17" t="s">
        <v>178</v>
      </c>
      <c r="E51" s="17">
        <v>34</v>
      </c>
      <c r="F51" s="17">
        <v>85</v>
      </c>
      <c r="G51" s="17">
        <v>22</v>
      </c>
      <c r="H51" s="17">
        <v>6</v>
      </c>
      <c r="I51" s="17">
        <v>7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87</v>
      </c>
      <c r="D52" s="17">
        <v>1</v>
      </c>
      <c r="E52" s="17">
        <v>19</v>
      </c>
      <c r="F52" s="17">
        <v>44</v>
      </c>
      <c r="G52" s="17">
        <v>10</v>
      </c>
      <c r="H52" s="17">
        <v>5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46</v>
      </c>
      <c r="D53" s="18" t="s">
        <v>178</v>
      </c>
      <c r="E53" s="18">
        <v>12</v>
      </c>
      <c r="F53" s="18">
        <v>19</v>
      </c>
      <c r="G53" s="18">
        <v>3</v>
      </c>
      <c r="H53" s="18">
        <v>7</v>
      </c>
      <c r="I53" s="18">
        <v>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63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14517</v>
      </c>
      <c r="D6" s="16">
        <v>1310</v>
      </c>
      <c r="E6" s="16">
        <v>8027</v>
      </c>
      <c r="F6" s="16">
        <v>3565</v>
      </c>
      <c r="G6" s="16">
        <v>733</v>
      </c>
      <c r="H6" s="16">
        <v>420</v>
      </c>
      <c r="I6" s="16">
        <v>462</v>
      </c>
    </row>
    <row r="7" spans="1:29" ht="12" customHeight="1" x14ac:dyDescent="0.2">
      <c r="A7" s="28" t="s">
        <v>165</v>
      </c>
      <c r="B7" s="2" t="s">
        <v>12</v>
      </c>
      <c r="C7" s="17">
        <v>26</v>
      </c>
      <c r="D7" s="17">
        <v>2</v>
      </c>
      <c r="E7" s="17">
        <v>10</v>
      </c>
      <c r="F7" s="17">
        <v>8</v>
      </c>
      <c r="G7" s="17">
        <v>2</v>
      </c>
      <c r="H7" s="17">
        <v>2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470</v>
      </c>
      <c r="D8" s="17">
        <v>39</v>
      </c>
      <c r="E8" s="17">
        <v>208</v>
      </c>
      <c r="F8" s="17">
        <v>114</v>
      </c>
      <c r="G8" s="17">
        <v>21</v>
      </c>
      <c r="H8" s="17">
        <v>54</v>
      </c>
      <c r="I8" s="17">
        <v>34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1301</v>
      </c>
      <c r="D9" s="17">
        <v>136</v>
      </c>
      <c r="E9" s="17">
        <v>738</v>
      </c>
      <c r="F9" s="17">
        <v>278</v>
      </c>
      <c r="G9" s="17">
        <v>37</v>
      </c>
      <c r="H9" s="17">
        <v>56</v>
      </c>
      <c r="I9" s="17">
        <v>56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1628</v>
      </c>
      <c r="D10" s="17">
        <v>132</v>
      </c>
      <c r="E10" s="17">
        <v>1031</v>
      </c>
      <c r="F10" s="17">
        <v>277</v>
      </c>
      <c r="G10" s="17">
        <v>75</v>
      </c>
      <c r="H10" s="17">
        <v>49</v>
      </c>
      <c r="I10" s="17">
        <v>64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1727</v>
      </c>
      <c r="D11" s="17">
        <v>129</v>
      </c>
      <c r="E11" s="17">
        <v>1081</v>
      </c>
      <c r="F11" s="17">
        <v>359</v>
      </c>
      <c r="G11" s="17">
        <v>74</v>
      </c>
      <c r="H11" s="17">
        <v>43</v>
      </c>
      <c r="I11" s="17">
        <v>41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1695</v>
      </c>
      <c r="D12" s="17">
        <v>145</v>
      </c>
      <c r="E12" s="17">
        <v>1051</v>
      </c>
      <c r="F12" s="17">
        <v>336</v>
      </c>
      <c r="G12" s="17">
        <v>79</v>
      </c>
      <c r="H12" s="17">
        <v>32</v>
      </c>
      <c r="I12" s="17">
        <v>52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1829</v>
      </c>
      <c r="D13" s="17">
        <v>140</v>
      </c>
      <c r="E13" s="17">
        <v>1122</v>
      </c>
      <c r="F13" s="17">
        <v>402</v>
      </c>
      <c r="G13" s="17">
        <v>85</v>
      </c>
      <c r="H13" s="17">
        <v>38</v>
      </c>
      <c r="I13" s="17">
        <v>42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1569</v>
      </c>
      <c r="D14" s="17">
        <v>134</v>
      </c>
      <c r="E14" s="17">
        <v>943</v>
      </c>
      <c r="F14" s="17">
        <v>358</v>
      </c>
      <c r="G14" s="17">
        <v>71</v>
      </c>
      <c r="H14" s="17">
        <v>32</v>
      </c>
      <c r="I14" s="17">
        <v>31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1395</v>
      </c>
      <c r="D15" s="17">
        <v>136</v>
      </c>
      <c r="E15" s="17">
        <v>762</v>
      </c>
      <c r="F15" s="17">
        <v>342</v>
      </c>
      <c r="G15" s="17">
        <v>86</v>
      </c>
      <c r="H15" s="17">
        <v>33</v>
      </c>
      <c r="I15" s="17">
        <v>36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1158</v>
      </c>
      <c r="D16" s="17">
        <v>152</v>
      </c>
      <c r="E16" s="17">
        <v>539</v>
      </c>
      <c r="F16" s="17">
        <v>336</v>
      </c>
      <c r="G16" s="17">
        <v>78</v>
      </c>
      <c r="H16" s="17">
        <v>29</v>
      </c>
      <c r="I16" s="17">
        <v>24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738</v>
      </c>
      <c r="D17" s="17">
        <v>77</v>
      </c>
      <c r="E17" s="17">
        <v>294</v>
      </c>
      <c r="F17" s="17">
        <v>276</v>
      </c>
      <c r="G17" s="17">
        <v>46</v>
      </c>
      <c r="H17" s="17">
        <v>21</v>
      </c>
      <c r="I17" s="17">
        <v>24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473</v>
      </c>
      <c r="D18" s="17">
        <v>45</v>
      </c>
      <c r="E18" s="17">
        <v>138</v>
      </c>
      <c r="F18" s="17">
        <v>226</v>
      </c>
      <c r="G18" s="17">
        <v>34</v>
      </c>
      <c r="H18" s="17">
        <v>7</v>
      </c>
      <c r="I18" s="17">
        <v>23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267</v>
      </c>
      <c r="D19" s="17">
        <v>21</v>
      </c>
      <c r="E19" s="17">
        <v>54</v>
      </c>
      <c r="F19" s="17">
        <v>146</v>
      </c>
      <c r="G19" s="17">
        <v>24</v>
      </c>
      <c r="H19" s="17">
        <v>12</v>
      </c>
      <c r="I19" s="17">
        <v>10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151</v>
      </c>
      <c r="D20" s="17">
        <v>14</v>
      </c>
      <c r="E20" s="17">
        <v>31</v>
      </c>
      <c r="F20" s="17">
        <v>72</v>
      </c>
      <c r="G20" s="17">
        <v>14</v>
      </c>
      <c r="H20" s="17">
        <v>9</v>
      </c>
      <c r="I20" s="17">
        <v>11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90</v>
      </c>
      <c r="D21" s="17">
        <v>8</v>
      </c>
      <c r="E21" s="17">
        <v>25</v>
      </c>
      <c r="F21" s="17">
        <v>35</v>
      </c>
      <c r="G21" s="17">
        <v>7</v>
      </c>
      <c r="H21" s="17">
        <v>3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6676</v>
      </c>
      <c r="D22" s="16">
        <v>1266</v>
      </c>
      <c r="E22" s="16">
        <v>3481</v>
      </c>
      <c r="F22" s="16">
        <v>1308</v>
      </c>
      <c r="G22" s="16">
        <v>237</v>
      </c>
      <c r="H22" s="16">
        <v>169</v>
      </c>
      <c r="I22" s="16">
        <v>215</v>
      </c>
    </row>
    <row r="23" spans="1:14" ht="12" customHeight="1" x14ac:dyDescent="0.2">
      <c r="A23" s="28" t="s">
        <v>165</v>
      </c>
      <c r="B23" s="2" t="s">
        <v>12</v>
      </c>
      <c r="C23" s="17">
        <v>15</v>
      </c>
      <c r="D23" s="17">
        <v>2</v>
      </c>
      <c r="E23" s="17">
        <v>4</v>
      </c>
      <c r="F23" s="17">
        <v>7</v>
      </c>
      <c r="G23" s="17">
        <v>1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191</v>
      </c>
      <c r="D24" s="17">
        <v>38</v>
      </c>
      <c r="E24" s="17">
        <v>68</v>
      </c>
      <c r="F24" s="17">
        <v>51</v>
      </c>
      <c r="G24" s="17">
        <v>6</v>
      </c>
      <c r="H24" s="17">
        <v>14</v>
      </c>
      <c r="I24" s="17">
        <v>14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547</v>
      </c>
      <c r="D25" s="17">
        <v>131</v>
      </c>
      <c r="E25" s="17">
        <v>255</v>
      </c>
      <c r="F25" s="17">
        <v>104</v>
      </c>
      <c r="G25" s="17">
        <v>12</v>
      </c>
      <c r="H25" s="17">
        <v>20</v>
      </c>
      <c r="I25" s="17">
        <v>25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770</v>
      </c>
      <c r="D26" s="17">
        <v>126</v>
      </c>
      <c r="E26" s="17">
        <v>453</v>
      </c>
      <c r="F26" s="17">
        <v>120</v>
      </c>
      <c r="G26" s="17">
        <v>25</v>
      </c>
      <c r="H26" s="17">
        <v>21</v>
      </c>
      <c r="I26" s="17">
        <v>25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861</v>
      </c>
      <c r="D27" s="17">
        <v>129</v>
      </c>
      <c r="E27" s="17">
        <v>503</v>
      </c>
      <c r="F27" s="17">
        <v>160</v>
      </c>
      <c r="G27" s="17">
        <v>32</v>
      </c>
      <c r="H27" s="17">
        <v>13</v>
      </c>
      <c r="I27" s="17">
        <v>24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821</v>
      </c>
      <c r="D28" s="17">
        <v>142</v>
      </c>
      <c r="E28" s="17">
        <v>474</v>
      </c>
      <c r="F28" s="17">
        <v>147</v>
      </c>
      <c r="G28" s="17">
        <v>21</v>
      </c>
      <c r="H28" s="17">
        <v>11</v>
      </c>
      <c r="I28" s="17">
        <v>26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885</v>
      </c>
      <c r="D29" s="17">
        <v>135</v>
      </c>
      <c r="E29" s="17">
        <v>512</v>
      </c>
      <c r="F29" s="17">
        <v>169</v>
      </c>
      <c r="G29" s="17">
        <v>32</v>
      </c>
      <c r="H29" s="17">
        <v>20</v>
      </c>
      <c r="I29" s="17">
        <v>17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721</v>
      </c>
      <c r="D30" s="17">
        <v>133</v>
      </c>
      <c r="E30" s="17">
        <v>419</v>
      </c>
      <c r="F30" s="17">
        <v>112</v>
      </c>
      <c r="G30" s="17">
        <v>23</v>
      </c>
      <c r="H30" s="17">
        <v>19</v>
      </c>
      <c r="I30" s="17">
        <v>15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668</v>
      </c>
      <c r="D31" s="17">
        <v>133</v>
      </c>
      <c r="E31" s="17">
        <v>360</v>
      </c>
      <c r="F31" s="17">
        <v>115</v>
      </c>
      <c r="G31" s="17">
        <v>28</v>
      </c>
      <c r="H31" s="17">
        <v>12</v>
      </c>
      <c r="I31" s="17">
        <v>20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537</v>
      </c>
      <c r="D32" s="17">
        <v>144</v>
      </c>
      <c r="E32" s="17">
        <v>241</v>
      </c>
      <c r="F32" s="17">
        <v>112</v>
      </c>
      <c r="G32" s="17">
        <v>18</v>
      </c>
      <c r="H32" s="17">
        <v>11</v>
      </c>
      <c r="I32" s="17">
        <v>11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286</v>
      </c>
      <c r="D33" s="17">
        <v>74</v>
      </c>
      <c r="E33" s="17">
        <v>107</v>
      </c>
      <c r="F33" s="17">
        <v>72</v>
      </c>
      <c r="G33" s="17">
        <v>12</v>
      </c>
      <c r="H33" s="17">
        <v>12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180</v>
      </c>
      <c r="D34" s="17">
        <v>43</v>
      </c>
      <c r="E34" s="17">
        <v>42</v>
      </c>
      <c r="F34" s="17">
        <v>62</v>
      </c>
      <c r="G34" s="17">
        <v>15</v>
      </c>
      <c r="H34" s="17">
        <v>3</v>
      </c>
      <c r="I34" s="17">
        <v>15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99</v>
      </c>
      <c r="D35" s="17">
        <v>18</v>
      </c>
      <c r="E35" s="17">
        <v>22</v>
      </c>
      <c r="F35" s="17">
        <v>41</v>
      </c>
      <c r="G35" s="17">
        <v>8</v>
      </c>
      <c r="H35" s="17">
        <v>6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52</v>
      </c>
      <c r="D36" s="17">
        <v>12</v>
      </c>
      <c r="E36" s="17">
        <v>9</v>
      </c>
      <c r="F36" s="17">
        <v>21</v>
      </c>
      <c r="G36" s="17">
        <v>3</v>
      </c>
      <c r="H36" s="17">
        <v>4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43</v>
      </c>
      <c r="D37" s="17">
        <v>6</v>
      </c>
      <c r="E37" s="17">
        <v>12</v>
      </c>
      <c r="F37" s="17">
        <v>15</v>
      </c>
      <c r="G37" s="17">
        <v>1</v>
      </c>
      <c r="H37" s="17">
        <v>2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7841</v>
      </c>
      <c r="D38" s="16">
        <v>44</v>
      </c>
      <c r="E38" s="16">
        <v>4546</v>
      </c>
      <c r="F38" s="16">
        <v>2257</v>
      </c>
      <c r="G38" s="16">
        <v>496</v>
      </c>
      <c r="H38" s="16">
        <v>251</v>
      </c>
      <c r="I38" s="16">
        <v>247</v>
      </c>
    </row>
    <row r="39" spans="1:14" ht="12" customHeight="1" x14ac:dyDescent="0.2">
      <c r="A39" s="28" t="s">
        <v>165</v>
      </c>
      <c r="B39" s="2" t="s">
        <v>12</v>
      </c>
      <c r="C39" s="17">
        <v>11</v>
      </c>
      <c r="D39" s="17" t="s">
        <v>178</v>
      </c>
      <c r="E39" s="17">
        <v>6</v>
      </c>
      <c r="F39" s="17">
        <v>1</v>
      </c>
      <c r="G39" s="17">
        <v>1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279</v>
      </c>
      <c r="D40" s="17">
        <v>1</v>
      </c>
      <c r="E40" s="17">
        <v>140</v>
      </c>
      <c r="F40" s="17">
        <v>63</v>
      </c>
      <c r="G40" s="17">
        <v>15</v>
      </c>
      <c r="H40" s="17">
        <v>40</v>
      </c>
      <c r="I40" s="17">
        <v>20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754</v>
      </c>
      <c r="D41" s="17">
        <v>5</v>
      </c>
      <c r="E41" s="17">
        <v>483</v>
      </c>
      <c r="F41" s="17">
        <v>174</v>
      </c>
      <c r="G41" s="17">
        <v>25</v>
      </c>
      <c r="H41" s="17">
        <v>36</v>
      </c>
      <c r="I41" s="17">
        <v>31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858</v>
      </c>
      <c r="D42" s="17">
        <v>6</v>
      </c>
      <c r="E42" s="17">
        <v>578</v>
      </c>
      <c r="F42" s="17">
        <v>157</v>
      </c>
      <c r="G42" s="17">
        <v>50</v>
      </c>
      <c r="H42" s="17">
        <v>28</v>
      </c>
      <c r="I42" s="17">
        <v>39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866</v>
      </c>
      <c r="D43" s="17" t="s">
        <v>178</v>
      </c>
      <c r="E43" s="17">
        <v>578</v>
      </c>
      <c r="F43" s="17">
        <v>199</v>
      </c>
      <c r="G43" s="17">
        <v>42</v>
      </c>
      <c r="H43" s="17">
        <v>30</v>
      </c>
      <c r="I43" s="17">
        <v>17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874</v>
      </c>
      <c r="D44" s="17">
        <v>3</v>
      </c>
      <c r="E44" s="17">
        <v>577</v>
      </c>
      <c r="F44" s="17">
        <v>189</v>
      </c>
      <c r="G44" s="17">
        <v>58</v>
      </c>
      <c r="H44" s="17">
        <v>21</v>
      </c>
      <c r="I44" s="17">
        <v>26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944</v>
      </c>
      <c r="D45" s="17">
        <v>5</v>
      </c>
      <c r="E45" s="17">
        <v>610</v>
      </c>
      <c r="F45" s="17">
        <v>233</v>
      </c>
      <c r="G45" s="17">
        <v>53</v>
      </c>
      <c r="H45" s="17">
        <v>18</v>
      </c>
      <c r="I45" s="17">
        <v>25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848</v>
      </c>
      <c r="D46" s="17">
        <v>1</v>
      </c>
      <c r="E46" s="17">
        <v>524</v>
      </c>
      <c r="F46" s="17">
        <v>246</v>
      </c>
      <c r="G46" s="17">
        <v>48</v>
      </c>
      <c r="H46" s="17">
        <v>13</v>
      </c>
      <c r="I46" s="17">
        <v>16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727</v>
      </c>
      <c r="D47" s="17">
        <v>3</v>
      </c>
      <c r="E47" s="17">
        <v>402</v>
      </c>
      <c r="F47" s="17">
        <v>227</v>
      </c>
      <c r="G47" s="17">
        <v>58</v>
      </c>
      <c r="H47" s="17">
        <v>21</v>
      </c>
      <c r="I47" s="17">
        <v>16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621</v>
      </c>
      <c r="D48" s="17">
        <v>8</v>
      </c>
      <c r="E48" s="17">
        <v>298</v>
      </c>
      <c r="F48" s="17">
        <v>224</v>
      </c>
      <c r="G48" s="17">
        <v>60</v>
      </c>
      <c r="H48" s="17">
        <v>18</v>
      </c>
      <c r="I48" s="17">
        <v>13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452</v>
      </c>
      <c r="D49" s="17">
        <v>3</v>
      </c>
      <c r="E49" s="17">
        <v>187</v>
      </c>
      <c r="F49" s="17">
        <v>204</v>
      </c>
      <c r="G49" s="17">
        <v>34</v>
      </c>
      <c r="H49" s="17">
        <v>9</v>
      </c>
      <c r="I49" s="17">
        <v>15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293</v>
      </c>
      <c r="D50" s="17">
        <v>2</v>
      </c>
      <c r="E50" s="17">
        <v>96</v>
      </c>
      <c r="F50" s="17">
        <v>164</v>
      </c>
      <c r="G50" s="17">
        <v>19</v>
      </c>
      <c r="H50" s="17">
        <v>4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168</v>
      </c>
      <c r="D51" s="17">
        <v>3</v>
      </c>
      <c r="E51" s="17">
        <v>32</v>
      </c>
      <c r="F51" s="17">
        <v>105</v>
      </c>
      <c r="G51" s="17">
        <v>16</v>
      </c>
      <c r="H51" s="17">
        <v>6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99</v>
      </c>
      <c r="D52" s="17">
        <v>2</v>
      </c>
      <c r="E52" s="17">
        <v>22</v>
      </c>
      <c r="F52" s="17">
        <v>51</v>
      </c>
      <c r="G52" s="17">
        <v>11</v>
      </c>
      <c r="H52" s="17">
        <v>5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47</v>
      </c>
      <c r="D53" s="18">
        <v>2</v>
      </c>
      <c r="E53" s="18">
        <v>13</v>
      </c>
      <c r="F53" s="18">
        <v>20</v>
      </c>
      <c r="G53" s="18">
        <v>6</v>
      </c>
      <c r="H53" s="18">
        <v>1</v>
      </c>
      <c r="I53" s="18">
        <v>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29086</v>
      </c>
      <c r="D6" s="16">
        <v>1931</v>
      </c>
      <c r="E6" s="16">
        <v>17185</v>
      </c>
      <c r="F6" s="16">
        <v>6952</v>
      </c>
      <c r="G6" s="16">
        <v>1156</v>
      </c>
      <c r="H6" s="16">
        <v>658</v>
      </c>
      <c r="I6" s="16">
        <v>1204</v>
      </c>
    </row>
    <row r="7" spans="1:29" ht="12" customHeight="1" x14ac:dyDescent="0.2">
      <c r="A7" s="28" t="s">
        <v>165</v>
      </c>
      <c r="B7" s="2" t="s">
        <v>12</v>
      </c>
      <c r="C7" s="17">
        <v>34</v>
      </c>
      <c r="D7" s="17">
        <v>1</v>
      </c>
      <c r="E7" s="17">
        <v>13</v>
      </c>
      <c r="F7" s="17">
        <v>12</v>
      </c>
      <c r="G7" s="17">
        <v>1</v>
      </c>
      <c r="H7" s="17">
        <v>2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957</v>
      </c>
      <c r="D8" s="17">
        <v>82</v>
      </c>
      <c r="E8" s="17">
        <v>387</v>
      </c>
      <c r="F8" s="17">
        <v>323</v>
      </c>
      <c r="G8" s="17">
        <v>29</v>
      </c>
      <c r="H8" s="17">
        <v>57</v>
      </c>
      <c r="I8" s="17">
        <v>79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2843</v>
      </c>
      <c r="D9" s="17">
        <v>179</v>
      </c>
      <c r="E9" s="17">
        <v>1647</v>
      </c>
      <c r="F9" s="17">
        <v>693</v>
      </c>
      <c r="G9" s="17">
        <v>85</v>
      </c>
      <c r="H9" s="17">
        <v>80</v>
      </c>
      <c r="I9" s="17">
        <v>159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3420</v>
      </c>
      <c r="D10" s="17">
        <v>198</v>
      </c>
      <c r="E10" s="17">
        <v>2199</v>
      </c>
      <c r="F10" s="17">
        <v>675</v>
      </c>
      <c r="G10" s="17">
        <v>129</v>
      </c>
      <c r="H10" s="17">
        <v>75</v>
      </c>
      <c r="I10" s="17">
        <v>144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3644</v>
      </c>
      <c r="D11" s="17">
        <v>172</v>
      </c>
      <c r="E11" s="17">
        <v>2321</v>
      </c>
      <c r="F11" s="17">
        <v>798</v>
      </c>
      <c r="G11" s="17">
        <v>131</v>
      </c>
      <c r="H11" s="17">
        <v>82</v>
      </c>
      <c r="I11" s="17">
        <v>140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3658</v>
      </c>
      <c r="D12" s="17">
        <v>215</v>
      </c>
      <c r="E12" s="17">
        <v>2310</v>
      </c>
      <c r="F12" s="17">
        <v>787</v>
      </c>
      <c r="G12" s="17">
        <v>151</v>
      </c>
      <c r="H12" s="17">
        <v>56</v>
      </c>
      <c r="I12" s="17">
        <v>139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3868</v>
      </c>
      <c r="D13" s="17">
        <v>224</v>
      </c>
      <c r="E13" s="17">
        <v>2505</v>
      </c>
      <c r="F13" s="17">
        <v>804</v>
      </c>
      <c r="G13" s="17">
        <v>166</v>
      </c>
      <c r="H13" s="17">
        <v>55</v>
      </c>
      <c r="I13" s="17">
        <v>114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3229</v>
      </c>
      <c r="D14" s="17">
        <v>223</v>
      </c>
      <c r="E14" s="17">
        <v>2001</v>
      </c>
      <c r="F14" s="17">
        <v>726</v>
      </c>
      <c r="G14" s="17">
        <v>141</v>
      </c>
      <c r="H14" s="17">
        <v>54</v>
      </c>
      <c r="I14" s="17">
        <v>84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2667</v>
      </c>
      <c r="D15" s="17">
        <v>222</v>
      </c>
      <c r="E15" s="17">
        <v>1579</v>
      </c>
      <c r="F15" s="17">
        <v>605</v>
      </c>
      <c r="G15" s="17">
        <v>110</v>
      </c>
      <c r="H15" s="17">
        <v>56</v>
      </c>
      <c r="I15" s="17">
        <v>95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2022</v>
      </c>
      <c r="D16" s="17">
        <v>189</v>
      </c>
      <c r="E16" s="17">
        <v>1154</v>
      </c>
      <c r="F16" s="17">
        <v>481</v>
      </c>
      <c r="G16" s="17">
        <v>78</v>
      </c>
      <c r="H16" s="17">
        <v>49</v>
      </c>
      <c r="I16" s="17">
        <v>71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1441</v>
      </c>
      <c r="D17" s="17">
        <v>122</v>
      </c>
      <c r="E17" s="17">
        <v>703</v>
      </c>
      <c r="F17" s="17">
        <v>437</v>
      </c>
      <c r="G17" s="17">
        <v>71</v>
      </c>
      <c r="H17" s="17">
        <v>41</v>
      </c>
      <c r="I17" s="17">
        <v>67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730</v>
      </c>
      <c r="D18" s="17">
        <v>61</v>
      </c>
      <c r="E18" s="17">
        <v>237</v>
      </c>
      <c r="F18" s="17">
        <v>342</v>
      </c>
      <c r="G18" s="17">
        <v>33</v>
      </c>
      <c r="H18" s="17">
        <v>19</v>
      </c>
      <c r="I18" s="17">
        <v>38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333</v>
      </c>
      <c r="D19" s="17">
        <v>29</v>
      </c>
      <c r="E19" s="17">
        <v>75</v>
      </c>
      <c r="F19" s="17">
        <v>156</v>
      </c>
      <c r="G19" s="17">
        <v>17</v>
      </c>
      <c r="H19" s="17">
        <v>20</v>
      </c>
      <c r="I19" s="17">
        <v>36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129</v>
      </c>
      <c r="D20" s="17">
        <v>10</v>
      </c>
      <c r="E20" s="17">
        <v>24</v>
      </c>
      <c r="F20" s="17">
        <v>65</v>
      </c>
      <c r="G20" s="17">
        <v>8</v>
      </c>
      <c r="H20" s="17">
        <v>8</v>
      </c>
      <c r="I20" s="17">
        <v>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111</v>
      </c>
      <c r="D21" s="17">
        <v>4</v>
      </c>
      <c r="E21" s="17">
        <v>30</v>
      </c>
      <c r="F21" s="17">
        <v>48</v>
      </c>
      <c r="G21" s="17">
        <v>6</v>
      </c>
      <c r="H21" s="17">
        <v>4</v>
      </c>
      <c r="I21" s="17">
        <v>19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13534</v>
      </c>
      <c r="D22" s="16">
        <v>1851</v>
      </c>
      <c r="E22" s="16">
        <v>7460</v>
      </c>
      <c r="F22" s="16">
        <v>2862</v>
      </c>
      <c r="G22" s="16">
        <v>433</v>
      </c>
      <c r="H22" s="16">
        <v>316</v>
      </c>
      <c r="I22" s="16">
        <v>612</v>
      </c>
    </row>
    <row r="23" spans="1:14" ht="12" customHeight="1" x14ac:dyDescent="0.2">
      <c r="A23" s="28" t="s">
        <v>165</v>
      </c>
      <c r="B23" s="2" t="s">
        <v>12</v>
      </c>
      <c r="C23" s="17">
        <v>15</v>
      </c>
      <c r="D23" s="17" t="s">
        <v>178</v>
      </c>
      <c r="E23" s="17">
        <v>6</v>
      </c>
      <c r="F23" s="17">
        <v>5</v>
      </c>
      <c r="G23" s="17" t="s">
        <v>178</v>
      </c>
      <c r="H23" s="17">
        <v>2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418</v>
      </c>
      <c r="D24" s="17">
        <v>76</v>
      </c>
      <c r="E24" s="17">
        <v>149</v>
      </c>
      <c r="F24" s="17">
        <v>132</v>
      </c>
      <c r="G24" s="17">
        <v>7</v>
      </c>
      <c r="H24" s="17">
        <v>19</v>
      </c>
      <c r="I24" s="17">
        <v>35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1352</v>
      </c>
      <c r="D25" s="17">
        <v>169</v>
      </c>
      <c r="E25" s="17">
        <v>742</v>
      </c>
      <c r="F25" s="17">
        <v>296</v>
      </c>
      <c r="G25" s="17">
        <v>35</v>
      </c>
      <c r="H25" s="17">
        <v>32</v>
      </c>
      <c r="I25" s="17">
        <v>78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1524</v>
      </c>
      <c r="D26" s="17">
        <v>187</v>
      </c>
      <c r="E26" s="17">
        <v>878</v>
      </c>
      <c r="F26" s="17">
        <v>287</v>
      </c>
      <c r="G26" s="17">
        <v>55</v>
      </c>
      <c r="H26" s="17">
        <v>42</v>
      </c>
      <c r="I26" s="17">
        <v>75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1673</v>
      </c>
      <c r="D27" s="17">
        <v>166</v>
      </c>
      <c r="E27" s="17">
        <v>977</v>
      </c>
      <c r="F27" s="17">
        <v>370</v>
      </c>
      <c r="G27" s="17">
        <v>53</v>
      </c>
      <c r="H27" s="17">
        <v>34</v>
      </c>
      <c r="I27" s="17">
        <v>73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1788</v>
      </c>
      <c r="D28" s="17">
        <v>208</v>
      </c>
      <c r="E28" s="17">
        <v>1056</v>
      </c>
      <c r="F28" s="17">
        <v>362</v>
      </c>
      <c r="G28" s="17">
        <v>56</v>
      </c>
      <c r="H28" s="17">
        <v>26</v>
      </c>
      <c r="I28" s="17">
        <v>80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1843</v>
      </c>
      <c r="D29" s="17">
        <v>216</v>
      </c>
      <c r="E29" s="17">
        <v>1135</v>
      </c>
      <c r="F29" s="17">
        <v>338</v>
      </c>
      <c r="G29" s="17">
        <v>59</v>
      </c>
      <c r="H29" s="17">
        <v>34</v>
      </c>
      <c r="I29" s="17">
        <v>61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1545</v>
      </c>
      <c r="D30" s="17">
        <v>218</v>
      </c>
      <c r="E30" s="17">
        <v>889</v>
      </c>
      <c r="F30" s="17">
        <v>310</v>
      </c>
      <c r="G30" s="17">
        <v>52</v>
      </c>
      <c r="H30" s="17">
        <v>35</v>
      </c>
      <c r="I30" s="17">
        <v>41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1281</v>
      </c>
      <c r="D31" s="17">
        <v>215</v>
      </c>
      <c r="E31" s="17">
        <v>722</v>
      </c>
      <c r="F31" s="17">
        <v>219</v>
      </c>
      <c r="G31" s="17">
        <v>43</v>
      </c>
      <c r="H31" s="17">
        <v>27</v>
      </c>
      <c r="I31" s="17">
        <v>55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973</v>
      </c>
      <c r="D32" s="17">
        <v>182</v>
      </c>
      <c r="E32" s="17">
        <v>523</v>
      </c>
      <c r="F32" s="17">
        <v>182</v>
      </c>
      <c r="G32" s="17">
        <v>34</v>
      </c>
      <c r="H32" s="17">
        <v>20</v>
      </c>
      <c r="I32" s="17">
        <v>32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610</v>
      </c>
      <c r="D33" s="17">
        <v>118</v>
      </c>
      <c r="E33" s="17">
        <v>260</v>
      </c>
      <c r="F33" s="17">
        <v>156</v>
      </c>
      <c r="G33" s="17">
        <v>26</v>
      </c>
      <c r="H33" s="17">
        <v>20</v>
      </c>
      <c r="I33" s="17">
        <v>30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291</v>
      </c>
      <c r="D34" s="17">
        <v>57</v>
      </c>
      <c r="E34" s="17">
        <v>90</v>
      </c>
      <c r="F34" s="17">
        <v>107</v>
      </c>
      <c r="G34" s="17">
        <v>7</v>
      </c>
      <c r="H34" s="17">
        <v>13</v>
      </c>
      <c r="I34" s="17">
        <v>17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133</v>
      </c>
      <c r="D35" s="17">
        <v>27</v>
      </c>
      <c r="E35" s="17">
        <v>20</v>
      </c>
      <c r="F35" s="17">
        <v>59</v>
      </c>
      <c r="G35" s="17">
        <v>3</v>
      </c>
      <c r="H35" s="17">
        <v>6</v>
      </c>
      <c r="I35" s="17">
        <v>18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41</v>
      </c>
      <c r="D36" s="17">
        <v>8</v>
      </c>
      <c r="E36" s="17">
        <v>2</v>
      </c>
      <c r="F36" s="17">
        <v>22</v>
      </c>
      <c r="G36" s="17">
        <v>1</v>
      </c>
      <c r="H36" s="17">
        <v>2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47</v>
      </c>
      <c r="D37" s="17">
        <v>4</v>
      </c>
      <c r="E37" s="17">
        <v>11</v>
      </c>
      <c r="F37" s="17">
        <v>17</v>
      </c>
      <c r="G37" s="17">
        <v>2</v>
      </c>
      <c r="H37" s="17">
        <v>4</v>
      </c>
      <c r="I37" s="17">
        <v>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15552</v>
      </c>
      <c r="D38" s="16">
        <v>80</v>
      </c>
      <c r="E38" s="16">
        <v>9725</v>
      </c>
      <c r="F38" s="16">
        <v>4090</v>
      </c>
      <c r="G38" s="16">
        <v>723</v>
      </c>
      <c r="H38" s="16">
        <v>342</v>
      </c>
      <c r="I38" s="16">
        <v>592</v>
      </c>
    </row>
    <row r="39" spans="1:14" ht="12" customHeight="1" x14ac:dyDescent="0.2">
      <c r="A39" s="28" t="s">
        <v>165</v>
      </c>
      <c r="B39" s="2" t="s">
        <v>12</v>
      </c>
      <c r="C39" s="17">
        <v>19</v>
      </c>
      <c r="D39" s="17">
        <v>1</v>
      </c>
      <c r="E39" s="17">
        <v>7</v>
      </c>
      <c r="F39" s="17">
        <v>7</v>
      </c>
      <c r="G39" s="17">
        <v>1</v>
      </c>
      <c r="H39" s="17" t="s">
        <v>178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539</v>
      </c>
      <c r="D40" s="17">
        <v>6</v>
      </c>
      <c r="E40" s="17">
        <v>238</v>
      </c>
      <c r="F40" s="17">
        <v>191</v>
      </c>
      <c r="G40" s="17">
        <v>22</v>
      </c>
      <c r="H40" s="17">
        <v>38</v>
      </c>
      <c r="I40" s="17">
        <v>44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1491</v>
      </c>
      <c r="D41" s="17">
        <v>10</v>
      </c>
      <c r="E41" s="17">
        <v>905</v>
      </c>
      <c r="F41" s="17">
        <v>397</v>
      </c>
      <c r="G41" s="17">
        <v>50</v>
      </c>
      <c r="H41" s="17">
        <v>48</v>
      </c>
      <c r="I41" s="17">
        <v>81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1896</v>
      </c>
      <c r="D42" s="17">
        <v>11</v>
      </c>
      <c r="E42" s="17">
        <v>1321</v>
      </c>
      <c r="F42" s="17">
        <v>388</v>
      </c>
      <c r="G42" s="17">
        <v>74</v>
      </c>
      <c r="H42" s="17">
        <v>33</v>
      </c>
      <c r="I42" s="17">
        <v>69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1971</v>
      </c>
      <c r="D43" s="17">
        <v>6</v>
      </c>
      <c r="E43" s="17">
        <v>1344</v>
      </c>
      <c r="F43" s="17">
        <v>428</v>
      </c>
      <c r="G43" s="17">
        <v>78</v>
      </c>
      <c r="H43" s="17">
        <v>48</v>
      </c>
      <c r="I43" s="17">
        <v>67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1870</v>
      </c>
      <c r="D44" s="17">
        <v>7</v>
      </c>
      <c r="E44" s="17">
        <v>1254</v>
      </c>
      <c r="F44" s="17">
        <v>425</v>
      </c>
      <c r="G44" s="17">
        <v>95</v>
      </c>
      <c r="H44" s="17">
        <v>30</v>
      </c>
      <c r="I44" s="17">
        <v>59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2025</v>
      </c>
      <c r="D45" s="17">
        <v>8</v>
      </c>
      <c r="E45" s="17">
        <v>1370</v>
      </c>
      <c r="F45" s="17">
        <v>466</v>
      </c>
      <c r="G45" s="17">
        <v>107</v>
      </c>
      <c r="H45" s="17">
        <v>21</v>
      </c>
      <c r="I45" s="17">
        <v>53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1684</v>
      </c>
      <c r="D46" s="17">
        <v>5</v>
      </c>
      <c r="E46" s="17">
        <v>1112</v>
      </c>
      <c r="F46" s="17">
        <v>416</v>
      </c>
      <c r="G46" s="17">
        <v>89</v>
      </c>
      <c r="H46" s="17">
        <v>19</v>
      </c>
      <c r="I46" s="17">
        <v>43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1386</v>
      </c>
      <c r="D47" s="17">
        <v>7</v>
      </c>
      <c r="E47" s="17">
        <v>857</v>
      </c>
      <c r="F47" s="17">
        <v>386</v>
      </c>
      <c r="G47" s="17">
        <v>67</v>
      </c>
      <c r="H47" s="17">
        <v>29</v>
      </c>
      <c r="I47" s="17">
        <v>40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1049</v>
      </c>
      <c r="D48" s="17">
        <v>7</v>
      </c>
      <c r="E48" s="17">
        <v>631</v>
      </c>
      <c r="F48" s="17">
        <v>299</v>
      </c>
      <c r="G48" s="17">
        <v>44</v>
      </c>
      <c r="H48" s="17">
        <v>29</v>
      </c>
      <c r="I48" s="17">
        <v>39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831</v>
      </c>
      <c r="D49" s="17">
        <v>4</v>
      </c>
      <c r="E49" s="17">
        <v>443</v>
      </c>
      <c r="F49" s="17">
        <v>281</v>
      </c>
      <c r="G49" s="17">
        <v>45</v>
      </c>
      <c r="H49" s="17">
        <v>21</v>
      </c>
      <c r="I49" s="17">
        <v>37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439</v>
      </c>
      <c r="D50" s="17">
        <v>4</v>
      </c>
      <c r="E50" s="17">
        <v>147</v>
      </c>
      <c r="F50" s="17">
        <v>235</v>
      </c>
      <c r="G50" s="17">
        <v>26</v>
      </c>
      <c r="H50" s="17">
        <v>6</v>
      </c>
      <c r="I50" s="17">
        <v>21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200</v>
      </c>
      <c r="D51" s="17">
        <v>2</v>
      </c>
      <c r="E51" s="17">
        <v>55</v>
      </c>
      <c r="F51" s="17">
        <v>97</v>
      </c>
      <c r="G51" s="17">
        <v>14</v>
      </c>
      <c r="H51" s="17">
        <v>14</v>
      </c>
      <c r="I51" s="17">
        <v>18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88</v>
      </c>
      <c r="D52" s="17">
        <v>2</v>
      </c>
      <c r="E52" s="17">
        <v>22</v>
      </c>
      <c r="F52" s="17">
        <v>43</v>
      </c>
      <c r="G52" s="17">
        <v>7</v>
      </c>
      <c r="H52" s="17">
        <v>6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64</v>
      </c>
      <c r="D53" s="18" t="s">
        <v>178</v>
      </c>
      <c r="E53" s="18">
        <v>19</v>
      </c>
      <c r="F53" s="18">
        <v>31</v>
      </c>
      <c r="G53" s="18">
        <v>4</v>
      </c>
      <c r="H53" s="18" t="s">
        <v>178</v>
      </c>
      <c r="I53" s="18">
        <v>10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65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121016</v>
      </c>
      <c r="D6" s="16">
        <v>10131</v>
      </c>
      <c r="E6" s="16">
        <v>62770</v>
      </c>
      <c r="F6" s="16">
        <v>32813</v>
      </c>
      <c r="G6" s="16">
        <v>6629</v>
      </c>
      <c r="H6" s="16">
        <v>3152</v>
      </c>
      <c r="I6" s="16">
        <v>5521</v>
      </c>
    </row>
    <row r="7" spans="1:29" ht="12" customHeight="1" x14ac:dyDescent="0.2">
      <c r="A7" s="28" t="s">
        <v>165</v>
      </c>
      <c r="B7" s="2" t="s">
        <v>12</v>
      </c>
      <c r="C7" s="17">
        <v>225</v>
      </c>
      <c r="D7" s="17">
        <v>12</v>
      </c>
      <c r="E7" s="17">
        <v>68</v>
      </c>
      <c r="F7" s="17">
        <v>63</v>
      </c>
      <c r="G7" s="17">
        <v>10</v>
      </c>
      <c r="H7" s="17">
        <v>23</v>
      </c>
      <c r="I7" s="17">
        <v>49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4306</v>
      </c>
      <c r="D8" s="17">
        <v>342</v>
      </c>
      <c r="E8" s="17">
        <v>2050</v>
      </c>
      <c r="F8" s="17">
        <v>1041</v>
      </c>
      <c r="G8" s="17">
        <v>143</v>
      </c>
      <c r="H8" s="17">
        <v>311</v>
      </c>
      <c r="I8" s="17">
        <v>419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12390</v>
      </c>
      <c r="D9" s="17">
        <v>752</v>
      </c>
      <c r="E9" s="17">
        <v>7625</v>
      </c>
      <c r="F9" s="17">
        <v>2417</v>
      </c>
      <c r="G9" s="17">
        <v>560</v>
      </c>
      <c r="H9" s="17">
        <v>387</v>
      </c>
      <c r="I9" s="17">
        <v>649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14280</v>
      </c>
      <c r="D10" s="17">
        <v>872</v>
      </c>
      <c r="E10" s="17">
        <v>8812</v>
      </c>
      <c r="F10" s="17">
        <v>2824</v>
      </c>
      <c r="G10" s="17">
        <v>731</v>
      </c>
      <c r="H10" s="17">
        <v>391</v>
      </c>
      <c r="I10" s="17">
        <v>650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14760</v>
      </c>
      <c r="D11" s="17">
        <v>969</v>
      </c>
      <c r="E11" s="17">
        <v>8630</v>
      </c>
      <c r="F11" s="17">
        <v>3391</v>
      </c>
      <c r="G11" s="17">
        <v>795</v>
      </c>
      <c r="H11" s="17">
        <v>364</v>
      </c>
      <c r="I11" s="17">
        <v>611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15005</v>
      </c>
      <c r="D12" s="17">
        <v>1069</v>
      </c>
      <c r="E12" s="17">
        <v>8315</v>
      </c>
      <c r="F12" s="17">
        <v>3869</v>
      </c>
      <c r="G12" s="17">
        <v>881</v>
      </c>
      <c r="H12" s="17">
        <v>322</v>
      </c>
      <c r="I12" s="17">
        <v>549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16004</v>
      </c>
      <c r="D13" s="17">
        <v>1332</v>
      </c>
      <c r="E13" s="17">
        <v>8398</v>
      </c>
      <c r="F13" s="17">
        <v>4461</v>
      </c>
      <c r="G13" s="17">
        <v>922</v>
      </c>
      <c r="H13" s="17">
        <v>318</v>
      </c>
      <c r="I13" s="17">
        <v>573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13833</v>
      </c>
      <c r="D14" s="17">
        <v>1324</v>
      </c>
      <c r="E14" s="17">
        <v>6907</v>
      </c>
      <c r="F14" s="17">
        <v>4056</v>
      </c>
      <c r="G14" s="17">
        <v>805</v>
      </c>
      <c r="H14" s="17">
        <v>263</v>
      </c>
      <c r="I14" s="17">
        <v>478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11080</v>
      </c>
      <c r="D15" s="17">
        <v>1294</v>
      </c>
      <c r="E15" s="17">
        <v>5134</v>
      </c>
      <c r="F15" s="17">
        <v>3350</v>
      </c>
      <c r="G15" s="17">
        <v>627</v>
      </c>
      <c r="H15" s="17">
        <v>236</v>
      </c>
      <c r="I15" s="17">
        <v>439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8321</v>
      </c>
      <c r="D16" s="17">
        <v>1053</v>
      </c>
      <c r="E16" s="17">
        <v>3484</v>
      </c>
      <c r="F16" s="17">
        <v>2765</v>
      </c>
      <c r="G16" s="17">
        <v>508</v>
      </c>
      <c r="H16" s="17">
        <v>185</v>
      </c>
      <c r="I16" s="17">
        <v>326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5600</v>
      </c>
      <c r="D17" s="17">
        <v>635</v>
      </c>
      <c r="E17" s="17">
        <v>2113</v>
      </c>
      <c r="F17" s="17">
        <v>2101</v>
      </c>
      <c r="G17" s="17">
        <v>324</v>
      </c>
      <c r="H17" s="17">
        <v>148</v>
      </c>
      <c r="I17" s="17">
        <v>279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2855</v>
      </c>
      <c r="D18" s="17">
        <v>277</v>
      </c>
      <c r="E18" s="17">
        <v>761</v>
      </c>
      <c r="F18" s="17">
        <v>1362</v>
      </c>
      <c r="G18" s="17">
        <v>157</v>
      </c>
      <c r="H18" s="17">
        <v>95</v>
      </c>
      <c r="I18" s="17">
        <v>203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1381</v>
      </c>
      <c r="D19" s="17">
        <v>113</v>
      </c>
      <c r="E19" s="17">
        <v>258</v>
      </c>
      <c r="F19" s="17">
        <v>696</v>
      </c>
      <c r="G19" s="17">
        <v>98</v>
      </c>
      <c r="H19" s="17">
        <v>69</v>
      </c>
      <c r="I19" s="17">
        <v>147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577</v>
      </c>
      <c r="D20" s="17">
        <v>42</v>
      </c>
      <c r="E20" s="17">
        <v>108</v>
      </c>
      <c r="F20" s="17">
        <v>284</v>
      </c>
      <c r="G20" s="17">
        <v>40</v>
      </c>
      <c r="H20" s="17">
        <v>27</v>
      </c>
      <c r="I20" s="17">
        <v>76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399</v>
      </c>
      <c r="D21" s="17">
        <v>45</v>
      </c>
      <c r="E21" s="17">
        <v>107</v>
      </c>
      <c r="F21" s="17">
        <v>133</v>
      </c>
      <c r="G21" s="17">
        <v>28</v>
      </c>
      <c r="H21" s="17">
        <v>13</v>
      </c>
      <c r="I21" s="17">
        <v>73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53073</v>
      </c>
      <c r="D22" s="16">
        <v>9722</v>
      </c>
      <c r="E22" s="16">
        <v>23998</v>
      </c>
      <c r="F22" s="16">
        <v>13221</v>
      </c>
      <c r="G22" s="16">
        <v>2114</v>
      </c>
      <c r="H22" s="16">
        <v>1373</v>
      </c>
      <c r="I22" s="16">
        <v>2645</v>
      </c>
    </row>
    <row r="23" spans="1:14" ht="12" customHeight="1" x14ac:dyDescent="0.2">
      <c r="A23" s="28" t="s">
        <v>165</v>
      </c>
      <c r="B23" s="2" t="s">
        <v>12</v>
      </c>
      <c r="C23" s="17">
        <v>97</v>
      </c>
      <c r="D23" s="17">
        <v>9</v>
      </c>
      <c r="E23" s="17">
        <v>29</v>
      </c>
      <c r="F23" s="17">
        <v>23</v>
      </c>
      <c r="G23" s="17">
        <v>4</v>
      </c>
      <c r="H23" s="17">
        <v>8</v>
      </c>
      <c r="I23" s="17">
        <v>24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1803</v>
      </c>
      <c r="D24" s="17">
        <v>301</v>
      </c>
      <c r="E24" s="17">
        <v>755</v>
      </c>
      <c r="F24" s="17">
        <v>401</v>
      </c>
      <c r="G24" s="17">
        <v>49</v>
      </c>
      <c r="H24" s="17">
        <v>106</v>
      </c>
      <c r="I24" s="17">
        <v>191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5293</v>
      </c>
      <c r="D25" s="17">
        <v>710</v>
      </c>
      <c r="E25" s="17">
        <v>2895</v>
      </c>
      <c r="F25" s="17">
        <v>1032</v>
      </c>
      <c r="G25" s="17">
        <v>203</v>
      </c>
      <c r="H25" s="17">
        <v>149</v>
      </c>
      <c r="I25" s="17">
        <v>304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6230</v>
      </c>
      <c r="D26" s="17">
        <v>839</v>
      </c>
      <c r="E26" s="17">
        <v>3394</v>
      </c>
      <c r="F26" s="17">
        <v>1250</v>
      </c>
      <c r="G26" s="17">
        <v>251</v>
      </c>
      <c r="H26" s="17">
        <v>169</v>
      </c>
      <c r="I26" s="17">
        <v>327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6561</v>
      </c>
      <c r="D27" s="17">
        <v>934</v>
      </c>
      <c r="E27" s="17">
        <v>3353</v>
      </c>
      <c r="F27" s="17">
        <v>1552</v>
      </c>
      <c r="G27" s="17">
        <v>267</v>
      </c>
      <c r="H27" s="17">
        <v>171</v>
      </c>
      <c r="I27" s="17">
        <v>284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6740</v>
      </c>
      <c r="D28" s="17">
        <v>1043</v>
      </c>
      <c r="E28" s="17">
        <v>3240</v>
      </c>
      <c r="F28" s="17">
        <v>1749</v>
      </c>
      <c r="G28" s="17">
        <v>293</v>
      </c>
      <c r="H28" s="17">
        <v>143</v>
      </c>
      <c r="I28" s="17">
        <v>272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7265</v>
      </c>
      <c r="D29" s="17">
        <v>1294</v>
      </c>
      <c r="E29" s="17">
        <v>3366</v>
      </c>
      <c r="F29" s="17">
        <v>1916</v>
      </c>
      <c r="G29" s="17">
        <v>287</v>
      </c>
      <c r="H29" s="17">
        <v>138</v>
      </c>
      <c r="I29" s="17">
        <v>264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6376</v>
      </c>
      <c r="D30" s="17">
        <v>1279</v>
      </c>
      <c r="E30" s="17">
        <v>2782</v>
      </c>
      <c r="F30" s="17">
        <v>1682</v>
      </c>
      <c r="G30" s="17">
        <v>264</v>
      </c>
      <c r="H30" s="17">
        <v>131</v>
      </c>
      <c r="I30" s="17">
        <v>238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4954</v>
      </c>
      <c r="D31" s="17">
        <v>1249</v>
      </c>
      <c r="E31" s="17">
        <v>1981</v>
      </c>
      <c r="F31" s="17">
        <v>1248</v>
      </c>
      <c r="G31" s="17">
        <v>171</v>
      </c>
      <c r="H31" s="17">
        <v>103</v>
      </c>
      <c r="I31" s="17">
        <v>202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3681</v>
      </c>
      <c r="D32" s="17">
        <v>1029</v>
      </c>
      <c r="E32" s="17">
        <v>1253</v>
      </c>
      <c r="F32" s="17">
        <v>1008</v>
      </c>
      <c r="G32" s="17">
        <v>147</v>
      </c>
      <c r="H32" s="17">
        <v>90</v>
      </c>
      <c r="I32" s="17">
        <v>154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2087</v>
      </c>
      <c r="D33" s="17">
        <v>605</v>
      </c>
      <c r="E33" s="17">
        <v>570</v>
      </c>
      <c r="F33" s="17">
        <v>629</v>
      </c>
      <c r="G33" s="17">
        <v>92</v>
      </c>
      <c r="H33" s="17">
        <v>61</v>
      </c>
      <c r="I33" s="17">
        <v>130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1063</v>
      </c>
      <c r="D34" s="17">
        <v>255</v>
      </c>
      <c r="E34" s="17">
        <v>215</v>
      </c>
      <c r="F34" s="17">
        <v>405</v>
      </c>
      <c r="G34" s="17">
        <v>42</v>
      </c>
      <c r="H34" s="17">
        <v>51</v>
      </c>
      <c r="I34" s="17">
        <v>95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511</v>
      </c>
      <c r="D35" s="17">
        <v>98</v>
      </c>
      <c r="E35" s="17">
        <v>89</v>
      </c>
      <c r="F35" s="17">
        <v>192</v>
      </c>
      <c r="G35" s="17">
        <v>20</v>
      </c>
      <c r="H35" s="17">
        <v>35</v>
      </c>
      <c r="I35" s="17">
        <v>77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240</v>
      </c>
      <c r="D36" s="17">
        <v>38</v>
      </c>
      <c r="E36" s="17">
        <v>38</v>
      </c>
      <c r="F36" s="17">
        <v>95</v>
      </c>
      <c r="G36" s="17">
        <v>16</v>
      </c>
      <c r="H36" s="17">
        <v>12</v>
      </c>
      <c r="I36" s="17">
        <v>41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172</v>
      </c>
      <c r="D37" s="17">
        <v>39</v>
      </c>
      <c r="E37" s="17">
        <v>38</v>
      </c>
      <c r="F37" s="17">
        <v>39</v>
      </c>
      <c r="G37" s="17">
        <v>8</v>
      </c>
      <c r="H37" s="17">
        <v>6</v>
      </c>
      <c r="I37" s="17">
        <v>42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67943</v>
      </c>
      <c r="D38" s="16">
        <v>409</v>
      </c>
      <c r="E38" s="16">
        <v>38772</v>
      </c>
      <c r="F38" s="16">
        <v>19592</v>
      </c>
      <c r="G38" s="16">
        <v>4515</v>
      </c>
      <c r="H38" s="16">
        <v>1779</v>
      </c>
      <c r="I38" s="16">
        <v>2876</v>
      </c>
    </row>
    <row r="39" spans="1:14" ht="12" customHeight="1" x14ac:dyDescent="0.2">
      <c r="A39" s="28" t="s">
        <v>165</v>
      </c>
      <c r="B39" s="2" t="s">
        <v>12</v>
      </c>
      <c r="C39" s="17">
        <v>128</v>
      </c>
      <c r="D39" s="17">
        <v>3</v>
      </c>
      <c r="E39" s="17">
        <v>39</v>
      </c>
      <c r="F39" s="17">
        <v>40</v>
      </c>
      <c r="G39" s="17">
        <v>6</v>
      </c>
      <c r="H39" s="17">
        <v>15</v>
      </c>
      <c r="I39" s="17">
        <v>25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2503</v>
      </c>
      <c r="D40" s="17">
        <v>41</v>
      </c>
      <c r="E40" s="17">
        <v>1295</v>
      </c>
      <c r="F40" s="17">
        <v>640</v>
      </c>
      <c r="G40" s="17">
        <v>94</v>
      </c>
      <c r="H40" s="17">
        <v>205</v>
      </c>
      <c r="I40" s="17">
        <v>228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7097</v>
      </c>
      <c r="D41" s="17">
        <v>42</v>
      </c>
      <c r="E41" s="17">
        <v>4730</v>
      </c>
      <c r="F41" s="17">
        <v>1385</v>
      </c>
      <c r="G41" s="17">
        <v>357</v>
      </c>
      <c r="H41" s="17">
        <v>238</v>
      </c>
      <c r="I41" s="17">
        <v>345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8050</v>
      </c>
      <c r="D42" s="17">
        <v>33</v>
      </c>
      <c r="E42" s="17">
        <v>5418</v>
      </c>
      <c r="F42" s="17">
        <v>1574</v>
      </c>
      <c r="G42" s="17">
        <v>480</v>
      </c>
      <c r="H42" s="17">
        <v>222</v>
      </c>
      <c r="I42" s="17">
        <v>323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8199</v>
      </c>
      <c r="D43" s="17">
        <v>35</v>
      </c>
      <c r="E43" s="17">
        <v>5277</v>
      </c>
      <c r="F43" s="17">
        <v>1839</v>
      </c>
      <c r="G43" s="17">
        <v>528</v>
      </c>
      <c r="H43" s="17">
        <v>193</v>
      </c>
      <c r="I43" s="17">
        <v>327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8265</v>
      </c>
      <c r="D44" s="17">
        <v>26</v>
      </c>
      <c r="E44" s="17">
        <v>5075</v>
      </c>
      <c r="F44" s="17">
        <v>2120</v>
      </c>
      <c r="G44" s="17">
        <v>588</v>
      </c>
      <c r="H44" s="17">
        <v>179</v>
      </c>
      <c r="I44" s="17">
        <v>277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8739</v>
      </c>
      <c r="D45" s="17">
        <v>38</v>
      </c>
      <c r="E45" s="17">
        <v>5032</v>
      </c>
      <c r="F45" s="17">
        <v>2545</v>
      </c>
      <c r="G45" s="17">
        <v>635</v>
      </c>
      <c r="H45" s="17">
        <v>180</v>
      </c>
      <c r="I45" s="17">
        <v>309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7457</v>
      </c>
      <c r="D46" s="17">
        <v>45</v>
      </c>
      <c r="E46" s="17">
        <v>4125</v>
      </c>
      <c r="F46" s="17">
        <v>2374</v>
      </c>
      <c r="G46" s="17">
        <v>541</v>
      </c>
      <c r="H46" s="17">
        <v>132</v>
      </c>
      <c r="I46" s="17">
        <v>240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6126</v>
      </c>
      <c r="D47" s="17">
        <v>45</v>
      </c>
      <c r="E47" s="17">
        <v>3153</v>
      </c>
      <c r="F47" s="17">
        <v>2102</v>
      </c>
      <c r="G47" s="17">
        <v>456</v>
      </c>
      <c r="H47" s="17">
        <v>133</v>
      </c>
      <c r="I47" s="17">
        <v>237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4640</v>
      </c>
      <c r="D48" s="17">
        <v>24</v>
      </c>
      <c r="E48" s="17">
        <v>2231</v>
      </c>
      <c r="F48" s="17">
        <v>1757</v>
      </c>
      <c r="G48" s="17">
        <v>361</v>
      </c>
      <c r="H48" s="17">
        <v>95</v>
      </c>
      <c r="I48" s="17">
        <v>172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3513</v>
      </c>
      <c r="D49" s="17">
        <v>30</v>
      </c>
      <c r="E49" s="17">
        <v>1543</v>
      </c>
      <c r="F49" s="17">
        <v>1472</v>
      </c>
      <c r="G49" s="17">
        <v>232</v>
      </c>
      <c r="H49" s="17">
        <v>87</v>
      </c>
      <c r="I49" s="17">
        <v>149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1792</v>
      </c>
      <c r="D50" s="17">
        <v>22</v>
      </c>
      <c r="E50" s="17">
        <v>546</v>
      </c>
      <c r="F50" s="17">
        <v>957</v>
      </c>
      <c r="G50" s="17">
        <v>115</v>
      </c>
      <c r="H50" s="17">
        <v>44</v>
      </c>
      <c r="I50" s="17">
        <v>108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870</v>
      </c>
      <c r="D51" s="17">
        <v>15</v>
      </c>
      <c r="E51" s="17">
        <v>169</v>
      </c>
      <c r="F51" s="17">
        <v>504</v>
      </c>
      <c r="G51" s="17">
        <v>78</v>
      </c>
      <c r="H51" s="17">
        <v>34</v>
      </c>
      <c r="I51" s="17">
        <v>70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337</v>
      </c>
      <c r="D52" s="17">
        <v>4</v>
      </c>
      <c r="E52" s="17">
        <v>70</v>
      </c>
      <c r="F52" s="17">
        <v>189</v>
      </c>
      <c r="G52" s="17">
        <v>24</v>
      </c>
      <c r="H52" s="17">
        <v>15</v>
      </c>
      <c r="I52" s="17">
        <v>35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227</v>
      </c>
      <c r="D53" s="18">
        <v>6</v>
      </c>
      <c r="E53" s="18">
        <v>69</v>
      </c>
      <c r="F53" s="18">
        <v>94</v>
      </c>
      <c r="G53" s="18">
        <v>20</v>
      </c>
      <c r="H53" s="18">
        <v>7</v>
      </c>
      <c r="I53" s="18">
        <v>31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154482</v>
      </c>
      <c r="D6" s="16">
        <v>12157</v>
      </c>
      <c r="E6" s="16">
        <v>79251</v>
      </c>
      <c r="F6" s="16">
        <v>44316</v>
      </c>
      <c r="G6" s="16">
        <v>7316</v>
      </c>
      <c r="H6" s="16">
        <v>4308</v>
      </c>
      <c r="I6" s="16">
        <v>7134</v>
      </c>
    </row>
    <row r="7" spans="1:30" ht="12" customHeight="1" x14ac:dyDescent="0.2">
      <c r="A7" s="28" t="s">
        <v>165</v>
      </c>
      <c r="B7" s="2" t="s">
        <v>12</v>
      </c>
      <c r="C7" s="17">
        <v>337</v>
      </c>
      <c r="D7" s="17">
        <v>38</v>
      </c>
      <c r="E7" s="17">
        <v>95</v>
      </c>
      <c r="F7" s="17">
        <v>103</v>
      </c>
      <c r="G7" s="17">
        <v>17</v>
      </c>
      <c r="H7" s="17">
        <v>21</v>
      </c>
      <c r="I7" s="17">
        <v>63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5747</v>
      </c>
      <c r="D8" s="17">
        <v>397</v>
      </c>
      <c r="E8" s="17">
        <v>2614</v>
      </c>
      <c r="F8" s="17">
        <v>1627</v>
      </c>
      <c r="G8" s="17">
        <v>184</v>
      </c>
      <c r="H8" s="17">
        <v>411</v>
      </c>
      <c r="I8" s="17">
        <v>514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16258</v>
      </c>
      <c r="D9" s="17">
        <v>927</v>
      </c>
      <c r="E9" s="17">
        <v>9343</v>
      </c>
      <c r="F9" s="17">
        <v>3901</v>
      </c>
      <c r="G9" s="17">
        <v>606</v>
      </c>
      <c r="H9" s="17">
        <v>638</v>
      </c>
      <c r="I9" s="17">
        <v>843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19401</v>
      </c>
      <c r="D10" s="17">
        <v>1072</v>
      </c>
      <c r="E10" s="17">
        <v>11513</v>
      </c>
      <c r="F10" s="17">
        <v>4523</v>
      </c>
      <c r="G10" s="17">
        <v>895</v>
      </c>
      <c r="H10" s="17">
        <v>487</v>
      </c>
      <c r="I10" s="17">
        <v>911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20146</v>
      </c>
      <c r="D11" s="17">
        <v>1182</v>
      </c>
      <c r="E11" s="17">
        <v>11604</v>
      </c>
      <c r="F11" s="17">
        <v>5108</v>
      </c>
      <c r="G11" s="17">
        <v>932</v>
      </c>
      <c r="H11" s="17">
        <v>495</v>
      </c>
      <c r="I11" s="17">
        <v>825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18854</v>
      </c>
      <c r="D12" s="17">
        <v>1286</v>
      </c>
      <c r="E12" s="17">
        <v>10353</v>
      </c>
      <c r="F12" s="17">
        <v>5084</v>
      </c>
      <c r="G12" s="17">
        <v>920</v>
      </c>
      <c r="H12" s="17">
        <v>453</v>
      </c>
      <c r="I12" s="17">
        <v>758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19104</v>
      </c>
      <c r="D13" s="17">
        <v>1552</v>
      </c>
      <c r="E13" s="17">
        <v>9991</v>
      </c>
      <c r="F13" s="17">
        <v>5458</v>
      </c>
      <c r="G13" s="17">
        <v>957</v>
      </c>
      <c r="H13" s="17">
        <v>408</v>
      </c>
      <c r="I13" s="17">
        <v>738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16708</v>
      </c>
      <c r="D14" s="17">
        <v>1609</v>
      </c>
      <c r="E14" s="17">
        <v>8280</v>
      </c>
      <c r="F14" s="17">
        <v>4944</v>
      </c>
      <c r="G14" s="17">
        <v>882</v>
      </c>
      <c r="H14" s="17">
        <v>343</v>
      </c>
      <c r="I14" s="17">
        <v>650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13763</v>
      </c>
      <c r="D15" s="17">
        <v>1499</v>
      </c>
      <c r="E15" s="17">
        <v>6573</v>
      </c>
      <c r="F15" s="17">
        <v>4149</v>
      </c>
      <c r="G15" s="17">
        <v>709</v>
      </c>
      <c r="H15" s="17">
        <v>345</v>
      </c>
      <c r="I15" s="17">
        <v>488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10445</v>
      </c>
      <c r="D16" s="17">
        <v>1300</v>
      </c>
      <c r="E16" s="17">
        <v>4445</v>
      </c>
      <c r="F16" s="17">
        <v>3534</v>
      </c>
      <c r="G16" s="17">
        <v>510</v>
      </c>
      <c r="H16" s="17">
        <v>243</v>
      </c>
      <c r="I16" s="17">
        <v>413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7175</v>
      </c>
      <c r="D17" s="17">
        <v>725</v>
      </c>
      <c r="E17" s="17">
        <v>2814</v>
      </c>
      <c r="F17" s="17">
        <v>2742</v>
      </c>
      <c r="G17" s="17">
        <v>367</v>
      </c>
      <c r="H17" s="17">
        <v>205</v>
      </c>
      <c r="I17" s="17">
        <v>322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3602</v>
      </c>
      <c r="D18" s="17">
        <v>319</v>
      </c>
      <c r="E18" s="17">
        <v>1023</v>
      </c>
      <c r="F18" s="17">
        <v>1697</v>
      </c>
      <c r="G18" s="17">
        <v>203</v>
      </c>
      <c r="H18" s="17">
        <v>122</v>
      </c>
      <c r="I18" s="17">
        <v>238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1594</v>
      </c>
      <c r="D19" s="17">
        <v>149</v>
      </c>
      <c r="E19" s="17">
        <v>263</v>
      </c>
      <c r="F19" s="17">
        <v>856</v>
      </c>
      <c r="G19" s="17">
        <v>74</v>
      </c>
      <c r="H19" s="17">
        <v>85</v>
      </c>
      <c r="I19" s="17">
        <v>167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732</v>
      </c>
      <c r="D20" s="17">
        <v>57</v>
      </c>
      <c r="E20" s="17">
        <v>147</v>
      </c>
      <c r="F20" s="17">
        <v>349</v>
      </c>
      <c r="G20" s="17">
        <v>30</v>
      </c>
      <c r="H20" s="17">
        <v>37</v>
      </c>
      <c r="I20" s="17">
        <v>112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616</v>
      </c>
      <c r="D21" s="17">
        <v>45</v>
      </c>
      <c r="E21" s="17">
        <v>193</v>
      </c>
      <c r="F21" s="17">
        <v>241</v>
      </c>
      <c r="G21" s="17">
        <v>30</v>
      </c>
      <c r="H21" s="17">
        <v>15</v>
      </c>
      <c r="I21" s="17">
        <v>92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67466</v>
      </c>
      <c r="D22" s="16">
        <v>11615</v>
      </c>
      <c r="E22" s="16">
        <v>29724</v>
      </c>
      <c r="F22" s="16">
        <v>18218</v>
      </c>
      <c r="G22" s="16">
        <v>2268</v>
      </c>
      <c r="H22" s="16">
        <v>2072</v>
      </c>
      <c r="I22" s="16">
        <v>3569</v>
      </c>
    </row>
    <row r="23" spans="1:14" ht="12" customHeight="1" x14ac:dyDescent="0.2">
      <c r="A23" s="28" t="s">
        <v>165</v>
      </c>
      <c r="B23" s="2" t="s">
        <v>12</v>
      </c>
      <c r="C23" s="17">
        <v>163</v>
      </c>
      <c r="D23" s="17">
        <v>23</v>
      </c>
      <c r="E23" s="17">
        <v>49</v>
      </c>
      <c r="F23" s="17">
        <v>39</v>
      </c>
      <c r="G23" s="17">
        <v>7</v>
      </c>
      <c r="H23" s="17">
        <v>10</v>
      </c>
      <c r="I23" s="17">
        <v>35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2411</v>
      </c>
      <c r="D24" s="17">
        <v>361</v>
      </c>
      <c r="E24" s="17">
        <v>929</v>
      </c>
      <c r="F24" s="17">
        <v>656</v>
      </c>
      <c r="G24" s="17">
        <v>61</v>
      </c>
      <c r="H24" s="17">
        <v>164</v>
      </c>
      <c r="I24" s="17">
        <v>240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7057</v>
      </c>
      <c r="D25" s="17">
        <v>858</v>
      </c>
      <c r="E25" s="17">
        <v>3552</v>
      </c>
      <c r="F25" s="17">
        <v>1758</v>
      </c>
      <c r="G25" s="17">
        <v>213</v>
      </c>
      <c r="H25" s="17">
        <v>293</v>
      </c>
      <c r="I25" s="17">
        <v>383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8533</v>
      </c>
      <c r="D26" s="17">
        <v>1023</v>
      </c>
      <c r="E26" s="17">
        <v>4388</v>
      </c>
      <c r="F26" s="17">
        <v>2145</v>
      </c>
      <c r="G26" s="17">
        <v>288</v>
      </c>
      <c r="H26" s="17">
        <v>232</v>
      </c>
      <c r="I26" s="17">
        <v>457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8843</v>
      </c>
      <c r="D27" s="17">
        <v>1146</v>
      </c>
      <c r="E27" s="17">
        <v>4372</v>
      </c>
      <c r="F27" s="17">
        <v>2342</v>
      </c>
      <c r="G27" s="17">
        <v>310</v>
      </c>
      <c r="H27" s="17">
        <v>247</v>
      </c>
      <c r="I27" s="17">
        <v>426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8268</v>
      </c>
      <c r="D28" s="17">
        <v>1235</v>
      </c>
      <c r="E28" s="17">
        <v>3854</v>
      </c>
      <c r="F28" s="17">
        <v>2282</v>
      </c>
      <c r="G28" s="17">
        <v>284</v>
      </c>
      <c r="H28" s="17">
        <v>224</v>
      </c>
      <c r="I28" s="17">
        <v>389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8551</v>
      </c>
      <c r="D29" s="17">
        <v>1495</v>
      </c>
      <c r="E29" s="17">
        <v>3822</v>
      </c>
      <c r="F29" s="17">
        <v>2331</v>
      </c>
      <c r="G29" s="17">
        <v>301</v>
      </c>
      <c r="H29" s="17">
        <v>200</v>
      </c>
      <c r="I29" s="17">
        <v>402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7603</v>
      </c>
      <c r="D30" s="17">
        <v>1562</v>
      </c>
      <c r="E30" s="17">
        <v>3244</v>
      </c>
      <c r="F30" s="17">
        <v>2025</v>
      </c>
      <c r="G30" s="17">
        <v>260</v>
      </c>
      <c r="H30" s="17">
        <v>181</v>
      </c>
      <c r="I30" s="17">
        <v>331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6190</v>
      </c>
      <c r="D31" s="17">
        <v>1457</v>
      </c>
      <c r="E31" s="17">
        <v>2552</v>
      </c>
      <c r="F31" s="17">
        <v>1532</v>
      </c>
      <c r="G31" s="17">
        <v>239</v>
      </c>
      <c r="H31" s="17">
        <v>178</v>
      </c>
      <c r="I31" s="17">
        <v>232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4620</v>
      </c>
      <c r="D32" s="17">
        <v>1256</v>
      </c>
      <c r="E32" s="17">
        <v>1613</v>
      </c>
      <c r="F32" s="17">
        <v>1261</v>
      </c>
      <c r="G32" s="17">
        <v>147</v>
      </c>
      <c r="H32" s="17">
        <v>124</v>
      </c>
      <c r="I32" s="17">
        <v>219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2705</v>
      </c>
      <c r="D33" s="17">
        <v>696</v>
      </c>
      <c r="E33" s="17">
        <v>816</v>
      </c>
      <c r="F33" s="17">
        <v>873</v>
      </c>
      <c r="G33" s="17">
        <v>76</v>
      </c>
      <c r="H33" s="17">
        <v>99</v>
      </c>
      <c r="I33" s="17">
        <v>145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1311</v>
      </c>
      <c r="D34" s="17">
        <v>288</v>
      </c>
      <c r="E34" s="17">
        <v>306</v>
      </c>
      <c r="F34" s="17">
        <v>506</v>
      </c>
      <c r="G34" s="17">
        <v>50</v>
      </c>
      <c r="H34" s="17">
        <v>64</v>
      </c>
      <c r="I34" s="17">
        <v>97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618</v>
      </c>
      <c r="D35" s="17">
        <v>131</v>
      </c>
      <c r="E35" s="17">
        <v>88</v>
      </c>
      <c r="F35" s="17">
        <v>262</v>
      </c>
      <c r="G35" s="17">
        <v>15</v>
      </c>
      <c r="H35" s="17">
        <v>33</v>
      </c>
      <c r="I35" s="17">
        <v>89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282</v>
      </c>
      <c r="D36" s="17">
        <v>45</v>
      </c>
      <c r="E36" s="17">
        <v>54</v>
      </c>
      <c r="F36" s="17">
        <v>99</v>
      </c>
      <c r="G36" s="17">
        <v>8</v>
      </c>
      <c r="H36" s="17">
        <v>15</v>
      </c>
      <c r="I36" s="17">
        <v>61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311</v>
      </c>
      <c r="D37" s="17">
        <v>39</v>
      </c>
      <c r="E37" s="17">
        <v>85</v>
      </c>
      <c r="F37" s="17">
        <v>107</v>
      </c>
      <c r="G37" s="17">
        <v>9</v>
      </c>
      <c r="H37" s="17">
        <v>8</v>
      </c>
      <c r="I37" s="17">
        <v>63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87016</v>
      </c>
      <c r="D38" s="16">
        <v>542</v>
      </c>
      <c r="E38" s="16">
        <v>49527</v>
      </c>
      <c r="F38" s="16">
        <v>26098</v>
      </c>
      <c r="G38" s="16">
        <v>5048</v>
      </c>
      <c r="H38" s="16">
        <v>2236</v>
      </c>
      <c r="I38" s="16">
        <v>3565</v>
      </c>
    </row>
    <row r="39" spans="1:14" ht="12" customHeight="1" x14ac:dyDescent="0.2">
      <c r="A39" s="28" t="s">
        <v>165</v>
      </c>
      <c r="B39" s="2" t="s">
        <v>12</v>
      </c>
      <c r="C39" s="17">
        <v>174</v>
      </c>
      <c r="D39" s="17">
        <v>15</v>
      </c>
      <c r="E39" s="17">
        <v>46</v>
      </c>
      <c r="F39" s="17">
        <v>64</v>
      </c>
      <c r="G39" s="17">
        <v>10</v>
      </c>
      <c r="H39" s="17">
        <v>11</v>
      </c>
      <c r="I39" s="17">
        <v>28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3336</v>
      </c>
      <c r="D40" s="17">
        <v>36</v>
      </c>
      <c r="E40" s="17">
        <v>1685</v>
      </c>
      <c r="F40" s="17">
        <v>971</v>
      </c>
      <c r="G40" s="17">
        <v>123</v>
      </c>
      <c r="H40" s="17">
        <v>247</v>
      </c>
      <c r="I40" s="17">
        <v>274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9201</v>
      </c>
      <c r="D41" s="17">
        <v>69</v>
      </c>
      <c r="E41" s="17">
        <v>5791</v>
      </c>
      <c r="F41" s="17">
        <v>2143</v>
      </c>
      <c r="G41" s="17">
        <v>393</v>
      </c>
      <c r="H41" s="17">
        <v>345</v>
      </c>
      <c r="I41" s="17">
        <v>460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10868</v>
      </c>
      <c r="D42" s="17">
        <v>49</v>
      </c>
      <c r="E42" s="17">
        <v>7125</v>
      </c>
      <c r="F42" s="17">
        <v>2378</v>
      </c>
      <c r="G42" s="17">
        <v>607</v>
      </c>
      <c r="H42" s="17">
        <v>255</v>
      </c>
      <c r="I42" s="17">
        <v>454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11303</v>
      </c>
      <c r="D43" s="17">
        <v>36</v>
      </c>
      <c r="E43" s="17">
        <v>7232</v>
      </c>
      <c r="F43" s="17">
        <v>2766</v>
      </c>
      <c r="G43" s="17">
        <v>622</v>
      </c>
      <c r="H43" s="17">
        <v>248</v>
      </c>
      <c r="I43" s="17">
        <v>399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10586</v>
      </c>
      <c r="D44" s="17">
        <v>51</v>
      </c>
      <c r="E44" s="17">
        <v>6499</v>
      </c>
      <c r="F44" s="17">
        <v>2802</v>
      </c>
      <c r="G44" s="17">
        <v>636</v>
      </c>
      <c r="H44" s="17">
        <v>229</v>
      </c>
      <c r="I44" s="17">
        <v>369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10553</v>
      </c>
      <c r="D45" s="17">
        <v>57</v>
      </c>
      <c r="E45" s="17">
        <v>6169</v>
      </c>
      <c r="F45" s="17">
        <v>3127</v>
      </c>
      <c r="G45" s="17">
        <v>656</v>
      </c>
      <c r="H45" s="17">
        <v>208</v>
      </c>
      <c r="I45" s="17">
        <v>336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9105</v>
      </c>
      <c r="D46" s="17">
        <v>47</v>
      </c>
      <c r="E46" s="17">
        <v>5036</v>
      </c>
      <c r="F46" s="17">
        <v>2919</v>
      </c>
      <c r="G46" s="17">
        <v>622</v>
      </c>
      <c r="H46" s="17">
        <v>162</v>
      </c>
      <c r="I46" s="17">
        <v>319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7573</v>
      </c>
      <c r="D47" s="17">
        <v>42</v>
      </c>
      <c r="E47" s="17">
        <v>4021</v>
      </c>
      <c r="F47" s="17">
        <v>2617</v>
      </c>
      <c r="G47" s="17">
        <v>470</v>
      </c>
      <c r="H47" s="17">
        <v>167</v>
      </c>
      <c r="I47" s="17">
        <v>256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5825</v>
      </c>
      <c r="D48" s="17">
        <v>44</v>
      </c>
      <c r="E48" s="17">
        <v>2832</v>
      </c>
      <c r="F48" s="17">
        <v>2273</v>
      </c>
      <c r="G48" s="17">
        <v>363</v>
      </c>
      <c r="H48" s="17">
        <v>119</v>
      </c>
      <c r="I48" s="17">
        <v>194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4470</v>
      </c>
      <c r="D49" s="17">
        <v>29</v>
      </c>
      <c r="E49" s="17">
        <v>1998</v>
      </c>
      <c r="F49" s="17">
        <v>1869</v>
      </c>
      <c r="G49" s="17">
        <v>291</v>
      </c>
      <c r="H49" s="17">
        <v>106</v>
      </c>
      <c r="I49" s="17">
        <v>177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2291</v>
      </c>
      <c r="D50" s="17">
        <v>31</v>
      </c>
      <c r="E50" s="17">
        <v>717</v>
      </c>
      <c r="F50" s="17">
        <v>1191</v>
      </c>
      <c r="G50" s="17">
        <v>153</v>
      </c>
      <c r="H50" s="17">
        <v>58</v>
      </c>
      <c r="I50" s="17">
        <v>141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976</v>
      </c>
      <c r="D51" s="17">
        <v>18</v>
      </c>
      <c r="E51" s="17">
        <v>175</v>
      </c>
      <c r="F51" s="17">
        <v>594</v>
      </c>
      <c r="G51" s="17">
        <v>59</v>
      </c>
      <c r="H51" s="17">
        <v>52</v>
      </c>
      <c r="I51" s="17">
        <v>78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450</v>
      </c>
      <c r="D52" s="17">
        <v>12</v>
      </c>
      <c r="E52" s="17">
        <v>93</v>
      </c>
      <c r="F52" s="17">
        <v>250</v>
      </c>
      <c r="G52" s="17">
        <v>22</v>
      </c>
      <c r="H52" s="17">
        <v>22</v>
      </c>
      <c r="I52" s="17">
        <v>51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305</v>
      </c>
      <c r="D53" s="18">
        <v>6</v>
      </c>
      <c r="E53" s="18">
        <v>108</v>
      </c>
      <c r="F53" s="18">
        <v>134</v>
      </c>
      <c r="G53" s="18">
        <v>21</v>
      </c>
      <c r="H53" s="18">
        <v>7</v>
      </c>
      <c r="I53" s="18">
        <v>29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67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19848</v>
      </c>
      <c r="D6" s="16">
        <v>1806</v>
      </c>
      <c r="E6" s="16">
        <v>10206</v>
      </c>
      <c r="F6" s="16">
        <v>5463</v>
      </c>
      <c r="G6" s="16">
        <v>1080</v>
      </c>
      <c r="H6" s="16">
        <v>621</v>
      </c>
      <c r="I6" s="16">
        <v>672</v>
      </c>
    </row>
    <row r="7" spans="1:30" ht="12" customHeight="1" x14ac:dyDescent="0.2">
      <c r="A7" s="28" t="s">
        <v>165</v>
      </c>
      <c r="B7" s="2" t="s">
        <v>12</v>
      </c>
      <c r="C7" s="17">
        <v>30</v>
      </c>
      <c r="D7" s="17">
        <v>2</v>
      </c>
      <c r="E7" s="17">
        <v>10</v>
      </c>
      <c r="F7" s="17">
        <v>4</v>
      </c>
      <c r="G7" s="17">
        <v>1</v>
      </c>
      <c r="H7" s="17">
        <v>4</v>
      </c>
      <c r="I7" s="17">
        <v>9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781</v>
      </c>
      <c r="D8" s="17">
        <v>80</v>
      </c>
      <c r="E8" s="17">
        <v>396</v>
      </c>
      <c r="F8" s="17">
        <v>157</v>
      </c>
      <c r="G8" s="17">
        <v>23</v>
      </c>
      <c r="H8" s="17">
        <v>69</v>
      </c>
      <c r="I8" s="17">
        <v>56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1962</v>
      </c>
      <c r="D9" s="17">
        <v>188</v>
      </c>
      <c r="E9" s="17">
        <v>1159</v>
      </c>
      <c r="F9" s="17">
        <v>349</v>
      </c>
      <c r="G9" s="17">
        <v>102</v>
      </c>
      <c r="H9" s="17">
        <v>96</v>
      </c>
      <c r="I9" s="17">
        <v>68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2226</v>
      </c>
      <c r="D10" s="17">
        <v>190</v>
      </c>
      <c r="E10" s="17">
        <v>1345</v>
      </c>
      <c r="F10" s="17">
        <v>448</v>
      </c>
      <c r="G10" s="17">
        <v>100</v>
      </c>
      <c r="H10" s="17">
        <v>74</v>
      </c>
      <c r="I10" s="17">
        <v>69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2323</v>
      </c>
      <c r="D11" s="17">
        <v>244</v>
      </c>
      <c r="E11" s="17">
        <v>1307</v>
      </c>
      <c r="F11" s="17">
        <v>525</v>
      </c>
      <c r="G11" s="17">
        <v>119</v>
      </c>
      <c r="H11" s="17">
        <v>66</v>
      </c>
      <c r="I11" s="17">
        <v>62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2459</v>
      </c>
      <c r="D12" s="17">
        <v>203</v>
      </c>
      <c r="E12" s="17">
        <v>1377</v>
      </c>
      <c r="F12" s="17">
        <v>619</v>
      </c>
      <c r="G12" s="17">
        <v>125</v>
      </c>
      <c r="H12" s="17">
        <v>76</v>
      </c>
      <c r="I12" s="17">
        <v>59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2608</v>
      </c>
      <c r="D13" s="17">
        <v>222</v>
      </c>
      <c r="E13" s="17">
        <v>1397</v>
      </c>
      <c r="F13" s="17">
        <v>696</v>
      </c>
      <c r="G13" s="17">
        <v>159</v>
      </c>
      <c r="H13" s="17">
        <v>53</v>
      </c>
      <c r="I13" s="17">
        <v>81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2256</v>
      </c>
      <c r="D14" s="17">
        <v>204</v>
      </c>
      <c r="E14" s="17">
        <v>1158</v>
      </c>
      <c r="F14" s="17">
        <v>650</v>
      </c>
      <c r="G14" s="17">
        <v>127</v>
      </c>
      <c r="H14" s="17">
        <v>47</v>
      </c>
      <c r="I14" s="17">
        <v>70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1774</v>
      </c>
      <c r="D15" s="17">
        <v>174</v>
      </c>
      <c r="E15" s="17">
        <v>841</v>
      </c>
      <c r="F15" s="17">
        <v>573</v>
      </c>
      <c r="G15" s="17">
        <v>91</v>
      </c>
      <c r="H15" s="17">
        <v>36</v>
      </c>
      <c r="I15" s="17">
        <v>59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1393</v>
      </c>
      <c r="D16" s="17">
        <v>137</v>
      </c>
      <c r="E16" s="17">
        <v>628</v>
      </c>
      <c r="F16" s="17">
        <v>499</v>
      </c>
      <c r="G16" s="17">
        <v>70</v>
      </c>
      <c r="H16" s="17">
        <v>26</v>
      </c>
      <c r="I16" s="17">
        <v>33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956</v>
      </c>
      <c r="D17" s="17">
        <v>82</v>
      </c>
      <c r="E17" s="17">
        <v>336</v>
      </c>
      <c r="F17" s="17">
        <v>407</v>
      </c>
      <c r="G17" s="17">
        <v>67</v>
      </c>
      <c r="H17" s="17">
        <v>29</v>
      </c>
      <c r="I17" s="17">
        <v>35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565</v>
      </c>
      <c r="D18" s="17">
        <v>39</v>
      </c>
      <c r="E18" s="17">
        <v>146</v>
      </c>
      <c r="F18" s="17">
        <v>274</v>
      </c>
      <c r="G18" s="17">
        <v>50</v>
      </c>
      <c r="H18" s="17">
        <v>26</v>
      </c>
      <c r="I18" s="17">
        <v>30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283</v>
      </c>
      <c r="D19" s="17">
        <v>23</v>
      </c>
      <c r="E19" s="17">
        <v>45</v>
      </c>
      <c r="F19" s="17">
        <v>158</v>
      </c>
      <c r="G19" s="17">
        <v>22</v>
      </c>
      <c r="H19" s="17">
        <v>12</v>
      </c>
      <c r="I19" s="17">
        <v>23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154</v>
      </c>
      <c r="D20" s="17">
        <v>11</v>
      </c>
      <c r="E20" s="17">
        <v>38</v>
      </c>
      <c r="F20" s="17">
        <v>75</v>
      </c>
      <c r="G20" s="17">
        <v>14</v>
      </c>
      <c r="H20" s="17">
        <v>5</v>
      </c>
      <c r="I20" s="17">
        <v>11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78</v>
      </c>
      <c r="D21" s="17">
        <v>7</v>
      </c>
      <c r="E21" s="17">
        <v>23</v>
      </c>
      <c r="F21" s="17">
        <v>29</v>
      </c>
      <c r="G21" s="17">
        <v>10</v>
      </c>
      <c r="H21" s="17">
        <v>2</v>
      </c>
      <c r="I21" s="17">
        <v>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8606</v>
      </c>
      <c r="D22" s="16">
        <v>1691</v>
      </c>
      <c r="E22" s="16">
        <v>3968</v>
      </c>
      <c r="F22" s="16">
        <v>2072</v>
      </c>
      <c r="G22" s="16">
        <v>321</v>
      </c>
      <c r="H22" s="16">
        <v>254</v>
      </c>
      <c r="I22" s="16">
        <v>300</v>
      </c>
    </row>
    <row r="23" spans="1:14" ht="12" customHeight="1" x14ac:dyDescent="0.2">
      <c r="A23" s="28" t="s">
        <v>165</v>
      </c>
      <c r="B23" s="2" t="s">
        <v>12</v>
      </c>
      <c r="C23" s="17">
        <v>11</v>
      </c>
      <c r="D23" s="17">
        <v>1</v>
      </c>
      <c r="E23" s="17">
        <v>4</v>
      </c>
      <c r="F23" s="17">
        <v>1</v>
      </c>
      <c r="G23" s="17">
        <v>1</v>
      </c>
      <c r="H23" s="17">
        <v>1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323</v>
      </c>
      <c r="D24" s="17">
        <v>75</v>
      </c>
      <c r="E24" s="17">
        <v>134</v>
      </c>
      <c r="F24" s="17">
        <v>58</v>
      </c>
      <c r="G24" s="17">
        <v>10</v>
      </c>
      <c r="H24" s="17">
        <v>23</v>
      </c>
      <c r="I24" s="17">
        <v>23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861</v>
      </c>
      <c r="D25" s="17">
        <v>182</v>
      </c>
      <c r="E25" s="17">
        <v>427</v>
      </c>
      <c r="F25" s="17">
        <v>158</v>
      </c>
      <c r="G25" s="17">
        <v>26</v>
      </c>
      <c r="H25" s="17">
        <v>41</v>
      </c>
      <c r="I25" s="17">
        <v>27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946</v>
      </c>
      <c r="D26" s="17">
        <v>177</v>
      </c>
      <c r="E26" s="17">
        <v>475</v>
      </c>
      <c r="F26" s="17">
        <v>212</v>
      </c>
      <c r="G26" s="17">
        <v>21</v>
      </c>
      <c r="H26" s="17">
        <v>31</v>
      </c>
      <c r="I26" s="17">
        <v>30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1093</v>
      </c>
      <c r="D27" s="17">
        <v>228</v>
      </c>
      <c r="E27" s="17">
        <v>533</v>
      </c>
      <c r="F27" s="17">
        <v>243</v>
      </c>
      <c r="G27" s="17">
        <v>37</v>
      </c>
      <c r="H27" s="17">
        <v>24</v>
      </c>
      <c r="I27" s="17">
        <v>28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1136</v>
      </c>
      <c r="D28" s="17">
        <v>193</v>
      </c>
      <c r="E28" s="17">
        <v>585</v>
      </c>
      <c r="F28" s="17">
        <v>260</v>
      </c>
      <c r="G28" s="17">
        <v>46</v>
      </c>
      <c r="H28" s="17">
        <v>27</v>
      </c>
      <c r="I28" s="17">
        <v>25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1166</v>
      </c>
      <c r="D29" s="17">
        <v>210</v>
      </c>
      <c r="E29" s="17">
        <v>552</v>
      </c>
      <c r="F29" s="17">
        <v>285</v>
      </c>
      <c r="G29" s="17">
        <v>56</v>
      </c>
      <c r="H29" s="17">
        <v>20</v>
      </c>
      <c r="I29" s="17">
        <v>43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1015</v>
      </c>
      <c r="D30" s="17">
        <v>195</v>
      </c>
      <c r="E30" s="17">
        <v>469</v>
      </c>
      <c r="F30" s="17">
        <v>250</v>
      </c>
      <c r="G30" s="17">
        <v>47</v>
      </c>
      <c r="H30" s="17">
        <v>21</v>
      </c>
      <c r="I30" s="17">
        <v>33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811</v>
      </c>
      <c r="D31" s="17">
        <v>161</v>
      </c>
      <c r="E31" s="17">
        <v>358</v>
      </c>
      <c r="F31" s="17">
        <v>215</v>
      </c>
      <c r="G31" s="17">
        <v>33</v>
      </c>
      <c r="H31" s="17">
        <v>20</v>
      </c>
      <c r="I31" s="17">
        <v>24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575</v>
      </c>
      <c r="D32" s="17">
        <v>132</v>
      </c>
      <c r="E32" s="17">
        <v>247</v>
      </c>
      <c r="F32" s="17">
        <v>147</v>
      </c>
      <c r="G32" s="17">
        <v>17</v>
      </c>
      <c r="H32" s="17">
        <v>15</v>
      </c>
      <c r="I32" s="17">
        <v>17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324</v>
      </c>
      <c r="D33" s="17">
        <v>74</v>
      </c>
      <c r="E33" s="17">
        <v>97</v>
      </c>
      <c r="F33" s="17">
        <v>114</v>
      </c>
      <c r="G33" s="17">
        <v>11</v>
      </c>
      <c r="H33" s="17">
        <v>14</v>
      </c>
      <c r="I33" s="17">
        <v>14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190</v>
      </c>
      <c r="D34" s="17">
        <v>34</v>
      </c>
      <c r="E34" s="17">
        <v>55</v>
      </c>
      <c r="F34" s="17">
        <v>72</v>
      </c>
      <c r="G34" s="17">
        <v>5</v>
      </c>
      <c r="H34" s="17">
        <v>11</v>
      </c>
      <c r="I34" s="17">
        <v>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66</v>
      </c>
      <c r="D35" s="17">
        <v>15</v>
      </c>
      <c r="E35" s="17">
        <v>8</v>
      </c>
      <c r="F35" s="17">
        <v>28</v>
      </c>
      <c r="G35" s="17">
        <v>4</v>
      </c>
      <c r="H35" s="17">
        <v>3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53</v>
      </c>
      <c r="D36" s="17">
        <v>9</v>
      </c>
      <c r="E36" s="17">
        <v>12</v>
      </c>
      <c r="F36" s="17">
        <v>20</v>
      </c>
      <c r="G36" s="17">
        <v>3</v>
      </c>
      <c r="H36" s="17">
        <v>2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36</v>
      </c>
      <c r="D37" s="17">
        <v>5</v>
      </c>
      <c r="E37" s="17">
        <v>12</v>
      </c>
      <c r="F37" s="17">
        <v>9</v>
      </c>
      <c r="G37" s="17">
        <v>4</v>
      </c>
      <c r="H37" s="17">
        <v>1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11242</v>
      </c>
      <c r="D38" s="16">
        <v>115</v>
      </c>
      <c r="E38" s="16">
        <v>6238</v>
      </c>
      <c r="F38" s="16">
        <v>3391</v>
      </c>
      <c r="G38" s="16">
        <v>759</v>
      </c>
      <c r="H38" s="16">
        <v>367</v>
      </c>
      <c r="I38" s="16">
        <v>372</v>
      </c>
    </row>
    <row r="39" spans="1:14" ht="12" customHeight="1" x14ac:dyDescent="0.2">
      <c r="A39" s="28" t="s">
        <v>165</v>
      </c>
      <c r="B39" s="2" t="s">
        <v>12</v>
      </c>
      <c r="C39" s="17">
        <v>19</v>
      </c>
      <c r="D39" s="17">
        <v>1</v>
      </c>
      <c r="E39" s="17">
        <v>6</v>
      </c>
      <c r="F39" s="17">
        <v>3</v>
      </c>
      <c r="G39" s="17" t="s">
        <v>178</v>
      </c>
      <c r="H39" s="17">
        <v>3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458</v>
      </c>
      <c r="D40" s="17">
        <v>5</v>
      </c>
      <c r="E40" s="17">
        <v>262</v>
      </c>
      <c r="F40" s="17">
        <v>99</v>
      </c>
      <c r="G40" s="17">
        <v>13</v>
      </c>
      <c r="H40" s="17">
        <v>46</v>
      </c>
      <c r="I40" s="17">
        <v>33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1101</v>
      </c>
      <c r="D41" s="17">
        <v>6</v>
      </c>
      <c r="E41" s="17">
        <v>732</v>
      </c>
      <c r="F41" s="17">
        <v>191</v>
      </c>
      <c r="G41" s="17">
        <v>76</v>
      </c>
      <c r="H41" s="17">
        <v>55</v>
      </c>
      <c r="I41" s="17">
        <v>41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1280</v>
      </c>
      <c r="D42" s="17">
        <v>13</v>
      </c>
      <c r="E42" s="17">
        <v>870</v>
      </c>
      <c r="F42" s="17">
        <v>236</v>
      </c>
      <c r="G42" s="17">
        <v>79</v>
      </c>
      <c r="H42" s="17">
        <v>43</v>
      </c>
      <c r="I42" s="17">
        <v>39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1230</v>
      </c>
      <c r="D43" s="17">
        <v>16</v>
      </c>
      <c r="E43" s="17">
        <v>774</v>
      </c>
      <c r="F43" s="17">
        <v>282</v>
      </c>
      <c r="G43" s="17">
        <v>82</v>
      </c>
      <c r="H43" s="17">
        <v>42</v>
      </c>
      <c r="I43" s="17">
        <v>34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1323</v>
      </c>
      <c r="D44" s="17">
        <v>10</v>
      </c>
      <c r="E44" s="17">
        <v>792</v>
      </c>
      <c r="F44" s="17">
        <v>359</v>
      </c>
      <c r="G44" s="17">
        <v>79</v>
      </c>
      <c r="H44" s="17">
        <v>49</v>
      </c>
      <c r="I44" s="17">
        <v>34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1442</v>
      </c>
      <c r="D45" s="17">
        <v>12</v>
      </c>
      <c r="E45" s="17">
        <v>845</v>
      </c>
      <c r="F45" s="17">
        <v>411</v>
      </c>
      <c r="G45" s="17">
        <v>103</v>
      </c>
      <c r="H45" s="17">
        <v>33</v>
      </c>
      <c r="I45" s="17">
        <v>38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1241</v>
      </c>
      <c r="D46" s="17">
        <v>9</v>
      </c>
      <c r="E46" s="17">
        <v>689</v>
      </c>
      <c r="F46" s="17">
        <v>400</v>
      </c>
      <c r="G46" s="17">
        <v>80</v>
      </c>
      <c r="H46" s="17">
        <v>26</v>
      </c>
      <c r="I46" s="17">
        <v>37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963</v>
      </c>
      <c r="D47" s="17">
        <v>13</v>
      </c>
      <c r="E47" s="17">
        <v>483</v>
      </c>
      <c r="F47" s="17">
        <v>358</v>
      </c>
      <c r="G47" s="17">
        <v>58</v>
      </c>
      <c r="H47" s="17">
        <v>16</v>
      </c>
      <c r="I47" s="17">
        <v>35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818</v>
      </c>
      <c r="D48" s="17">
        <v>5</v>
      </c>
      <c r="E48" s="17">
        <v>381</v>
      </c>
      <c r="F48" s="17">
        <v>352</v>
      </c>
      <c r="G48" s="17">
        <v>53</v>
      </c>
      <c r="H48" s="17">
        <v>11</v>
      </c>
      <c r="I48" s="17">
        <v>16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632</v>
      </c>
      <c r="D49" s="17">
        <v>8</v>
      </c>
      <c r="E49" s="17">
        <v>239</v>
      </c>
      <c r="F49" s="17">
        <v>293</v>
      </c>
      <c r="G49" s="17">
        <v>56</v>
      </c>
      <c r="H49" s="17">
        <v>15</v>
      </c>
      <c r="I49" s="17">
        <v>21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375</v>
      </c>
      <c r="D50" s="17">
        <v>5</v>
      </c>
      <c r="E50" s="17">
        <v>91</v>
      </c>
      <c r="F50" s="17">
        <v>202</v>
      </c>
      <c r="G50" s="17">
        <v>45</v>
      </c>
      <c r="H50" s="17">
        <v>15</v>
      </c>
      <c r="I50" s="17">
        <v>17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217</v>
      </c>
      <c r="D51" s="17">
        <v>8</v>
      </c>
      <c r="E51" s="17">
        <v>37</v>
      </c>
      <c r="F51" s="17">
        <v>130</v>
      </c>
      <c r="G51" s="17">
        <v>18</v>
      </c>
      <c r="H51" s="17">
        <v>9</v>
      </c>
      <c r="I51" s="17">
        <v>15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101</v>
      </c>
      <c r="D52" s="17">
        <v>2</v>
      </c>
      <c r="E52" s="17">
        <v>26</v>
      </c>
      <c r="F52" s="17">
        <v>55</v>
      </c>
      <c r="G52" s="17">
        <v>11</v>
      </c>
      <c r="H52" s="17">
        <v>3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42</v>
      </c>
      <c r="D53" s="18">
        <v>2</v>
      </c>
      <c r="E53" s="18">
        <v>11</v>
      </c>
      <c r="F53" s="18">
        <v>20</v>
      </c>
      <c r="G53" s="18">
        <v>6</v>
      </c>
      <c r="H53" s="18">
        <v>1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68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91980</v>
      </c>
      <c r="D6" s="16">
        <v>7627</v>
      </c>
      <c r="E6" s="16">
        <v>49713</v>
      </c>
      <c r="F6" s="16">
        <v>23504</v>
      </c>
      <c r="G6" s="16">
        <v>4463</v>
      </c>
      <c r="H6" s="16">
        <v>2360</v>
      </c>
      <c r="I6" s="16">
        <v>4313</v>
      </c>
    </row>
    <row r="7" spans="1:29" ht="12" customHeight="1" x14ac:dyDescent="0.2">
      <c r="A7" s="28" t="s">
        <v>165</v>
      </c>
      <c r="B7" s="2" t="s">
        <v>12</v>
      </c>
      <c r="C7" s="17">
        <v>203</v>
      </c>
      <c r="D7" s="17">
        <v>11</v>
      </c>
      <c r="E7" s="17">
        <v>70</v>
      </c>
      <c r="F7" s="17">
        <v>72</v>
      </c>
      <c r="G7" s="17">
        <v>3</v>
      </c>
      <c r="H7" s="17">
        <v>11</v>
      </c>
      <c r="I7" s="17">
        <v>36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3594</v>
      </c>
      <c r="D8" s="17">
        <v>280</v>
      </c>
      <c r="E8" s="17">
        <v>1635</v>
      </c>
      <c r="F8" s="17">
        <v>1006</v>
      </c>
      <c r="G8" s="17">
        <v>111</v>
      </c>
      <c r="H8" s="17">
        <v>233</v>
      </c>
      <c r="I8" s="17">
        <v>329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10204</v>
      </c>
      <c r="D9" s="17">
        <v>667</v>
      </c>
      <c r="E9" s="17">
        <v>6047</v>
      </c>
      <c r="F9" s="17">
        <v>2191</v>
      </c>
      <c r="G9" s="17">
        <v>384</v>
      </c>
      <c r="H9" s="17">
        <v>358</v>
      </c>
      <c r="I9" s="17">
        <v>557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11961</v>
      </c>
      <c r="D10" s="17">
        <v>749</v>
      </c>
      <c r="E10" s="17">
        <v>7362</v>
      </c>
      <c r="F10" s="17">
        <v>2427</v>
      </c>
      <c r="G10" s="17">
        <v>579</v>
      </c>
      <c r="H10" s="17">
        <v>293</v>
      </c>
      <c r="I10" s="17">
        <v>551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12173</v>
      </c>
      <c r="D11" s="17">
        <v>717</v>
      </c>
      <c r="E11" s="17">
        <v>7300</v>
      </c>
      <c r="F11" s="17">
        <v>2712</v>
      </c>
      <c r="G11" s="17">
        <v>616</v>
      </c>
      <c r="H11" s="17">
        <v>280</v>
      </c>
      <c r="I11" s="17">
        <v>548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12104</v>
      </c>
      <c r="D12" s="17">
        <v>858</v>
      </c>
      <c r="E12" s="17">
        <v>6986</v>
      </c>
      <c r="F12" s="17">
        <v>2908</v>
      </c>
      <c r="G12" s="17">
        <v>609</v>
      </c>
      <c r="H12" s="17">
        <v>241</v>
      </c>
      <c r="I12" s="17">
        <v>502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12089</v>
      </c>
      <c r="D13" s="17">
        <v>1043</v>
      </c>
      <c r="E13" s="17">
        <v>6690</v>
      </c>
      <c r="F13" s="17">
        <v>3048</v>
      </c>
      <c r="G13" s="17">
        <v>618</v>
      </c>
      <c r="H13" s="17">
        <v>241</v>
      </c>
      <c r="I13" s="17">
        <v>449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9736</v>
      </c>
      <c r="D14" s="17">
        <v>1027</v>
      </c>
      <c r="E14" s="17">
        <v>5061</v>
      </c>
      <c r="F14" s="17">
        <v>2537</v>
      </c>
      <c r="G14" s="17">
        <v>521</v>
      </c>
      <c r="H14" s="17">
        <v>192</v>
      </c>
      <c r="I14" s="17">
        <v>398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7436</v>
      </c>
      <c r="D15" s="17">
        <v>870</v>
      </c>
      <c r="E15" s="17">
        <v>3590</v>
      </c>
      <c r="F15" s="17">
        <v>2143</v>
      </c>
      <c r="G15" s="17">
        <v>402</v>
      </c>
      <c r="H15" s="17">
        <v>158</v>
      </c>
      <c r="I15" s="17">
        <v>273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5622</v>
      </c>
      <c r="D16" s="17">
        <v>678</v>
      </c>
      <c r="E16" s="17">
        <v>2559</v>
      </c>
      <c r="F16" s="17">
        <v>1757</v>
      </c>
      <c r="G16" s="17">
        <v>288</v>
      </c>
      <c r="H16" s="17">
        <v>146</v>
      </c>
      <c r="I16" s="17">
        <v>194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3800</v>
      </c>
      <c r="D17" s="17">
        <v>415</v>
      </c>
      <c r="E17" s="17">
        <v>1609</v>
      </c>
      <c r="F17" s="17">
        <v>1322</v>
      </c>
      <c r="G17" s="17">
        <v>173</v>
      </c>
      <c r="H17" s="17">
        <v>95</v>
      </c>
      <c r="I17" s="17">
        <v>186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1743</v>
      </c>
      <c r="D18" s="17">
        <v>195</v>
      </c>
      <c r="E18" s="17">
        <v>479</v>
      </c>
      <c r="F18" s="17">
        <v>789</v>
      </c>
      <c r="G18" s="17">
        <v>91</v>
      </c>
      <c r="H18" s="17">
        <v>59</v>
      </c>
      <c r="I18" s="17">
        <v>130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697</v>
      </c>
      <c r="D19" s="17">
        <v>70</v>
      </c>
      <c r="E19" s="17">
        <v>145</v>
      </c>
      <c r="F19" s="17">
        <v>346</v>
      </c>
      <c r="G19" s="17">
        <v>40</v>
      </c>
      <c r="H19" s="17">
        <v>30</v>
      </c>
      <c r="I19" s="17">
        <v>66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336</v>
      </c>
      <c r="D20" s="17">
        <v>24</v>
      </c>
      <c r="E20" s="17">
        <v>76</v>
      </c>
      <c r="F20" s="17">
        <v>153</v>
      </c>
      <c r="G20" s="17">
        <v>22</v>
      </c>
      <c r="H20" s="17">
        <v>12</v>
      </c>
      <c r="I20" s="17">
        <v>49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282</v>
      </c>
      <c r="D21" s="17">
        <v>23</v>
      </c>
      <c r="E21" s="17">
        <v>104</v>
      </c>
      <c r="F21" s="17">
        <v>93</v>
      </c>
      <c r="G21" s="17">
        <v>6</v>
      </c>
      <c r="H21" s="17">
        <v>11</v>
      </c>
      <c r="I21" s="17">
        <v>45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40138</v>
      </c>
      <c r="D22" s="16">
        <v>7328</v>
      </c>
      <c r="E22" s="16">
        <v>18431</v>
      </c>
      <c r="F22" s="16">
        <v>9740</v>
      </c>
      <c r="G22" s="16">
        <v>1420</v>
      </c>
      <c r="H22" s="16">
        <v>1102</v>
      </c>
      <c r="I22" s="16">
        <v>2117</v>
      </c>
    </row>
    <row r="23" spans="1:14" ht="12" customHeight="1" x14ac:dyDescent="0.2">
      <c r="A23" s="28" t="s">
        <v>165</v>
      </c>
      <c r="B23" s="2" t="s">
        <v>12</v>
      </c>
      <c r="C23" s="17">
        <v>85</v>
      </c>
      <c r="D23" s="17">
        <v>11</v>
      </c>
      <c r="E23" s="17">
        <v>30</v>
      </c>
      <c r="F23" s="17">
        <v>29</v>
      </c>
      <c r="G23" s="17" t="s">
        <v>178</v>
      </c>
      <c r="H23" s="17">
        <v>1</v>
      </c>
      <c r="I23" s="17">
        <v>14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1479</v>
      </c>
      <c r="D24" s="17">
        <v>254</v>
      </c>
      <c r="E24" s="17">
        <v>556</v>
      </c>
      <c r="F24" s="17">
        <v>390</v>
      </c>
      <c r="G24" s="17">
        <v>39</v>
      </c>
      <c r="H24" s="17">
        <v>91</v>
      </c>
      <c r="I24" s="17">
        <v>149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4343</v>
      </c>
      <c r="D25" s="17">
        <v>627</v>
      </c>
      <c r="E25" s="17">
        <v>2177</v>
      </c>
      <c r="F25" s="17">
        <v>967</v>
      </c>
      <c r="G25" s="17">
        <v>128</v>
      </c>
      <c r="H25" s="17">
        <v>173</v>
      </c>
      <c r="I25" s="17">
        <v>271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5349</v>
      </c>
      <c r="D26" s="17">
        <v>731</v>
      </c>
      <c r="E26" s="17">
        <v>2785</v>
      </c>
      <c r="F26" s="17">
        <v>1179</v>
      </c>
      <c r="G26" s="17">
        <v>202</v>
      </c>
      <c r="H26" s="17">
        <v>155</v>
      </c>
      <c r="I26" s="17">
        <v>297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5383</v>
      </c>
      <c r="D27" s="17">
        <v>699</v>
      </c>
      <c r="E27" s="17">
        <v>2839</v>
      </c>
      <c r="F27" s="17">
        <v>1244</v>
      </c>
      <c r="G27" s="17">
        <v>219</v>
      </c>
      <c r="H27" s="17">
        <v>115</v>
      </c>
      <c r="I27" s="17">
        <v>267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5307</v>
      </c>
      <c r="D28" s="17">
        <v>813</v>
      </c>
      <c r="E28" s="17">
        <v>2631</v>
      </c>
      <c r="F28" s="17">
        <v>1326</v>
      </c>
      <c r="G28" s="17">
        <v>183</v>
      </c>
      <c r="H28" s="17">
        <v>110</v>
      </c>
      <c r="I28" s="17">
        <v>244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5464</v>
      </c>
      <c r="D29" s="17">
        <v>1006</v>
      </c>
      <c r="E29" s="17">
        <v>2592</v>
      </c>
      <c r="F29" s="17">
        <v>1304</v>
      </c>
      <c r="G29" s="17">
        <v>205</v>
      </c>
      <c r="H29" s="17">
        <v>125</v>
      </c>
      <c r="I29" s="17">
        <v>232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4403</v>
      </c>
      <c r="D30" s="17">
        <v>1008</v>
      </c>
      <c r="E30" s="17">
        <v>1913</v>
      </c>
      <c r="F30" s="17">
        <v>1038</v>
      </c>
      <c r="G30" s="17">
        <v>166</v>
      </c>
      <c r="H30" s="17">
        <v>89</v>
      </c>
      <c r="I30" s="17">
        <v>189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3244</v>
      </c>
      <c r="D31" s="17">
        <v>842</v>
      </c>
      <c r="E31" s="17">
        <v>1268</v>
      </c>
      <c r="F31" s="17">
        <v>827</v>
      </c>
      <c r="G31" s="17">
        <v>107</v>
      </c>
      <c r="H31" s="17">
        <v>75</v>
      </c>
      <c r="I31" s="17">
        <v>125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2451</v>
      </c>
      <c r="D32" s="17">
        <v>654</v>
      </c>
      <c r="E32" s="17">
        <v>920</v>
      </c>
      <c r="F32" s="17">
        <v>616</v>
      </c>
      <c r="G32" s="17">
        <v>93</v>
      </c>
      <c r="H32" s="17">
        <v>74</v>
      </c>
      <c r="I32" s="17">
        <v>94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1444</v>
      </c>
      <c r="D33" s="17">
        <v>395</v>
      </c>
      <c r="E33" s="17">
        <v>462</v>
      </c>
      <c r="F33" s="17">
        <v>419</v>
      </c>
      <c r="G33" s="17">
        <v>44</v>
      </c>
      <c r="H33" s="17">
        <v>43</v>
      </c>
      <c r="I33" s="17">
        <v>81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650</v>
      </c>
      <c r="D34" s="17">
        <v>185</v>
      </c>
      <c r="E34" s="17">
        <v>148</v>
      </c>
      <c r="F34" s="17">
        <v>209</v>
      </c>
      <c r="G34" s="17">
        <v>18</v>
      </c>
      <c r="H34" s="17">
        <v>29</v>
      </c>
      <c r="I34" s="17">
        <v>61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270</v>
      </c>
      <c r="D35" s="17">
        <v>62</v>
      </c>
      <c r="E35" s="17">
        <v>51</v>
      </c>
      <c r="F35" s="17">
        <v>102</v>
      </c>
      <c r="G35" s="17">
        <v>9</v>
      </c>
      <c r="H35" s="17">
        <v>10</v>
      </c>
      <c r="I35" s="17">
        <v>36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138</v>
      </c>
      <c r="D36" s="17">
        <v>20</v>
      </c>
      <c r="E36" s="17">
        <v>26</v>
      </c>
      <c r="F36" s="17">
        <v>56</v>
      </c>
      <c r="G36" s="17">
        <v>4</v>
      </c>
      <c r="H36" s="17">
        <v>6</v>
      </c>
      <c r="I36" s="17">
        <v>26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128</v>
      </c>
      <c r="D37" s="17">
        <v>21</v>
      </c>
      <c r="E37" s="17">
        <v>33</v>
      </c>
      <c r="F37" s="17">
        <v>34</v>
      </c>
      <c r="G37" s="17">
        <v>3</v>
      </c>
      <c r="H37" s="17">
        <v>6</v>
      </c>
      <c r="I37" s="17">
        <v>31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51842</v>
      </c>
      <c r="D38" s="16">
        <v>299</v>
      </c>
      <c r="E38" s="16">
        <v>31282</v>
      </c>
      <c r="F38" s="16">
        <v>13764</v>
      </c>
      <c r="G38" s="16">
        <v>3043</v>
      </c>
      <c r="H38" s="16">
        <v>1258</v>
      </c>
      <c r="I38" s="16">
        <v>2196</v>
      </c>
    </row>
    <row r="39" spans="1:14" ht="12" customHeight="1" x14ac:dyDescent="0.2">
      <c r="A39" s="28" t="s">
        <v>165</v>
      </c>
      <c r="B39" s="2" t="s">
        <v>12</v>
      </c>
      <c r="C39" s="17">
        <v>118</v>
      </c>
      <c r="D39" s="17" t="s">
        <v>178</v>
      </c>
      <c r="E39" s="17">
        <v>40</v>
      </c>
      <c r="F39" s="17">
        <v>43</v>
      </c>
      <c r="G39" s="17">
        <v>3</v>
      </c>
      <c r="H39" s="17">
        <v>10</v>
      </c>
      <c r="I39" s="17">
        <v>22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2115</v>
      </c>
      <c r="D40" s="17">
        <v>26</v>
      </c>
      <c r="E40" s="17">
        <v>1079</v>
      </c>
      <c r="F40" s="17">
        <v>616</v>
      </c>
      <c r="G40" s="17">
        <v>72</v>
      </c>
      <c r="H40" s="17">
        <v>142</v>
      </c>
      <c r="I40" s="17">
        <v>180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5861</v>
      </c>
      <c r="D41" s="17">
        <v>40</v>
      </c>
      <c r="E41" s="17">
        <v>3870</v>
      </c>
      <c r="F41" s="17">
        <v>1224</v>
      </c>
      <c r="G41" s="17">
        <v>256</v>
      </c>
      <c r="H41" s="17">
        <v>185</v>
      </c>
      <c r="I41" s="17">
        <v>286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6612</v>
      </c>
      <c r="D42" s="17">
        <v>18</v>
      </c>
      <c r="E42" s="17">
        <v>4577</v>
      </c>
      <c r="F42" s="17">
        <v>1248</v>
      </c>
      <c r="G42" s="17">
        <v>377</v>
      </c>
      <c r="H42" s="17">
        <v>138</v>
      </c>
      <c r="I42" s="17">
        <v>254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6790</v>
      </c>
      <c r="D43" s="17">
        <v>18</v>
      </c>
      <c r="E43" s="17">
        <v>4461</v>
      </c>
      <c r="F43" s="17">
        <v>1468</v>
      </c>
      <c r="G43" s="17">
        <v>397</v>
      </c>
      <c r="H43" s="17">
        <v>165</v>
      </c>
      <c r="I43" s="17">
        <v>281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6797</v>
      </c>
      <c r="D44" s="17">
        <v>45</v>
      </c>
      <c r="E44" s="17">
        <v>4355</v>
      </c>
      <c r="F44" s="17">
        <v>1582</v>
      </c>
      <c r="G44" s="17">
        <v>426</v>
      </c>
      <c r="H44" s="17">
        <v>131</v>
      </c>
      <c r="I44" s="17">
        <v>258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6625</v>
      </c>
      <c r="D45" s="17">
        <v>37</v>
      </c>
      <c r="E45" s="17">
        <v>4098</v>
      </c>
      <c r="F45" s="17">
        <v>1744</v>
      </c>
      <c r="G45" s="17">
        <v>413</v>
      </c>
      <c r="H45" s="17">
        <v>116</v>
      </c>
      <c r="I45" s="17">
        <v>217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5333</v>
      </c>
      <c r="D46" s="17">
        <v>19</v>
      </c>
      <c r="E46" s="17">
        <v>3148</v>
      </c>
      <c r="F46" s="17">
        <v>1499</v>
      </c>
      <c r="G46" s="17">
        <v>355</v>
      </c>
      <c r="H46" s="17">
        <v>103</v>
      </c>
      <c r="I46" s="17">
        <v>209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4192</v>
      </c>
      <c r="D47" s="17">
        <v>28</v>
      </c>
      <c r="E47" s="17">
        <v>2322</v>
      </c>
      <c r="F47" s="17">
        <v>1316</v>
      </c>
      <c r="G47" s="17">
        <v>295</v>
      </c>
      <c r="H47" s="17">
        <v>83</v>
      </c>
      <c r="I47" s="17">
        <v>148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3171</v>
      </c>
      <c r="D48" s="17">
        <v>24</v>
      </c>
      <c r="E48" s="17">
        <v>1639</v>
      </c>
      <c r="F48" s="17">
        <v>1141</v>
      </c>
      <c r="G48" s="17">
        <v>195</v>
      </c>
      <c r="H48" s="17">
        <v>72</v>
      </c>
      <c r="I48" s="17">
        <v>100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2356</v>
      </c>
      <c r="D49" s="17">
        <v>20</v>
      </c>
      <c r="E49" s="17">
        <v>1147</v>
      </c>
      <c r="F49" s="17">
        <v>903</v>
      </c>
      <c r="G49" s="17">
        <v>129</v>
      </c>
      <c r="H49" s="17">
        <v>52</v>
      </c>
      <c r="I49" s="17">
        <v>105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1093</v>
      </c>
      <c r="D50" s="17">
        <v>10</v>
      </c>
      <c r="E50" s="17">
        <v>331</v>
      </c>
      <c r="F50" s="17">
        <v>580</v>
      </c>
      <c r="G50" s="17">
        <v>73</v>
      </c>
      <c r="H50" s="17">
        <v>30</v>
      </c>
      <c r="I50" s="17">
        <v>69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427</v>
      </c>
      <c r="D51" s="17">
        <v>8</v>
      </c>
      <c r="E51" s="17">
        <v>94</v>
      </c>
      <c r="F51" s="17">
        <v>244</v>
      </c>
      <c r="G51" s="17">
        <v>31</v>
      </c>
      <c r="H51" s="17">
        <v>20</v>
      </c>
      <c r="I51" s="17">
        <v>30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198</v>
      </c>
      <c r="D52" s="17">
        <v>4</v>
      </c>
      <c r="E52" s="17">
        <v>50</v>
      </c>
      <c r="F52" s="17">
        <v>97</v>
      </c>
      <c r="G52" s="17">
        <v>18</v>
      </c>
      <c r="H52" s="17">
        <v>6</v>
      </c>
      <c r="I52" s="17">
        <v>23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154</v>
      </c>
      <c r="D53" s="18">
        <v>2</v>
      </c>
      <c r="E53" s="18">
        <v>71</v>
      </c>
      <c r="F53" s="18">
        <v>59</v>
      </c>
      <c r="G53" s="18">
        <v>3</v>
      </c>
      <c r="H53" s="18">
        <v>5</v>
      </c>
      <c r="I53" s="18">
        <v>14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69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209294</v>
      </c>
      <c r="D6" s="16">
        <v>18857</v>
      </c>
      <c r="E6" s="16">
        <v>106993</v>
      </c>
      <c r="F6" s="16">
        <v>57771</v>
      </c>
      <c r="G6" s="16">
        <v>9442</v>
      </c>
      <c r="H6" s="16">
        <v>5804</v>
      </c>
      <c r="I6" s="16">
        <v>10427</v>
      </c>
    </row>
    <row r="7" spans="1:30" ht="12" customHeight="1" x14ac:dyDescent="0.2">
      <c r="A7" s="28" t="s">
        <v>165</v>
      </c>
      <c r="B7" s="2" t="s">
        <v>12</v>
      </c>
      <c r="C7" s="17">
        <v>528</v>
      </c>
      <c r="D7" s="17">
        <v>31</v>
      </c>
      <c r="E7" s="17">
        <v>182</v>
      </c>
      <c r="F7" s="17">
        <v>168</v>
      </c>
      <c r="G7" s="17">
        <v>19</v>
      </c>
      <c r="H7" s="17">
        <v>52</v>
      </c>
      <c r="I7" s="17">
        <v>76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8740</v>
      </c>
      <c r="D8" s="17">
        <v>657</v>
      </c>
      <c r="E8" s="17">
        <v>3628</v>
      </c>
      <c r="F8" s="17">
        <v>2756</v>
      </c>
      <c r="G8" s="17">
        <v>271</v>
      </c>
      <c r="H8" s="17">
        <v>601</v>
      </c>
      <c r="I8" s="17">
        <v>827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24271</v>
      </c>
      <c r="D9" s="17">
        <v>1545</v>
      </c>
      <c r="E9" s="17">
        <v>13406</v>
      </c>
      <c r="F9" s="17">
        <v>6173</v>
      </c>
      <c r="G9" s="17">
        <v>998</v>
      </c>
      <c r="H9" s="17">
        <v>737</v>
      </c>
      <c r="I9" s="17">
        <v>1412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28139</v>
      </c>
      <c r="D10" s="17">
        <v>1718</v>
      </c>
      <c r="E10" s="17">
        <v>16174</v>
      </c>
      <c r="F10" s="17">
        <v>6799</v>
      </c>
      <c r="G10" s="17">
        <v>1354</v>
      </c>
      <c r="H10" s="17">
        <v>754</v>
      </c>
      <c r="I10" s="17">
        <v>1340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27962</v>
      </c>
      <c r="D11" s="17">
        <v>1799</v>
      </c>
      <c r="E11" s="17">
        <v>15915</v>
      </c>
      <c r="F11" s="17">
        <v>6882</v>
      </c>
      <c r="G11" s="17">
        <v>1424</v>
      </c>
      <c r="H11" s="17">
        <v>654</v>
      </c>
      <c r="I11" s="17">
        <v>1288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25619</v>
      </c>
      <c r="D12" s="17">
        <v>1907</v>
      </c>
      <c r="E12" s="17">
        <v>14110</v>
      </c>
      <c r="F12" s="17">
        <v>6663</v>
      </c>
      <c r="G12" s="17">
        <v>1226</v>
      </c>
      <c r="H12" s="17">
        <v>614</v>
      </c>
      <c r="I12" s="17">
        <v>1099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25438</v>
      </c>
      <c r="D13" s="17">
        <v>2410</v>
      </c>
      <c r="E13" s="17">
        <v>13503</v>
      </c>
      <c r="F13" s="17">
        <v>6690</v>
      </c>
      <c r="G13" s="17">
        <v>1224</v>
      </c>
      <c r="H13" s="17">
        <v>543</v>
      </c>
      <c r="I13" s="17">
        <v>1068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21738</v>
      </c>
      <c r="D14" s="17">
        <v>2540</v>
      </c>
      <c r="E14" s="17">
        <v>10935</v>
      </c>
      <c r="F14" s="17">
        <v>5831</v>
      </c>
      <c r="G14" s="17">
        <v>1023</v>
      </c>
      <c r="H14" s="17">
        <v>524</v>
      </c>
      <c r="I14" s="17">
        <v>885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17873</v>
      </c>
      <c r="D15" s="17">
        <v>2384</v>
      </c>
      <c r="E15" s="17">
        <v>8515</v>
      </c>
      <c r="F15" s="17">
        <v>5068</v>
      </c>
      <c r="G15" s="17">
        <v>749</v>
      </c>
      <c r="H15" s="17">
        <v>426</v>
      </c>
      <c r="I15" s="17">
        <v>731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13250</v>
      </c>
      <c r="D16" s="17">
        <v>1966</v>
      </c>
      <c r="E16" s="17">
        <v>5623</v>
      </c>
      <c r="F16" s="17">
        <v>4206</v>
      </c>
      <c r="G16" s="17">
        <v>526</v>
      </c>
      <c r="H16" s="17">
        <v>348</v>
      </c>
      <c r="I16" s="17">
        <v>581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8402</v>
      </c>
      <c r="D17" s="17">
        <v>1096</v>
      </c>
      <c r="E17" s="17">
        <v>3143</v>
      </c>
      <c r="F17" s="17">
        <v>3196</v>
      </c>
      <c r="G17" s="17">
        <v>339</v>
      </c>
      <c r="H17" s="17">
        <v>245</v>
      </c>
      <c r="I17" s="17">
        <v>383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4130</v>
      </c>
      <c r="D18" s="17">
        <v>488</v>
      </c>
      <c r="E18" s="17">
        <v>1120</v>
      </c>
      <c r="F18" s="17">
        <v>1855</v>
      </c>
      <c r="G18" s="17">
        <v>157</v>
      </c>
      <c r="H18" s="17">
        <v>170</v>
      </c>
      <c r="I18" s="17">
        <v>340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1761</v>
      </c>
      <c r="D19" s="17">
        <v>192</v>
      </c>
      <c r="E19" s="17">
        <v>341</v>
      </c>
      <c r="F19" s="17">
        <v>895</v>
      </c>
      <c r="G19" s="17">
        <v>66</v>
      </c>
      <c r="H19" s="17">
        <v>77</v>
      </c>
      <c r="I19" s="17">
        <v>190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784</v>
      </c>
      <c r="D20" s="17">
        <v>68</v>
      </c>
      <c r="E20" s="17">
        <v>163</v>
      </c>
      <c r="F20" s="17">
        <v>366</v>
      </c>
      <c r="G20" s="17">
        <v>33</v>
      </c>
      <c r="H20" s="17">
        <v>40</v>
      </c>
      <c r="I20" s="17">
        <v>114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659</v>
      </c>
      <c r="D21" s="17">
        <v>56</v>
      </c>
      <c r="E21" s="17">
        <v>235</v>
      </c>
      <c r="F21" s="17">
        <v>223</v>
      </c>
      <c r="G21" s="17">
        <v>33</v>
      </c>
      <c r="H21" s="17">
        <v>19</v>
      </c>
      <c r="I21" s="17">
        <v>93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88266</v>
      </c>
      <c r="D22" s="16">
        <v>18072</v>
      </c>
      <c r="E22" s="16">
        <v>36208</v>
      </c>
      <c r="F22" s="16">
        <v>23118</v>
      </c>
      <c r="G22" s="16">
        <v>2880</v>
      </c>
      <c r="H22" s="16">
        <v>2660</v>
      </c>
      <c r="I22" s="16">
        <v>5328</v>
      </c>
    </row>
    <row r="23" spans="1:14" ht="12" customHeight="1" x14ac:dyDescent="0.2">
      <c r="A23" s="28" t="s">
        <v>165</v>
      </c>
      <c r="B23" s="2" t="s">
        <v>12</v>
      </c>
      <c r="C23" s="17">
        <v>229</v>
      </c>
      <c r="D23" s="17">
        <v>24</v>
      </c>
      <c r="E23" s="17">
        <v>60</v>
      </c>
      <c r="F23" s="17">
        <v>80</v>
      </c>
      <c r="G23" s="17">
        <v>5</v>
      </c>
      <c r="H23" s="17">
        <v>21</v>
      </c>
      <c r="I23" s="17">
        <v>39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3495</v>
      </c>
      <c r="D24" s="17">
        <v>585</v>
      </c>
      <c r="E24" s="17">
        <v>1175</v>
      </c>
      <c r="F24" s="17">
        <v>1085</v>
      </c>
      <c r="G24" s="17">
        <v>73</v>
      </c>
      <c r="H24" s="17">
        <v>204</v>
      </c>
      <c r="I24" s="17">
        <v>373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9938</v>
      </c>
      <c r="D25" s="17">
        <v>1449</v>
      </c>
      <c r="E25" s="17">
        <v>4509</v>
      </c>
      <c r="F25" s="17">
        <v>2670</v>
      </c>
      <c r="G25" s="17">
        <v>297</v>
      </c>
      <c r="H25" s="17">
        <v>320</v>
      </c>
      <c r="I25" s="17">
        <v>693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11497</v>
      </c>
      <c r="D26" s="17">
        <v>1621</v>
      </c>
      <c r="E26" s="17">
        <v>5324</v>
      </c>
      <c r="F26" s="17">
        <v>3119</v>
      </c>
      <c r="G26" s="17">
        <v>418</v>
      </c>
      <c r="H26" s="17">
        <v>351</v>
      </c>
      <c r="I26" s="17">
        <v>664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11631</v>
      </c>
      <c r="D27" s="17">
        <v>1729</v>
      </c>
      <c r="E27" s="17">
        <v>5345</v>
      </c>
      <c r="F27" s="17">
        <v>3099</v>
      </c>
      <c r="G27" s="17">
        <v>432</v>
      </c>
      <c r="H27" s="17">
        <v>324</v>
      </c>
      <c r="I27" s="17">
        <v>702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10897</v>
      </c>
      <c r="D28" s="17">
        <v>1828</v>
      </c>
      <c r="E28" s="17">
        <v>4929</v>
      </c>
      <c r="F28" s="17">
        <v>2894</v>
      </c>
      <c r="G28" s="17">
        <v>387</v>
      </c>
      <c r="H28" s="17">
        <v>265</v>
      </c>
      <c r="I28" s="17">
        <v>594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10980</v>
      </c>
      <c r="D29" s="17">
        <v>2326</v>
      </c>
      <c r="E29" s="17">
        <v>4743</v>
      </c>
      <c r="F29" s="17">
        <v>2731</v>
      </c>
      <c r="G29" s="17">
        <v>361</v>
      </c>
      <c r="H29" s="17">
        <v>266</v>
      </c>
      <c r="I29" s="17">
        <v>553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9639</v>
      </c>
      <c r="D30" s="17">
        <v>2493</v>
      </c>
      <c r="E30" s="17">
        <v>3904</v>
      </c>
      <c r="F30" s="17">
        <v>2158</v>
      </c>
      <c r="G30" s="17">
        <v>336</v>
      </c>
      <c r="H30" s="17">
        <v>279</v>
      </c>
      <c r="I30" s="17">
        <v>469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7887</v>
      </c>
      <c r="D31" s="17">
        <v>2312</v>
      </c>
      <c r="E31" s="17">
        <v>2918</v>
      </c>
      <c r="F31" s="17">
        <v>1832</v>
      </c>
      <c r="G31" s="17">
        <v>229</v>
      </c>
      <c r="H31" s="17">
        <v>197</v>
      </c>
      <c r="I31" s="17">
        <v>399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5857</v>
      </c>
      <c r="D32" s="17">
        <v>1920</v>
      </c>
      <c r="E32" s="17">
        <v>1865</v>
      </c>
      <c r="F32" s="17">
        <v>1438</v>
      </c>
      <c r="G32" s="17">
        <v>166</v>
      </c>
      <c r="H32" s="17">
        <v>174</v>
      </c>
      <c r="I32" s="17">
        <v>294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3263</v>
      </c>
      <c r="D33" s="17">
        <v>1059</v>
      </c>
      <c r="E33" s="17">
        <v>838</v>
      </c>
      <c r="F33" s="17">
        <v>971</v>
      </c>
      <c r="G33" s="17">
        <v>87</v>
      </c>
      <c r="H33" s="17">
        <v>118</v>
      </c>
      <c r="I33" s="17">
        <v>190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1607</v>
      </c>
      <c r="D34" s="17">
        <v>454</v>
      </c>
      <c r="E34" s="17">
        <v>334</v>
      </c>
      <c r="F34" s="17">
        <v>545</v>
      </c>
      <c r="G34" s="17">
        <v>47</v>
      </c>
      <c r="H34" s="17">
        <v>80</v>
      </c>
      <c r="I34" s="17">
        <v>147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718</v>
      </c>
      <c r="D35" s="17">
        <v>168</v>
      </c>
      <c r="E35" s="17">
        <v>120</v>
      </c>
      <c r="F35" s="17">
        <v>273</v>
      </c>
      <c r="G35" s="17">
        <v>25</v>
      </c>
      <c r="H35" s="17">
        <v>36</v>
      </c>
      <c r="I35" s="17">
        <v>96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321</v>
      </c>
      <c r="D36" s="17">
        <v>53</v>
      </c>
      <c r="E36" s="17">
        <v>63</v>
      </c>
      <c r="F36" s="17">
        <v>122</v>
      </c>
      <c r="G36" s="17">
        <v>7</v>
      </c>
      <c r="H36" s="17">
        <v>15</v>
      </c>
      <c r="I36" s="17">
        <v>61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307</v>
      </c>
      <c r="D37" s="17">
        <v>51</v>
      </c>
      <c r="E37" s="17">
        <v>81</v>
      </c>
      <c r="F37" s="17">
        <v>101</v>
      </c>
      <c r="G37" s="17">
        <v>10</v>
      </c>
      <c r="H37" s="17">
        <v>10</v>
      </c>
      <c r="I37" s="17">
        <v>54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121028</v>
      </c>
      <c r="D38" s="16">
        <v>785</v>
      </c>
      <c r="E38" s="16">
        <v>70785</v>
      </c>
      <c r="F38" s="16">
        <v>34653</v>
      </c>
      <c r="G38" s="16">
        <v>6562</v>
      </c>
      <c r="H38" s="16">
        <v>3144</v>
      </c>
      <c r="I38" s="16">
        <v>5099</v>
      </c>
    </row>
    <row r="39" spans="1:14" ht="12" customHeight="1" x14ac:dyDescent="0.2">
      <c r="A39" s="28" t="s">
        <v>165</v>
      </c>
      <c r="B39" s="2" t="s">
        <v>12</v>
      </c>
      <c r="C39" s="17">
        <v>299</v>
      </c>
      <c r="D39" s="17">
        <v>7</v>
      </c>
      <c r="E39" s="17">
        <v>122</v>
      </c>
      <c r="F39" s="17">
        <v>88</v>
      </c>
      <c r="G39" s="17">
        <v>14</v>
      </c>
      <c r="H39" s="17">
        <v>31</v>
      </c>
      <c r="I39" s="17">
        <v>37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5245</v>
      </c>
      <c r="D40" s="17">
        <v>72</v>
      </c>
      <c r="E40" s="17">
        <v>2453</v>
      </c>
      <c r="F40" s="17">
        <v>1671</v>
      </c>
      <c r="G40" s="17">
        <v>198</v>
      </c>
      <c r="H40" s="17">
        <v>397</v>
      </c>
      <c r="I40" s="17">
        <v>454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14333</v>
      </c>
      <c r="D41" s="17">
        <v>96</v>
      </c>
      <c r="E41" s="17">
        <v>8897</v>
      </c>
      <c r="F41" s="17">
        <v>3503</v>
      </c>
      <c r="G41" s="17">
        <v>701</v>
      </c>
      <c r="H41" s="17">
        <v>417</v>
      </c>
      <c r="I41" s="17">
        <v>719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16642</v>
      </c>
      <c r="D42" s="17">
        <v>97</v>
      </c>
      <c r="E42" s="17">
        <v>10850</v>
      </c>
      <c r="F42" s="17">
        <v>3680</v>
      </c>
      <c r="G42" s="17">
        <v>936</v>
      </c>
      <c r="H42" s="17">
        <v>403</v>
      </c>
      <c r="I42" s="17">
        <v>676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16331</v>
      </c>
      <c r="D43" s="17">
        <v>70</v>
      </c>
      <c r="E43" s="17">
        <v>10570</v>
      </c>
      <c r="F43" s="17">
        <v>3783</v>
      </c>
      <c r="G43" s="17">
        <v>992</v>
      </c>
      <c r="H43" s="17">
        <v>330</v>
      </c>
      <c r="I43" s="17">
        <v>586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14722</v>
      </c>
      <c r="D44" s="17">
        <v>79</v>
      </c>
      <c r="E44" s="17">
        <v>9181</v>
      </c>
      <c r="F44" s="17">
        <v>3769</v>
      </c>
      <c r="G44" s="17">
        <v>839</v>
      </c>
      <c r="H44" s="17">
        <v>349</v>
      </c>
      <c r="I44" s="17">
        <v>505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14458</v>
      </c>
      <c r="D45" s="17">
        <v>84</v>
      </c>
      <c r="E45" s="17">
        <v>8760</v>
      </c>
      <c r="F45" s="17">
        <v>3959</v>
      </c>
      <c r="G45" s="17">
        <v>863</v>
      </c>
      <c r="H45" s="17">
        <v>277</v>
      </c>
      <c r="I45" s="17">
        <v>515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12099</v>
      </c>
      <c r="D46" s="17">
        <v>47</v>
      </c>
      <c r="E46" s="17">
        <v>7031</v>
      </c>
      <c r="F46" s="17">
        <v>3673</v>
      </c>
      <c r="G46" s="17">
        <v>687</v>
      </c>
      <c r="H46" s="17">
        <v>245</v>
      </c>
      <c r="I46" s="17">
        <v>416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9986</v>
      </c>
      <c r="D47" s="17">
        <v>72</v>
      </c>
      <c r="E47" s="17">
        <v>5597</v>
      </c>
      <c r="F47" s="17">
        <v>3236</v>
      </c>
      <c r="G47" s="17">
        <v>520</v>
      </c>
      <c r="H47" s="17">
        <v>229</v>
      </c>
      <c r="I47" s="17">
        <v>332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7393</v>
      </c>
      <c r="D48" s="17">
        <v>46</v>
      </c>
      <c r="E48" s="17">
        <v>3758</v>
      </c>
      <c r="F48" s="17">
        <v>2768</v>
      </c>
      <c r="G48" s="17">
        <v>360</v>
      </c>
      <c r="H48" s="17">
        <v>174</v>
      </c>
      <c r="I48" s="17">
        <v>287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5139</v>
      </c>
      <c r="D49" s="17">
        <v>37</v>
      </c>
      <c r="E49" s="17">
        <v>2305</v>
      </c>
      <c r="F49" s="17">
        <v>2225</v>
      </c>
      <c r="G49" s="17">
        <v>252</v>
      </c>
      <c r="H49" s="17">
        <v>127</v>
      </c>
      <c r="I49" s="17">
        <v>193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2523</v>
      </c>
      <c r="D50" s="17">
        <v>34</v>
      </c>
      <c r="E50" s="17">
        <v>786</v>
      </c>
      <c r="F50" s="17">
        <v>1310</v>
      </c>
      <c r="G50" s="17">
        <v>110</v>
      </c>
      <c r="H50" s="17">
        <v>90</v>
      </c>
      <c r="I50" s="17">
        <v>193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1043</v>
      </c>
      <c r="D51" s="17">
        <v>24</v>
      </c>
      <c r="E51" s="17">
        <v>221</v>
      </c>
      <c r="F51" s="17">
        <v>622</v>
      </c>
      <c r="G51" s="17">
        <v>41</v>
      </c>
      <c r="H51" s="17">
        <v>41</v>
      </c>
      <c r="I51" s="17">
        <v>94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463</v>
      </c>
      <c r="D52" s="17">
        <v>15</v>
      </c>
      <c r="E52" s="17">
        <v>100</v>
      </c>
      <c r="F52" s="17">
        <v>244</v>
      </c>
      <c r="G52" s="17">
        <v>26</v>
      </c>
      <c r="H52" s="17">
        <v>25</v>
      </c>
      <c r="I52" s="17">
        <v>53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352</v>
      </c>
      <c r="D53" s="18">
        <v>5</v>
      </c>
      <c r="E53" s="18">
        <v>154</v>
      </c>
      <c r="F53" s="18">
        <v>122</v>
      </c>
      <c r="G53" s="18">
        <v>23</v>
      </c>
      <c r="H53" s="18">
        <v>9</v>
      </c>
      <c r="I53" s="18">
        <v>39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4930</v>
      </c>
      <c r="D6" s="16">
        <v>483</v>
      </c>
      <c r="E6" s="16">
        <v>2540</v>
      </c>
      <c r="F6" s="16">
        <v>1250</v>
      </c>
      <c r="G6" s="16">
        <v>356</v>
      </c>
      <c r="H6" s="16">
        <v>147</v>
      </c>
      <c r="I6" s="16">
        <v>154</v>
      </c>
    </row>
    <row r="7" spans="1:30" ht="12" customHeight="1" x14ac:dyDescent="0.2">
      <c r="A7" s="28" t="s">
        <v>165</v>
      </c>
      <c r="B7" s="2" t="s">
        <v>12</v>
      </c>
      <c r="C7" s="17">
        <v>12</v>
      </c>
      <c r="D7" s="17">
        <v>1</v>
      </c>
      <c r="E7" s="17">
        <v>5</v>
      </c>
      <c r="F7" s="17">
        <v>3</v>
      </c>
      <c r="G7" s="17" t="s">
        <v>178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195</v>
      </c>
      <c r="D8" s="17">
        <v>19</v>
      </c>
      <c r="E8" s="17">
        <v>101</v>
      </c>
      <c r="F8" s="17">
        <v>31</v>
      </c>
      <c r="G8" s="17">
        <v>14</v>
      </c>
      <c r="H8" s="17">
        <v>17</v>
      </c>
      <c r="I8" s="17">
        <v>13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419</v>
      </c>
      <c r="D9" s="17">
        <v>37</v>
      </c>
      <c r="E9" s="17">
        <v>263</v>
      </c>
      <c r="F9" s="17">
        <v>62</v>
      </c>
      <c r="G9" s="17">
        <v>20</v>
      </c>
      <c r="H9" s="17">
        <v>18</v>
      </c>
      <c r="I9" s="17">
        <v>19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564</v>
      </c>
      <c r="D10" s="17">
        <v>44</v>
      </c>
      <c r="E10" s="17">
        <v>341</v>
      </c>
      <c r="F10" s="17">
        <v>101</v>
      </c>
      <c r="G10" s="17">
        <v>28</v>
      </c>
      <c r="H10" s="17">
        <v>23</v>
      </c>
      <c r="I10" s="17">
        <v>27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570</v>
      </c>
      <c r="D11" s="17">
        <v>48</v>
      </c>
      <c r="E11" s="17">
        <v>332</v>
      </c>
      <c r="F11" s="17">
        <v>125</v>
      </c>
      <c r="G11" s="17">
        <v>36</v>
      </c>
      <c r="H11" s="17">
        <v>12</v>
      </c>
      <c r="I11" s="17">
        <v>17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526</v>
      </c>
      <c r="D12" s="17">
        <v>51</v>
      </c>
      <c r="E12" s="17">
        <v>332</v>
      </c>
      <c r="F12" s="17">
        <v>86</v>
      </c>
      <c r="G12" s="17">
        <v>38</v>
      </c>
      <c r="H12" s="17">
        <v>7</v>
      </c>
      <c r="I12" s="17">
        <v>12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560</v>
      </c>
      <c r="D13" s="17">
        <v>58</v>
      </c>
      <c r="E13" s="17">
        <v>319</v>
      </c>
      <c r="F13" s="17">
        <v>126</v>
      </c>
      <c r="G13" s="17">
        <v>36</v>
      </c>
      <c r="H13" s="17">
        <v>14</v>
      </c>
      <c r="I13" s="17">
        <v>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514</v>
      </c>
      <c r="D14" s="17">
        <v>49</v>
      </c>
      <c r="E14" s="17">
        <v>258</v>
      </c>
      <c r="F14" s="17">
        <v>150</v>
      </c>
      <c r="G14" s="17">
        <v>36</v>
      </c>
      <c r="H14" s="17">
        <v>13</v>
      </c>
      <c r="I14" s="17">
        <v>8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482</v>
      </c>
      <c r="D15" s="17">
        <v>47</v>
      </c>
      <c r="E15" s="17">
        <v>238</v>
      </c>
      <c r="F15" s="17">
        <v>140</v>
      </c>
      <c r="G15" s="17">
        <v>35</v>
      </c>
      <c r="H15" s="17">
        <v>8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407</v>
      </c>
      <c r="D16" s="17">
        <v>54</v>
      </c>
      <c r="E16" s="17">
        <v>175</v>
      </c>
      <c r="F16" s="17">
        <v>126</v>
      </c>
      <c r="G16" s="17">
        <v>31</v>
      </c>
      <c r="H16" s="17">
        <v>13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295</v>
      </c>
      <c r="D17" s="17">
        <v>45</v>
      </c>
      <c r="E17" s="17">
        <v>91</v>
      </c>
      <c r="F17" s="17">
        <v>109</v>
      </c>
      <c r="G17" s="17">
        <v>37</v>
      </c>
      <c r="H17" s="17">
        <v>8</v>
      </c>
      <c r="I17" s="17">
        <v>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181</v>
      </c>
      <c r="D18" s="17">
        <v>17</v>
      </c>
      <c r="E18" s="17">
        <v>49</v>
      </c>
      <c r="F18" s="17">
        <v>86</v>
      </c>
      <c r="G18" s="17">
        <v>16</v>
      </c>
      <c r="H18" s="17">
        <v>5</v>
      </c>
      <c r="I18" s="17">
        <v>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110</v>
      </c>
      <c r="D19" s="17">
        <v>9</v>
      </c>
      <c r="E19" s="17">
        <v>21</v>
      </c>
      <c r="F19" s="17">
        <v>53</v>
      </c>
      <c r="G19" s="17">
        <v>14</v>
      </c>
      <c r="H19" s="17">
        <v>4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56</v>
      </c>
      <c r="D20" s="17">
        <v>3</v>
      </c>
      <c r="E20" s="17">
        <v>7</v>
      </c>
      <c r="F20" s="17">
        <v>35</v>
      </c>
      <c r="G20" s="17">
        <v>7</v>
      </c>
      <c r="H20" s="17">
        <v>1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39</v>
      </c>
      <c r="D21" s="17">
        <v>1</v>
      </c>
      <c r="E21" s="17">
        <v>8</v>
      </c>
      <c r="F21" s="17">
        <v>17</v>
      </c>
      <c r="G21" s="17">
        <v>8</v>
      </c>
      <c r="H21" s="17">
        <v>2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2119</v>
      </c>
      <c r="D22" s="16">
        <v>475</v>
      </c>
      <c r="E22" s="16">
        <v>989</v>
      </c>
      <c r="F22" s="16">
        <v>438</v>
      </c>
      <c r="G22" s="16">
        <v>87</v>
      </c>
      <c r="H22" s="16">
        <v>60</v>
      </c>
      <c r="I22" s="16">
        <v>70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 t="s">
        <v>178</v>
      </c>
      <c r="E23" s="17">
        <v>2</v>
      </c>
      <c r="F23" s="17">
        <v>2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71</v>
      </c>
      <c r="D24" s="17">
        <v>19</v>
      </c>
      <c r="E24" s="17">
        <v>28</v>
      </c>
      <c r="F24" s="17">
        <v>12</v>
      </c>
      <c r="G24" s="17">
        <v>5</v>
      </c>
      <c r="H24" s="17">
        <v>3</v>
      </c>
      <c r="I24" s="17">
        <v>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154</v>
      </c>
      <c r="D25" s="17">
        <v>37</v>
      </c>
      <c r="E25" s="17">
        <v>84</v>
      </c>
      <c r="F25" s="17">
        <v>17</v>
      </c>
      <c r="G25" s="17">
        <v>2</v>
      </c>
      <c r="H25" s="17">
        <v>6</v>
      </c>
      <c r="I25" s="17">
        <v>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251</v>
      </c>
      <c r="D26" s="17">
        <v>44</v>
      </c>
      <c r="E26" s="17">
        <v>135</v>
      </c>
      <c r="F26" s="17">
        <v>46</v>
      </c>
      <c r="G26" s="17">
        <v>9</v>
      </c>
      <c r="H26" s="17">
        <v>5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265</v>
      </c>
      <c r="D27" s="17">
        <v>48</v>
      </c>
      <c r="E27" s="17">
        <v>143</v>
      </c>
      <c r="F27" s="17">
        <v>51</v>
      </c>
      <c r="G27" s="17">
        <v>9</v>
      </c>
      <c r="H27" s="17">
        <v>5</v>
      </c>
      <c r="I27" s="17">
        <v>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242</v>
      </c>
      <c r="D28" s="17">
        <v>51</v>
      </c>
      <c r="E28" s="17">
        <v>139</v>
      </c>
      <c r="F28" s="17">
        <v>33</v>
      </c>
      <c r="G28" s="17">
        <v>10</v>
      </c>
      <c r="H28" s="17">
        <v>5</v>
      </c>
      <c r="I28" s="17">
        <v>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254</v>
      </c>
      <c r="D29" s="17">
        <v>58</v>
      </c>
      <c r="E29" s="17">
        <v>140</v>
      </c>
      <c r="F29" s="17">
        <v>38</v>
      </c>
      <c r="G29" s="17">
        <v>6</v>
      </c>
      <c r="H29" s="17">
        <v>8</v>
      </c>
      <c r="I29" s="17">
        <v>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250</v>
      </c>
      <c r="D30" s="17">
        <v>49</v>
      </c>
      <c r="E30" s="17">
        <v>120</v>
      </c>
      <c r="F30" s="17">
        <v>54</v>
      </c>
      <c r="G30" s="17">
        <v>14</v>
      </c>
      <c r="H30" s="17">
        <v>9</v>
      </c>
      <c r="I30" s="17">
        <v>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194</v>
      </c>
      <c r="D31" s="17">
        <v>46</v>
      </c>
      <c r="E31" s="17">
        <v>91</v>
      </c>
      <c r="F31" s="17">
        <v>42</v>
      </c>
      <c r="G31" s="17">
        <v>8</v>
      </c>
      <c r="H31" s="17">
        <v>2</v>
      </c>
      <c r="I31" s="17">
        <v>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180</v>
      </c>
      <c r="D32" s="17">
        <v>53</v>
      </c>
      <c r="E32" s="17">
        <v>62</v>
      </c>
      <c r="F32" s="17">
        <v>48</v>
      </c>
      <c r="G32" s="17">
        <v>7</v>
      </c>
      <c r="H32" s="17">
        <v>7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118</v>
      </c>
      <c r="D33" s="17">
        <v>43</v>
      </c>
      <c r="E33" s="17">
        <v>28</v>
      </c>
      <c r="F33" s="17">
        <v>34</v>
      </c>
      <c r="G33" s="17">
        <v>8</v>
      </c>
      <c r="H33" s="17">
        <v>3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63</v>
      </c>
      <c r="D34" s="17">
        <v>16</v>
      </c>
      <c r="E34" s="17">
        <v>9</v>
      </c>
      <c r="F34" s="17">
        <v>27</v>
      </c>
      <c r="G34" s="17">
        <v>3</v>
      </c>
      <c r="H34" s="17">
        <v>3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36</v>
      </c>
      <c r="D35" s="17">
        <v>8</v>
      </c>
      <c r="E35" s="17">
        <v>4</v>
      </c>
      <c r="F35" s="17">
        <v>15</v>
      </c>
      <c r="G35" s="17">
        <v>3</v>
      </c>
      <c r="H35" s="17">
        <v>2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19</v>
      </c>
      <c r="D36" s="17">
        <v>2</v>
      </c>
      <c r="E36" s="17">
        <v>1</v>
      </c>
      <c r="F36" s="17">
        <v>12</v>
      </c>
      <c r="G36" s="17">
        <v>2</v>
      </c>
      <c r="H36" s="17" t="s">
        <v>178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16</v>
      </c>
      <c r="D37" s="17">
        <v>1</v>
      </c>
      <c r="E37" s="17">
        <v>3</v>
      </c>
      <c r="F37" s="17">
        <v>7</v>
      </c>
      <c r="G37" s="17">
        <v>1</v>
      </c>
      <c r="H37" s="17">
        <v>1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2811</v>
      </c>
      <c r="D38" s="16">
        <v>8</v>
      </c>
      <c r="E38" s="16">
        <v>1551</v>
      </c>
      <c r="F38" s="16">
        <v>812</v>
      </c>
      <c r="G38" s="16">
        <v>269</v>
      </c>
      <c r="H38" s="16">
        <v>87</v>
      </c>
      <c r="I38" s="16">
        <v>84</v>
      </c>
    </row>
    <row r="39" spans="1:14" ht="12" customHeight="1" x14ac:dyDescent="0.2">
      <c r="A39" s="28" t="s">
        <v>165</v>
      </c>
      <c r="B39" s="2" t="s">
        <v>12</v>
      </c>
      <c r="C39" s="17">
        <v>6</v>
      </c>
      <c r="D39" s="17">
        <v>1</v>
      </c>
      <c r="E39" s="17">
        <v>3</v>
      </c>
      <c r="F39" s="17">
        <v>1</v>
      </c>
      <c r="G39" s="17" t="s">
        <v>178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124</v>
      </c>
      <c r="D40" s="17" t="s">
        <v>178</v>
      </c>
      <c r="E40" s="17">
        <v>73</v>
      </c>
      <c r="F40" s="17">
        <v>19</v>
      </c>
      <c r="G40" s="17">
        <v>9</v>
      </c>
      <c r="H40" s="17">
        <v>14</v>
      </c>
      <c r="I40" s="17">
        <v>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265</v>
      </c>
      <c r="D41" s="17" t="s">
        <v>178</v>
      </c>
      <c r="E41" s="17">
        <v>179</v>
      </c>
      <c r="F41" s="17">
        <v>45</v>
      </c>
      <c r="G41" s="17">
        <v>18</v>
      </c>
      <c r="H41" s="17">
        <v>12</v>
      </c>
      <c r="I41" s="17">
        <v>11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313</v>
      </c>
      <c r="D42" s="17" t="s">
        <v>178</v>
      </c>
      <c r="E42" s="17">
        <v>206</v>
      </c>
      <c r="F42" s="17">
        <v>55</v>
      </c>
      <c r="G42" s="17">
        <v>19</v>
      </c>
      <c r="H42" s="17">
        <v>18</v>
      </c>
      <c r="I42" s="17">
        <v>15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305</v>
      </c>
      <c r="D43" s="17" t="s">
        <v>178</v>
      </c>
      <c r="E43" s="17">
        <v>189</v>
      </c>
      <c r="F43" s="17">
        <v>74</v>
      </c>
      <c r="G43" s="17">
        <v>27</v>
      </c>
      <c r="H43" s="17">
        <v>7</v>
      </c>
      <c r="I43" s="17">
        <v>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284</v>
      </c>
      <c r="D44" s="17" t="s">
        <v>178</v>
      </c>
      <c r="E44" s="17">
        <v>193</v>
      </c>
      <c r="F44" s="17">
        <v>53</v>
      </c>
      <c r="G44" s="17">
        <v>28</v>
      </c>
      <c r="H44" s="17">
        <v>2</v>
      </c>
      <c r="I44" s="17">
        <v>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306</v>
      </c>
      <c r="D45" s="17" t="s">
        <v>178</v>
      </c>
      <c r="E45" s="17">
        <v>179</v>
      </c>
      <c r="F45" s="17">
        <v>88</v>
      </c>
      <c r="G45" s="17">
        <v>30</v>
      </c>
      <c r="H45" s="17">
        <v>6</v>
      </c>
      <c r="I45" s="17">
        <v>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264</v>
      </c>
      <c r="D46" s="17" t="s">
        <v>178</v>
      </c>
      <c r="E46" s="17">
        <v>138</v>
      </c>
      <c r="F46" s="17">
        <v>96</v>
      </c>
      <c r="G46" s="17">
        <v>22</v>
      </c>
      <c r="H46" s="17">
        <v>4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288</v>
      </c>
      <c r="D47" s="17">
        <v>1</v>
      </c>
      <c r="E47" s="17">
        <v>147</v>
      </c>
      <c r="F47" s="17">
        <v>98</v>
      </c>
      <c r="G47" s="17">
        <v>27</v>
      </c>
      <c r="H47" s="17">
        <v>6</v>
      </c>
      <c r="I47" s="17">
        <v>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227</v>
      </c>
      <c r="D48" s="17">
        <v>1</v>
      </c>
      <c r="E48" s="17">
        <v>113</v>
      </c>
      <c r="F48" s="17">
        <v>78</v>
      </c>
      <c r="G48" s="17">
        <v>24</v>
      </c>
      <c r="H48" s="17">
        <v>6</v>
      </c>
      <c r="I48" s="17">
        <v>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177</v>
      </c>
      <c r="D49" s="17">
        <v>2</v>
      </c>
      <c r="E49" s="17">
        <v>63</v>
      </c>
      <c r="F49" s="17">
        <v>75</v>
      </c>
      <c r="G49" s="17">
        <v>29</v>
      </c>
      <c r="H49" s="17">
        <v>5</v>
      </c>
      <c r="I49" s="17">
        <v>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118</v>
      </c>
      <c r="D50" s="17">
        <v>1</v>
      </c>
      <c r="E50" s="17">
        <v>40</v>
      </c>
      <c r="F50" s="17">
        <v>59</v>
      </c>
      <c r="G50" s="17">
        <v>13</v>
      </c>
      <c r="H50" s="17">
        <v>2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74</v>
      </c>
      <c r="D51" s="17">
        <v>1</v>
      </c>
      <c r="E51" s="17">
        <v>17</v>
      </c>
      <c r="F51" s="17">
        <v>38</v>
      </c>
      <c r="G51" s="17">
        <v>11</v>
      </c>
      <c r="H51" s="17">
        <v>2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37</v>
      </c>
      <c r="D52" s="17">
        <v>1</v>
      </c>
      <c r="E52" s="17">
        <v>6</v>
      </c>
      <c r="F52" s="17">
        <v>23</v>
      </c>
      <c r="G52" s="17">
        <v>5</v>
      </c>
      <c r="H52" s="17">
        <v>1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23</v>
      </c>
      <c r="D53" s="18" t="s">
        <v>178</v>
      </c>
      <c r="E53" s="18">
        <v>5</v>
      </c>
      <c r="F53" s="18">
        <v>10</v>
      </c>
      <c r="G53" s="18">
        <v>7</v>
      </c>
      <c r="H53" s="18">
        <v>1</v>
      </c>
      <c r="I53" s="18" t="s">
        <v>178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20574</v>
      </c>
      <c r="D6" s="16">
        <v>1671</v>
      </c>
      <c r="E6" s="16">
        <v>10270</v>
      </c>
      <c r="F6" s="16">
        <v>6057</v>
      </c>
      <c r="G6" s="16">
        <v>1120</v>
      </c>
      <c r="H6" s="16">
        <v>720</v>
      </c>
      <c r="I6" s="16">
        <v>736</v>
      </c>
    </row>
    <row r="7" spans="1:30" ht="12" customHeight="1" x14ac:dyDescent="0.2">
      <c r="A7" s="28" t="s">
        <v>165</v>
      </c>
      <c r="B7" s="2" t="s">
        <v>12</v>
      </c>
      <c r="C7" s="17">
        <v>43</v>
      </c>
      <c r="D7" s="17">
        <v>3</v>
      </c>
      <c r="E7" s="17">
        <v>14</v>
      </c>
      <c r="F7" s="17">
        <v>14</v>
      </c>
      <c r="G7" s="17">
        <v>1</v>
      </c>
      <c r="H7" s="17">
        <v>4</v>
      </c>
      <c r="I7" s="17">
        <v>7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757</v>
      </c>
      <c r="D8" s="17">
        <v>82</v>
      </c>
      <c r="E8" s="17">
        <v>366</v>
      </c>
      <c r="F8" s="17">
        <v>170</v>
      </c>
      <c r="G8" s="17">
        <v>13</v>
      </c>
      <c r="H8" s="17">
        <v>89</v>
      </c>
      <c r="I8" s="17">
        <v>37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1840</v>
      </c>
      <c r="D9" s="17">
        <v>144</v>
      </c>
      <c r="E9" s="17">
        <v>1098</v>
      </c>
      <c r="F9" s="17">
        <v>359</v>
      </c>
      <c r="G9" s="17">
        <v>63</v>
      </c>
      <c r="H9" s="17">
        <v>92</v>
      </c>
      <c r="I9" s="17">
        <v>84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2232</v>
      </c>
      <c r="D10" s="17">
        <v>134</v>
      </c>
      <c r="E10" s="17">
        <v>1328</v>
      </c>
      <c r="F10" s="17">
        <v>481</v>
      </c>
      <c r="G10" s="17">
        <v>103</v>
      </c>
      <c r="H10" s="17">
        <v>97</v>
      </c>
      <c r="I10" s="17">
        <v>89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2493</v>
      </c>
      <c r="D11" s="17">
        <v>150</v>
      </c>
      <c r="E11" s="17">
        <v>1428</v>
      </c>
      <c r="F11" s="17">
        <v>639</v>
      </c>
      <c r="G11" s="17">
        <v>127</v>
      </c>
      <c r="H11" s="17">
        <v>73</v>
      </c>
      <c r="I11" s="17">
        <v>76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2404</v>
      </c>
      <c r="D12" s="17">
        <v>167</v>
      </c>
      <c r="E12" s="17">
        <v>1295</v>
      </c>
      <c r="F12" s="17">
        <v>678</v>
      </c>
      <c r="G12" s="17">
        <v>146</v>
      </c>
      <c r="H12" s="17">
        <v>53</v>
      </c>
      <c r="I12" s="17">
        <v>65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2578</v>
      </c>
      <c r="D13" s="17">
        <v>220</v>
      </c>
      <c r="E13" s="17">
        <v>1337</v>
      </c>
      <c r="F13" s="17">
        <v>762</v>
      </c>
      <c r="G13" s="17">
        <v>153</v>
      </c>
      <c r="H13" s="17">
        <v>56</v>
      </c>
      <c r="I13" s="17">
        <v>50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2249</v>
      </c>
      <c r="D14" s="17">
        <v>194</v>
      </c>
      <c r="E14" s="17">
        <v>1153</v>
      </c>
      <c r="F14" s="17">
        <v>658</v>
      </c>
      <c r="G14" s="17">
        <v>123</v>
      </c>
      <c r="H14" s="17">
        <v>52</v>
      </c>
      <c r="I14" s="17">
        <v>69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1934</v>
      </c>
      <c r="D15" s="17">
        <v>173</v>
      </c>
      <c r="E15" s="17">
        <v>894</v>
      </c>
      <c r="F15" s="17">
        <v>636</v>
      </c>
      <c r="G15" s="17">
        <v>118</v>
      </c>
      <c r="H15" s="17">
        <v>56</v>
      </c>
      <c r="I15" s="17">
        <v>57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1568</v>
      </c>
      <c r="D16" s="17">
        <v>192</v>
      </c>
      <c r="E16" s="17">
        <v>659</v>
      </c>
      <c r="F16" s="17">
        <v>541</v>
      </c>
      <c r="G16" s="17">
        <v>95</v>
      </c>
      <c r="H16" s="17">
        <v>39</v>
      </c>
      <c r="I16" s="17">
        <v>42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1149</v>
      </c>
      <c r="D17" s="17">
        <v>104</v>
      </c>
      <c r="E17" s="17">
        <v>405</v>
      </c>
      <c r="F17" s="17">
        <v>481</v>
      </c>
      <c r="G17" s="17">
        <v>77</v>
      </c>
      <c r="H17" s="17">
        <v>34</v>
      </c>
      <c r="I17" s="17">
        <v>48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647</v>
      </c>
      <c r="D18" s="17">
        <v>50</v>
      </c>
      <c r="E18" s="17">
        <v>160</v>
      </c>
      <c r="F18" s="17">
        <v>317</v>
      </c>
      <c r="G18" s="17">
        <v>48</v>
      </c>
      <c r="H18" s="17">
        <v>38</v>
      </c>
      <c r="I18" s="17">
        <v>34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382</v>
      </c>
      <c r="D19" s="17">
        <v>30</v>
      </c>
      <c r="E19" s="17">
        <v>72</v>
      </c>
      <c r="F19" s="17">
        <v>195</v>
      </c>
      <c r="G19" s="17">
        <v>33</v>
      </c>
      <c r="H19" s="17">
        <v>17</v>
      </c>
      <c r="I19" s="17">
        <v>35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165</v>
      </c>
      <c r="D20" s="17">
        <v>14</v>
      </c>
      <c r="E20" s="17">
        <v>27</v>
      </c>
      <c r="F20" s="17">
        <v>85</v>
      </c>
      <c r="G20" s="17">
        <v>10</v>
      </c>
      <c r="H20" s="17">
        <v>8</v>
      </c>
      <c r="I20" s="17">
        <v>21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133</v>
      </c>
      <c r="D21" s="17">
        <v>14</v>
      </c>
      <c r="E21" s="17">
        <v>34</v>
      </c>
      <c r="F21" s="17">
        <v>41</v>
      </c>
      <c r="G21" s="17">
        <v>10</v>
      </c>
      <c r="H21" s="17">
        <v>12</v>
      </c>
      <c r="I21" s="17">
        <v>22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8935</v>
      </c>
      <c r="D22" s="16">
        <v>1584</v>
      </c>
      <c r="E22" s="16">
        <v>4134</v>
      </c>
      <c r="F22" s="16">
        <v>2204</v>
      </c>
      <c r="G22" s="16">
        <v>359</v>
      </c>
      <c r="H22" s="16">
        <v>296</v>
      </c>
      <c r="I22" s="16">
        <v>358</v>
      </c>
    </row>
    <row r="23" spans="1:14" ht="12" customHeight="1" x14ac:dyDescent="0.2">
      <c r="A23" s="28" t="s">
        <v>165</v>
      </c>
      <c r="B23" s="2" t="s">
        <v>12</v>
      </c>
      <c r="C23" s="17">
        <v>19</v>
      </c>
      <c r="D23" s="17">
        <v>2</v>
      </c>
      <c r="E23" s="17">
        <v>5</v>
      </c>
      <c r="F23" s="17">
        <v>5</v>
      </c>
      <c r="G23" s="17">
        <v>1</v>
      </c>
      <c r="H23" s="17">
        <v>1</v>
      </c>
      <c r="I23" s="17">
        <v>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299</v>
      </c>
      <c r="D24" s="17">
        <v>80</v>
      </c>
      <c r="E24" s="17">
        <v>105</v>
      </c>
      <c r="F24" s="17">
        <v>63</v>
      </c>
      <c r="G24" s="17">
        <v>3</v>
      </c>
      <c r="H24" s="17">
        <v>29</v>
      </c>
      <c r="I24" s="17">
        <v>19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762</v>
      </c>
      <c r="D25" s="17">
        <v>137</v>
      </c>
      <c r="E25" s="17">
        <v>371</v>
      </c>
      <c r="F25" s="17">
        <v>156</v>
      </c>
      <c r="G25" s="17">
        <v>22</v>
      </c>
      <c r="H25" s="17">
        <v>36</v>
      </c>
      <c r="I25" s="17">
        <v>40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952</v>
      </c>
      <c r="D26" s="17">
        <v>127</v>
      </c>
      <c r="E26" s="17">
        <v>515</v>
      </c>
      <c r="F26" s="17">
        <v>196</v>
      </c>
      <c r="G26" s="17">
        <v>35</v>
      </c>
      <c r="H26" s="17">
        <v>37</v>
      </c>
      <c r="I26" s="17">
        <v>42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1125</v>
      </c>
      <c r="D27" s="17">
        <v>145</v>
      </c>
      <c r="E27" s="17">
        <v>607</v>
      </c>
      <c r="F27" s="17">
        <v>275</v>
      </c>
      <c r="G27" s="17">
        <v>44</v>
      </c>
      <c r="H27" s="17">
        <v>25</v>
      </c>
      <c r="I27" s="17">
        <v>29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1104</v>
      </c>
      <c r="D28" s="17">
        <v>157</v>
      </c>
      <c r="E28" s="17">
        <v>583</v>
      </c>
      <c r="F28" s="17">
        <v>255</v>
      </c>
      <c r="G28" s="17">
        <v>53</v>
      </c>
      <c r="H28" s="17">
        <v>27</v>
      </c>
      <c r="I28" s="17">
        <v>29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1205</v>
      </c>
      <c r="D29" s="17">
        <v>210</v>
      </c>
      <c r="E29" s="17">
        <v>603</v>
      </c>
      <c r="F29" s="17">
        <v>298</v>
      </c>
      <c r="G29" s="17">
        <v>47</v>
      </c>
      <c r="H29" s="17">
        <v>23</v>
      </c>
      <c r="I29" s="17">
        <v>24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1005</v>
      </c>
      <c r="D30" s="17">
        <v>189</v>
      </c>
      <c r="E30" s="17">
        <v>487</v>
      </c>
      <c r="F30" s="17">
        <v>223</v>
      </c>
      <c r="G30" s="17">
        <v>45</v>
      </c>
      <c r="H30" s="17">
        <v>26</v>
      </c>
      <c r="I30" s="17">
        <v>35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852</v>
      </c>
      <c r="D31" s="17">
        <v>167</v>
      </c>
      <c r="E31" s="17">
        <v>362</v>
      </c>
      <c r="F31" s="17">
        <v>227</v>
      </c>
      <c r="G31" s="17">
        <v>36</v>
      </c>
      <c r="H31" s="17">
        <v>25</v>
      </c>
      <c r="I31" s="17">
        <v>35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719</v>
      </c>
      <c r="D32" s="17">
        <v>186</v>
      </c>
      <c r="E32" s="17">
        <v>279</v>
      </c>
      <c r="F32" s="17">
        <v>191</v>
      </c>
      <c r="G32" s="17">
        <v>32</v>
      </c>
      <c r="H32" s="17">
        <v>18</v>
      </c>
      <c r="I32" s="17">
        <v>13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428</v>
      </c>
      <c r="D33" s="17">
        <v>94</v>
      </c>
      <c r="E33" s="17">
        <v>135</v>
      </c>
      <c r="F33" s="17">
        <v>141</v>
      </c>
      <c r="G33" s="17">
        <v>16</v>
      </c>
      <c r="H33" s="17">
        <v>19</v>
      </c>
      <c r="I33" s="17">
        <v>23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214</v>
      </c>
      <c r="D34" s="17">
        <v>45</v>
      </c>
      <c r="E34" s="17">
        <v>35</v>
      </c>
      <c r="F34" s="17">
        <v>88</v>
      </c>
      <c r="G34" s="17">
        <v>10</v>
      </c>
      <c r="H34" s="17">
        <v>18</v>
      </c>
      <c r="I34" s="17">
        <v>18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133</v>
      </c>
      <c r="D35" s="17">
        <v>26</v>
      </c>
      <c r="E35" s="17">
        <v>26</v>
      </c>
      <c r="F35" s="17">
        <v>48</v>
      </c>
      <c r="G35" s="17">
        <v>8</v>
      </c>
      <c r="H35" s="17">
        <v>7</v>
      </c>
      <c r="I35" s="17">
        <v>18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60</v>
      </c>
      <c r="D36" s="17">
        <v>10</v>
      </c>
      <c r="E36" s="17">
        <v>8</v>
      </c>
      <c r="F36" s="17">
        <v>26</v>
      </c>
      <c r="G36" s="17">
        <v>3</v>
      </c>
      <c r="H36" s="17">
        <v>1</v>
      </c>
      <c r="I36" s="17">
        <v>12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58</v>
      </c>
      <c r="D37" s="17">
        <v>9</v>
      </c>
      <c r="E37" s="17">
        <v>13</v>
      </c>
      <c r="F37" s="17">
        <v>12</v>
      </c>
      <c r="G37" s="17">
        <v>4</v>
      </c>
      <c r="H37" s="17">
        <v>4</v>
      </c>
      <c r="I37" s="17">
        <v>16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11639</v>
      </c>
      <c r="D38" s="16">
        <v>87</v>
      </c>
      <c r="E38" s="16">
        <v>6136</v>
      </c>
      <c r="F38" s="16">
        <v>3853</v>
      </c>
      <c r="G38" s="16">
        <v>761</v>
      </c>
      <c r="H38" s="16">
        <v>424</v>
      </c>
      <c r="I38" s="16">
        <v>378</v>
      </c>
    </row>
    <row r="39" spans="1:14" ht="12" customHeight="1" x14ac:dyDescent="0.2">
      <c r="A39" s="28" t="s">
        <v>165</v>
      </c>
      <c r="B39" s="2" t="s">
        <v>12</v>
      </c>
      <c r="C39" s="17">
        <v>24</v>
      </c>
      <c r="D39" s="17">
        <v>1</v>
      </c>
      <c r="E39" s="17">
        <v>9</v>
      </c>
      <c r="F39" s="17">
        <v>9</v>
      </c>
      <c r="G39" s="17" t="s">
        <v>178</v>
      </c>
      <c r="H39" s="17">
        <v>3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458</v>
      </c>
      <c r="D40" s="17">
        <v>2</v>
      </c>
      <c r="E40" s="17">
        <v>261</v>
      </c>
      <c r="F40" s="17">
        <v>107</v>
      </c>
      <c r="G40" s="17">
        <v>10</v>
      </c>
      <c r="H40" s="17">
        <v>60</v>
      </c>
      <c r="I40" s="17">
        <v>18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1078</v>
      </c>
      <c r="D41" s="17">
        <v>7</v>
      </c>
      <c r="E41" s="17">
        <v>727</v>
      </c>
      <c r="F41" s="17">
        <v>203</v>
      </c>
      <c r="G41" s="17">
        <v>41</v>
      </c>
      <c r="H41" s="17">
        <v>56</v>
      </c>
      <c r="I41" s="17">
        <v>44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1280</v>
      </c>
      <c r="D42" s="17">
        <v>7</v>
      </c>
      <c r="E42" s="17">
        <v>813</v>
      </c>
      <c r="F42" s="17">
        <v>285</v>
      </c>
      <c r="G42" s="17">
        <v>68</v>
      </c>
      <c r="H42" s="17">
        <v>60</v>
      </c>
      <c r="I42" s="17">
        <v>47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1368</v>
      </c>
      <c r="D43" s="17">
        <v>5</v>
      </c>
      <c r="E43" s="17">
        <v>821</v>
      </c>
      <c r="F43" s="17">
        <v>364</v>
      </c>
      <c r="G43" s="17">
        <v>83</v>
      </c>
      <c r="H43" s="17">
        <v>48</v>
      </c>
      <c r="I43" s="17">
        <v>47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1300</v>
      </c>
      <c r="D44" s="17">
        <v>10</v>
      </c>
      <c r="E44" s="17">
        <v>712</v>
      </c>
      <c r="F44" s="17">
        <v>423</v>
      </c>
      <c r="G44" s="17">
        <v>93</v>
      </c>
      <c r="H44" s="17">
        <v>26</v>
      </c>
      <c r="I44" s="17">
        <v>36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1373</v>
      </c>
      <c r="D45" s="17">
        <v>10</v>
      </c>
      <c r="E45" s="17">
        <v>734</v>
      </c>
      <c r="F45" s="17">
        <v>464</v>
      </c>
      <c r="G45" s="17">
        <v>106</v>
      </c>
      <c r="H45" s="17">
        <v>33</v>
      </c>
      <c r="I45" s="17">
        <v>26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1244</v>
      </c>
      <c r="D46" s="17">
        <v>5</v>
      </c>
      <c r="E46" s="17">
        <v>666</v>
      </c>
      <c r="F46" s="17">
        <v>435</v>
      </c>
      <c r="G46" s="17">
        <v>78</v>
      </c>
      <c r="H46" s="17">
        <v>26</v>
      </c>
      <c r="I46" s="17">
        <v>34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1082</v>
      </c>
      <c r="D47" s="17">
        <v>6</v>
      </c>
      <c r="E47" s="17">
        <v>532</v>
      </c>
      <c r="F47" s="17">
        <v>409</v>
      </c>
      <c r="G47" s="17">
        <v>82</v>
      </c>
      <c r="H47" s="17">
        <v>31</v>
      </c>
      <c r="I47" s="17">
        <v>22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849</v>
      </c>
      <c r="D48" s="17">
        <v>6</v>
      </c>
      <c r="E48" s="17">
        <v>380</v>
      </c>
      <c r="F48" s="17">
        <v>350</v>
      </c>
      <c r="G48" s="17">
        <v>63</v>
      </c>
      <c r="H48" s="17">
        <v>21</v>
      </c>
      <c r="I48" s="17">
        <v>29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721</v>
      </c>
      <c r="D49" s="17">
        <v>10</v>
      </c>
      <c r="E49" s="17">
        <v>270</v>
      </c>
      <c r="F49" s="17">
        <v>340</v>
      </c>
      <c r="G49" s="17">
        <v>61</v>
      </c>
      <c r="H49" s="17">
        <v>15</v>
      </c>
      <c r="I49" s="17">
        <v>25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433</v>
      </c>
      <c r="D50" s="17">
        <v>5</v>
      </c>
      <c r="E50" s="17">
        <v>125</v>
      </c>
      <c r="F50" s="17">
        <v>229</v>
      </c>
      <c r="G50" s="17">
        <v>38</v>
      </c>
      <c r="H50" s="17">
        <v>20</v>
      </c>
      <c r="I50" s="17">
        <v>16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249</v>
      </c>
      <c r="D51" s="17">
        <v>4</v>
      </c>
      <c r="E51" s="17">
        <v>46</v>
      </c>
      <c r="F51" s="17">
        <v>147</v>
      </c>
      <c r="G51" s="17">
        <v>25</v>
      </c>
      <c r="H51" s="17">
        <v>10</v>
      </c>
      <c r="I51" s="17">
        <v>17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105</v>
      </c>
      <c r="D52" s="17">
        <v>4</v>
      </c>
      <c r="E52" s="17">
        <v>19</v>
      </c>
      <c r="F52" s="17">
        <v>59</v>
      </c>
      <c r="G52" s="17">
        <v>7</v>
      </c>
      <c r="H52" s="17">
        <v>7</v>
      </c>
      <c r="I52" s="17">
        <v>9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75</v>
      </c>
      <c r="D53" s="18">
        <v>5</v>
      </c>
      <c r="E53" s="18">
        <v>21</v>
      </c>
      <c r="F53" s="18">
        <v>29</v>
      </c>
      <c r="G53" s="18">
        <v>6</v>
      </c>
      <c r="H53" s="18">
        <v>8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5060</v>
      </c>
      <c r="D6" s="16">
        <v>458</v>
      </c>
      <c r="E6" s="16">
        <v>3014</v>
      </c>
      <c r="F6" s="16">
        <v>990</v>
      </c>
      <c r="G6" s="16">
        <v>258</v>
      </c>
      <c r="H6" s="16">
        <v>165</v>
      </c>
      <c r="I6" s="16">
        <v>175</v>
      </c>
    </row>
    <row r="7" spans="1:30" ht="12" customHeight="1" x14ac:dyDescent="0.2">
      <c r="A7" s="28" t="s">
        <v>165</v>
      </c>
      <c r="B7" s="2" t="s">
        <v>12</v>
      </c>
      <c r="C7" s="17">
        <v>6</v>
      </c>
      <c r="D7" s="17" t="s">
        <v>178</v>
      </c>
      <c r="E7" s="17">
        <v>4</v>
      </c>
      <c r="F7" s="17">
        <v>1</v>
      </c>
      <c r="G7" s="17" t="s">
        <v>178</v>
      </c>
      <c r="H7" s="17">
        <v>1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169</v>
      </c>
      <c r="D8" s="17">
        <v>16</v>
      </c>
      <c r="E8" s="17">
        <v>83</v>
      </c>
      <c r="F8" s="17">
        <v>36</v>
      </c>
      <c r="G8" s="17">
        <v>2</v>
      </c>
      <c r="H8" s="17">
        <v>13</v>
      </c>
      <c r="I8" s="17">
        <v>19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441</v>
      </c>
      <c r="D9" s="17">
        <v>36</v>
      </c>
      <c r="E9" s="17">
        <v>303</v>
      </c>
      <c r="F9" s="17">
        <v>52</v>
      </c>
      <c r="G9" s="17">
        <v>13</v>
      </c>
      <c r="H9" s="17">
        <v>15</v>
      </c>
      <c r="I9" s="17">
        <v>22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597</v>
      </c>
      <c r="D10" s="17">
        <v>42</v>
      </c>
      <c r="E10" s="17">
        <v>381</v>
      </c>
      <c r="F10" s="17">
        <v>90</v>
      </c>
      <c r="G10" s="17">
        <v>29</v>
      </c>
      <c r="H10" s="17">
        <v>21</v>
      </c>
      <c r="I10" s="17">
        <v>34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618</v>
      </c>
      <c r="D11" s="17">
        <v>50</v>
      </c>
      <c r="E11" s="17">
        <v>413</v>
      </c>
      <c r="F11" s="17">
        <v>95</v>
      </c>
      <c r="G11" s="17">
        <v>27</v>
      </c>
      <c r="H11" s="17">
        <v>16</v>
      </c>
      <c r="I11" s="17">
        <v>17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545</v>
      </c>
      <c r="D12" s="17">
        <v>43</v>
      </c>
      <c r="E12" s="17">
        <v>358</v>
      </c>
      <c r="F12" s="17">
        <v>90</v>
      </c>
      <c r="G12" s="17">
        <v>29</v>
      </c>
      <c r="H12" s="17">
        <v>15</v>
      </c>
      <c r="I12" s="17">
        <v>10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628</v>
      </c>
      <c r="D13" s="17">
        <v>55</v>
      </c>
      <c r="E13" s="17">
        <v>427</v>
      </c>
      <c r="F13" s="17">
        <v>103</v>
      </c>
      <c r="G13" s="17">
        <v>22</v>
      </c>
      <c r="H13" s="17">
        <v>9</v>
      </c>
      <c r="I13" s="17">
        <v>12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601</v>
      </c>
      <c r="D14" s="17">
        <v>62</v>
      </c>
      <c r="E14" s="17">
        <v>376</v>
      </c>
      <c r="F14" s="17">
        <v>95</v>
      </c>
      <c r="G14" s="17">
        <v>36</v>
      </c>
      <c r="H14" s="17">
        <v>18</v>
      </c>
      <c r="I14" s="17">
        <v>14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518</v>
      </c>
      <c r="D15" s="17">
        <v>42</v>
      </c>
      <c r="E15" s="17">
        <v>307</v>
      </c>
      <c r="F15" s="17">
        <v>111</v>
      </c>
      <c r="G15" s="17">
        <v>29</v>
      </c>
      <c r="H15" s="17">
        <v>15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376</v>
      </c>
      <c r="D16" s="17">
        <v>47</v>
      </c>
      <c r="E16" s="17">
        <v>192</v>
      </c>
      <c r="F16" s="17">
        <v>93</v>
      </c>
      <c r="G16" s="17">
        <v>27</v>
      </c>
      <c r="H16" s="17">
        <v>9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241</v>
      </c>
      <c r="D17" s="17">
        <v>34</v>
      </c>
      <c r="E17" s="17">
        <v>94</v>
      </c>
      <c r="F17" s="17">
        <v>82</v>
      </c>
      <c r="G17" s="17">
        <v>15</v>
      </c>
      <c r="H17" s="17">
        <v>12</v>
      </c>
      <c r="I17" s="17">
        <v>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149</v>
      </c>
      <c r="D18" s="17">
        <v>14</v>
      </c>
      <c r="E18" s="17">
        <v>45</v>
      </c>
      <c r="F18" s="17">
        <v>66</v>
      </c>
      <c r="G18" s="17">
        <v>10</v>
      </c>
      <c r="H18" s="17">
        <v>8</v>
      </c>
      <c r="I18" s="17">
        <v>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101</v>
      </c>
      <c r="D19" s="17">
        <v>14</v>
      </c>
      <c r="E19" s="17">
        <v>17</v>
      </c>
      <c r="F19" s="17">
        <v>45</v>
      </c>
      <c r="G19" s="17">
        <v>10</v>
      </c>
      <c r="H19" s="17">
        <v>6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52</v>
      </c>
      <c r="D20" s="17">
        <v>2</v>
      </c>
      <c r="E20" s="17">
        <v>9</v>
      </c>
      <c r="F20" s="17">
        <v>26</v>
      </c>
      <c r="G20" s="17">
        <v>5</v>
      </c>
      <c r="H20" s="17">
        <v>5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18</v>
      </c>
      <c r="D21" s="17">
        <v>1</v>
      </c>
      <c r="E21" s="17">
        <v>5</v>
      </c>
      <c r="F21" s="17">
        <v>5</v>
      </c>
      <c r="G21" s="17">
        <v>4</v>
      </c>
      <c r="H21" s="17">
        <v>2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2197</v>
      </c>
      <c r="D22" s="16">
        <v>438</v>
      </c>
      <c r="E22" s="16">
        <v>1218</v>
      </c>
      <c r="F22" s="16">
        <v>318</v>
      </c>
      <c r="G22" s="16">
        <v>72</v>
      </c>
      <c r="H22" s="16">
        <v>67</v>
      </c>
      <c r="I22" s="16">
        <v>84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 t="s">
        <v>178</v>
      </c>
      <c r="E23" s="17">
        <v>1</v>
      </c>
      <c r="F23" s="17">
        <v>1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52</v>
      </c>
      <c r="D24" s="17">
        <v>13</v>
      </c>
      <c r="E24" s="17">
        <v>15</v>
      </c>
      <c r="F24" s="17">
        <v>9</v>
      </c>
      <c r="G24" s="17" t="s">
        <v>178</v>
      </c>
      <c r="H24" s="17">
        <v>6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168</v>
      </c>
      <c r="D25" s="17">
        <v>36</v>
      </c>
      <c r="E25" s="17">
        <v>94</v>
      </c>
      <c r="F25" s="17">
        <v>19</v>
      </c>
      <c r="G25" s="17">
        <v>6</v>
      </c>
      <c r="H25" s="17">
        <v>4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273</v>
      </c>
      <c r="D26" s="17">
        <v>41</v>
      </c>
      <c r="E26" s="17">
        <v>164</v>
      </c>
      <c r="F26" s="17">
        <v>37</v>
      </c>
      <c r="G26" s="17">
        <v>7</v>
      </c>
      <c r="H26" s="17">
        <v>6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277</v>
      </c>
      <c r="D27" s="17">
        <v>46</v>
      </c>
      <c r="E27" s="17">
        <v>170</v>
      </c>
      <c r="F27" s="17">
        <v>37</v>
      </c>
      <c r="G27" s="17">
        <v>8</v>
      </c>
      <c r="H27" s="17">
        <v>6</v>
      </c>
      <c r="I27" s="17">
        <v>10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270</v>
      </c>
      <c r="D28" s="17">
        <v>42</v>
      </c>
      <c r="E28" s="17">
        <v>166</v>
      </c>
      <c r="F28" s="17">
        <v>34</v>
      </c>
      <c r="G28" s="17">
        <v>11</v>
      </c>
      <c r="H28" s="17">
        <v>9</v>
      </c>
      <c r="I28" s="17">
        <v>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263</v>
      </c>
      <c r="D29" s="17">
        <v>54</v>
      </c>
      <c r="E29" s="17">
        <v>162</v>
      </c>
      <c r="F29" s="17">
        <v>34</v>
      </c>
      <c r="G29" s="17">
        <v>5</v>
      </c>
      <c r="H29" s="17">
        <v>2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303</v>
      </c>
      <c r="D30" s="17">
        <v>61</v>
      </c>
      <c r="E30" s="17">
        <v>180</v>
      </c>
      <c r="F30" s="17">
        <v>34</v>
      </c>
      <c r="G30" s="17">
        <v>12</v>
      </c>
      <c r="H30" s="17">
        <v>9</v>
      </c>
      <c r="I30" s="17">
        <v>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232</v>
      </c>
      <c r="D31" s="17">
        <v>42</v>
      </c>
      <c r="E31" s="17">
        <v>137</v>
      </c>
      <c r="F31" s="17">
        <v>32</v>
      </c>
      <c r="G31" s="17">
        <v>7</v>
      </c>
      <c r="H31" s="17">
        <v>8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169</v>
      </c>
      <c r="D32" s="17">
        <v>46</v>
      </c>
      <c r="E32" s="17">
        <v>78</v>
      </c>
      <c r="F32" s="17">
        <v>30</v>
      </c>
      <c r="G32" s="17">
        <v>7</v>
      </c>
      <c r="H32" s="17">
        <v>6</v>
      </c>
      <c r="I32" s="17">
        <v>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95</v>
      </c>
      <c r="D33" s="17">
        <v>32</v>
      </c>
      <c r="E33" s="17">
        <v>31</v>
      </c>
      <c r="F33" s="17">
        <v>22</v>
      </c>
      <c r="G33" s="17">
        <v>3</v>
      </c>
      <c r="H33" s="17">
        <v>6</v>
      </c>
      <c r="I33" s="17">
        <v>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46</v>
      </c>
      <c r="D34" s="17">
        <v>12</v>
      </c>
      <c r="E34" s="17">
        <v>11</v>
      </c>
      <c r="F34" s="17">
        <v>14</v>
      </c>
      <c r="G34" s="17">
        <v>3</v>
      </c>
      <c r="H34" s="17">
        <v>2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26</v>
      </c>
      <c r="D35" s="17">
        <v>10</v>
      </c>
      <c r="E35" s="17">
        <v>3</v>
      </c>
      <c r="F35" s="17">
        <v>9</v>
      </c>
      <c r="G35" s="17">
        <v>1</v>
      </c>
      <c r="H35" s="17">
        <v>1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12</v>
      </c>
      <c r="D36" s="17">
        <v>2</v>
      </c>
      <c r="E36" s="17">
        <v>3</v>
      </c>
      <c r="F36" s="17">
        <v>4</v>
      </c>
      <c r="G36" s="17">
        <v>1</v>
      </c>
      <c r="H36" s="17" t="s">
        <v>178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8</v>
      </c>
      <c r="D37" s="17">
        <v>1</v>
      </c>
      <c r="E37" s="17">
        <v>3</v>
      </c>
      <c r="F37" s="17">
        <v>2</v>
      </c>
      <c r="G37" s="17">
        <v>1</v>
      </c>
      <c r="H37" s="17">
        <v>1</v>
      </c>
      <c r="I37" s="17" t="s">
        <v>178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2863</v>
      </c>
      <c r="D38" s="16">
        <v>20</v>
      </c>
      <c r="E38" s="16">
        <v>1796</v>
      </c>
      <c r="F38" s="16">
        <v>672</v>
      </c>
      <c r="G38" s="16">
        <v>186</v>
      </c>
      <c r="H38" s="16">
        <v>98</v>
      </c>
      <c r="I38" s="16">
        <v>91</v>
      </c>
    </row>
    <row r="39" spans="1:14" ht="12" customHeight="1" x14ac:dyDescent="0.2">
      <c r="A39" s="28" t="s">
        <v>165</v>
      </c>
      <c r="B39" s="2" t="s">
        <v>12</v>
      </c>
      <c r="C39" s="17">
        <v>3</v>
      </c>
      <c r="D39" s="17" t="s">
        <v>178</v>
      </c>
      <c r="E39" s="17">
        <v>3</v>
      </c>
      <c r="F39" s="17" t="s">
        <v>178</v>
      </c>
      <c r="G39" s="17" t="s">
        <v>178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117</v>
      </c>
      <c r="D40" s="17">
        <v>3</v>
      </c>
      <c r="E40" s="17">
        <v>68</v>
      </c>
      <c r="F40" s="17">
        <v>27</v>
      </c>
      <c r="G40" s="17">
        <v>2</v>
      </c>
      <c r="H40" s="17">
        <v>7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273</v>
      </c>
      <c r="D41" s="17" t="s">
        <v>178</v>
      </c>
      <c r="E41" s="17">
        <v>209</v>
      </c>
      <c r="F41" s="17">
        <v>33</v>
      </c>
      <c r="G41" s="17">
        <v>7</v>
      </c>
      <c r="H41" s="17">
        <v>11</v>
      </c>
      <c r="I41" s="17">
        <v>13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324</v>
      </c>
      <c r="D42" s="17">
        <v>1</v>
      </c>
      <c r="E42" s="17">
        <v>217</v>
      </c>
      <c r="F42" s="17">
        <v>53</v>
      </c>
      <c r="G42" s="17">
        <v>22</v>
      </c>
      <c r="H42" s="17">
        <v>15</v>
      </c>
      <c r="I42" s="17">
        <v>16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341</v>
      </c>
      <c r="D43" s="17">
        <v>4</v>
      </c>
      <c r="E43" s="17">
        <v>243</v>
      </c>
      <c r="F43" s="17">
        <v>58</v>
      </c>
      <c r="G43" s="17">
        <v>19</v>
      </c>
      <c r="H43" s="17">
        <v>10</v>
      </c>
      <c r="I43" s="17">
        <v>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275</v>
      </c>
      <c r="D44" s="17">
        <v>1</v>
      </c>
      <c r="E44" s="17">
        <v>192</v>
      </c>
      <c r="F44" s="17">
        <v>56</v>
      </c>
      <c r="G44" s="17">
        <v>18</v>
      </c>
      <c r="H44" s="17">
        <v>6</v>
      </c>
      <c r="I44" s="17">
        <v>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365</v>
      </c>
      <c r="D45" s="17">
        <v>1</v>
      </c>
      <c r="E45" s="17">
        <v>265</v>
      </c>
      <c r="F45" s="17">
        <v>69</v>
      </c>
      <c r="G45" s="17">
        <v>17</v>
      </c>
      <c r="H45" s="17">
        <v>7</v>
      </c>
      <c r="I45" s="17">
        <v>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298</v>
      </c>
      <c r="D46" s="17">
        <v>1</v>
      </c>
      <c r="E46" s="17">
        <v>196</v>
      </c>
      <c r="F46" s="17">
        <v>61</v>
      </c>
      <c r="G46" s="17">
        <v>24</v>
      </c>
      <c r="H46" s="17">
        <v>9</v>
      </c>
      <c r="I46" s="17">
        <v>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286</v>
      </c>
      <c r="D47" s="17" t="s">
        <v>178</v>
      </c>
      <c r="E47" s="17">
        <v>170</v>
      </c>
      <c r="F47" s="17">
        <v>79</v>
      </c>
      <c r="G47" s="17">
        <v>22</v>
      </c>
      <c r="H47" s="17">
        <v>7</v>
      </c>
      <c r="I47" s="17">
        <v>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207</v>
      </c>
      <c r="D48" s="17">
        <v>1</v>
      </c>
      <c r="E48" s="17">
        <v>114</v>
      </c>
      <c r="F48" s="17">
        <v>63</v>
      </c>
      <c r="G48" s="17">
        <v>20</v>
      </c>
      <c r="H48" s="17">
        <v>3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146</v>
      </c>
      <c r="D49" s="17">
        <v>2</v>
      </c>
      <c r="E49" s="17">
        <v>63</v>
      </c>
      <c r="F49" s="17">
        <v>60</v>
      </c>
      <c r="G49" s="17">
        <v>12</v>
      </c>
      <c r="H49" s="17">
        <v>6</v>
      </c>
      <c r="I49" s="17">
        <v>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103</v>
      </c>
      <c r="D50" s="17">
        <v>2</v>
      </c>
      <c r="E50" s="17">
        <v>34</v>
      </c>
      <c r="F50" s="17">
        <v>52</v>
      </c>
      <c r="G50" s="17">
        <v>7</v>
      </c>
      <c r="H50" s="17">
        <v>6</v>
      </c>
      <c r="I50" s="17">
        <v>2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75</v>
      </c>
      <c r="D51" s="17">
        <v>4</v>
      </c>
      <c r="E51" s="17">
        <v>14</v>
      </c>
      <c r="F51" s="17">
        <v>36</v>
      </c>
      <c r="G51" s="17">
        <v>9</v>
      </c>
      <c r="H51" s="17">
        <v>5</v>
      </c>
      <c r="I51" s="17">
        <v>7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40</v>
      </c>
      <c r="D52" s="17" t="s">
        <v>178</v>
      </c>
      <c r="E52" s="17">
        <v>6</v>
      </c>
      <c r="F52" s="17">
        <v>22</v>
      </c>
      <c r="G52" s="17">
        <v>4</v>
      </c>
      <c r="H52" s="17">
        <v>5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10</v>
      </c>
      <c r="D53" s="18" t="s">
        <v>178</v>
      </c>
      <c r="E53" s="18">
        <v>2</v>
      </c>
      <c r="F53" s="18">
        <v>3</v>
      </c>
      <c r="G53" s="18">
        <v>3</v>
      </c>
      <c r="H53" s="18">
        <v>1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7815</v>
      </c>
      <c r="D6" s="16">
        <v>660</v>
      </c>
      <c r="E6" s="16">
        <v>3749</v>
      </c>
      <c r="F6" s="16">
        <v>2238</v>
      </c>
      <c r="G6" s="16">
        <v>616</v>
      </c>
      <c r="H6" s="16">
        <v>276</v>
      </c>
      <c r="I6" s="16">
        <v>276</v>
      </c>
    </row>
    <row r="7" spans="1:30" ht="12" customHeight="1" x14ac:dyDescent="0.2">
      <c r="A7" s="28" t="s">
        <v>165</v>
      </c>
      <c r="B7" s="2" t="s">
        <v>12</v>
      </c>
      <c r="C7" s="17">
        <v>7</v>
      </c>
      <c r="D7" s="17">
        <v>1</v>
      </c>
      <c r="E7" s="17" t="s">
        <v>178</v>
      </c>
      <c r="F7" s="17">
        <v>5</v>
      </c>
      <c r="G7" s="17" t="s">
        <v>178</v>
      </c>
      <c r="H7" s="17" t="s">
        <v>178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278</v>
      </c>
      <c r="D8" s="17">
        <v>30</v>
      </c>
      <c r="E8" s="17">
        <v>156</v>
      </c>
      <c r="F8" s="17">
        <v>38</v>
      </c>
      <c r="G8" s="17">
        <v>7</v>
      </c>
      <c r="H8" s="17">
        <v>27</v>
      </c>
      <c r="I8" s="17">
        <v>20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576</v>
      </c>
      <c r="D9" s="17">
        <v>50</v>
      </c>
      <c r="E9" s="17">
        <v>380</v>
      </c>
      <c r="F9" s="17">
        <v>74</v>
      </c>
      <c r="G9" s="17">
        <v>28</v>
      </c>
      <c r="H9" s="17">
        <v>31</v>
      </c>
      <c r="I9" s="17">
        <v>13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849</v>
      </c>
      <c r="D10" s="17">
        <v>68</v>
      </c>
      <c r="E10" s="17">
        <v>524</v>
      </c>
      <c r="F10" s="17">
        <v>157</v>
      </c>
      <c r="G10" s="17">
        <v>40</v>
      </c>
      <c r="H10" s="17">
        <v>33</v>
      </c>
      <c r="I10" s="17">
        <v>27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926</v>
      </c>
      <c r="D11" s="17">
        <v>63</v>
      </c>
      <c r="E11" s="17">
        <v>530</v>
      </c>
      <c r="F11" s="17">
        <v>211</v>
      </c>
      <c r="G11" s="17">
        <v>65</v>
      </c>
      <c r="H11" s="17">
        <v>33</v>
      </c>
      <c r="I11" s="17">
        <v>24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918</v>
      </c>
      <c r="D12" s="17">
        <v>75</v>
      </c>
      <c r="E12" s="17">
        <v>486</v>
      </c>
      <c r="F12" s="17">
        <v>257</v>
      </c>
      <c r="G12" s="17">
        <v>57</v>
      </c>
      <c r="H12" s="17">
        <v>14</v>
      </c>
      <c r="I12" s="17">
        <v>29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958</v>
      </c>
      <c r="D13" s="17">
        <v>86</v>
      </c>
      <c r="E13" s="17">
        <v>493</v>
      </c>
      <c r="F13" s="17">
        <v>267</v>
      </c>
      <c r="G13" s="17">
        <v>74</v>
      </c>
      <c r="H13" s="17">
        <v>21</v>
      </c>
      <c r="I13" s="17">
        <v>17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832</v>
      </c>
      <c r="D14" s="17">
        <v>75</v>
      </c>
      <c r="E14" s="17">
        <v>402</v>
      </c>
      <c r="F14" s="17">
        <v>232</v>
      </c>
      <c r="G14" s="17">
        <v>71</v>
      </c>
      <c r="H14" s="17">
        <v>19</v>
      </c>
      <c r="I14" s="17">
        <v>33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736</v>
      </c>
      <c r="D15" s="17">
        <v>63</v>
      </c>
      <c r="E15" s="17">
        <v>322</v>
      </c>
      <c r="F15" s="17">
        <v>238</v>
      </c>
      <c r="G15" s="17">
        <v>75</v>
      </c>
      <c r="H15" s="17">
        <v>18</v>
      </c>
      <c r="I15" s="17">
        <v>20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627</v>
      </c>
      <c r="D16" s="17">
        <v>64</v>
      </c>
      <c r="E16" s="17">
        <v>226</v>
      </c>
      <c r="F16" s="17">
        <v>233</v>
      </c>
      <c r="G16" s="17">
        <v>70</v>
      </c>
      <c r="H16" s="17">
        <v>13</v>
      </c>
      <c r="I16" s="17">
        <v>21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458</v>
      </c>
      <c r="D17" s="17">
        <v>41</v>
      </c>
      <c r="E17" s="17">
        <v>138</v>
      </c>
      <c r="F17" s="17">
        <v>187</v>
      </c>
      <c r="G17" s="17">
        <v>46</v>
      </c>
      <c r="H17" s="17">
        <v>24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303</v>
      </c>
      <c r="D18" s="17">
        <v>24</v>
      </c>
      <c r="E18" s="17">
        <v>53</v>
      </c>
      <c r="F18" s="17">
        <v>151</v>
      </c>
      <c r="G18" s="17">
        <v>38</v>
      </c>
      <c r="H18" s="17">
        <v>20</v>
      </c>
      <c r="I18" s="17">
        <v>17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183</v>
      </c>
      <c r="D19" s="17">
        <v>11</v>
      </c>
      <c r="E19" s="17">
        <v>15</v>
      </c>
      <c r="F19" s="17">
        <v>108</v>
      </c>
      <c r="G19" s="17">
        <v>28</v>
      </c>
      <c r="H19" s="17">
        <v>12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105</v>
      </c>
      <c r="D20" s="17">
        <v>5</v>
      </c>
      <c r="E20" s="17">
        <v>19</v>
      </c>
      <c r="F20" s="17">
        <v>54</v>
      </c>
      <c r="G20" s="17">
        <v>12</v>
      </c>
      <c r="H20" s="17">
        <v>8</v>
      </c>
      <c r="I20" s="17">
        <v>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59</v>
      </c>
      <c r="D21" s="17">
        <v>4</v>
      </c>
      <c r="E21" s="17">
        <v>5</v>
      </c>
      <c r="F21" s="17">
        <v>26</v>
      </c>
      <c r="G21" s="17">
        <v>5</v>
      </c>
      <c r="H21" s="17">
        <v>3</v>
      </c>
      <c r="I21" s="17">
        <v>16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3352</v>
      </c>
      <c r="D22" s="16">
        <v>642</v>
      </c>
      <c r="E22" s="16">
        <v>1476</v>
      </c>
      <c r="F22" s="16">
        <v>845</v>
      </c>
      <c r="G22" s="16">
        <v>138</v>
      </c>
      <c r="H22" s="16">
        <v>111</v>
      </c>
      <c r="I22" s="16">
        <v>140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1</v>
      </c>
      <c r="E23" s="17" t="s">
        <v>178</v>
      </c>
      <c r="F23" s="17">
        <v>2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100</v>
      </c>
      <c r="D24" s="17">
        <v>29</v>
      </c>
      <c r="E24" s="17">
        <v>39</v>
      </c>
      <c r="F24" s="17">
        <v>13</v>
      </c>
      <c r="G24" s="17">
        <v>2</v>
      </c>
      <c r="H24" s="17">
        <v>7</v>
      </c>
      <c r="I24" s="17">
        <v>10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233</v>
      </c>
      <c r="D25" s="17">
        <v>50</v>
      </c>
      <c r="E25" s="17">
        <v>121</v>
      </c>
      <c r="F25" s="17">
        <v>34</v>
      </c>
      <c r="G25" s="17">
        <v>8</v>
      </c>
      <c r="H25" s="17">
        <v>11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375</v>
      </c>
      <c r="D26" s="17">
        <v>68</v>
      </c>
      <c r="E26" s="17">
        <v>188</v>
      </c>
      <c r="F26" s="17">
        <v>80</v>
      </c>
      <c r="G26" s="17">
        <v>10</v>
      </c>
      <c r="H26" s="17">
        <v>11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426</v>
      </c>
      <c r="D27" s="17">
        <v>63</v>
      </c>
      <c r="E27" s="17">
        <v>222</v>
      </c>
      <c r="F27" s="17">
        <v>98</v>
      </c>
      <c r="G27" s="17">
        <v>12</v>
      </c>
      <c r="H27" s="17">
        <v>16</v>
      </c>
      <c r="I27" s="17">
        <v>15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400</v>
      </c>
      <c r="D28" s="17">
        <v>75</v>
      </c>
      <c r="E28" s="17">
        <v>199</v>
      </c>
      <c r="F28" s="17">
        <v>105</v>
      </c>
      <c r="G28" s="17">
        <v>7</v>
      </c>
      <c r="H28" s="17">
        <v>6</v>
      </c>
      <c r="I28" s="17">
        <v>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459</v>
      </c>
      <c r="D29" s="17">
        <v>84</v>
      </c>
      <c r="E29" s="17">
        <v>235</v>
      </c>
      <c r="F29" s="17">
        <v>106</v>
      </c>
      <c r="G29" s="17">
        <v>19</v>
      </c>
      <c r="H29" s="17">
        <v>9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392</v>
      </c>
      <c r="D30" s="17">
        <v>75</v>
      </c>
      <c r="E30" s="17">
        <v>183</v>
      </c>
      <c r="F30" s="17">
        <v>89</v>
      </c>
      <c r="G30" s="17">
        <v>19</v>
      </c>
      <c r="H30" s="17">
        <v>9</v>
      </c>
      <c r="I30" s="17">
        <v>17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316</v>
      </c>
      <c r="D31" s="17">
        <v>57</v>
      </c>
      <c r="E31" s="17">
        <v>137</v>
      </c>
      <c r="F31" s="17">
        <v>84</v>
      </c>
      <c r="G31" s="17">
        <v>21</v>
      </c>
      <c r="H31" s="17">
        <v>4</v>
      </c>
      <c r="I31" s="17">
        <v>13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276</v>
      </c>
      <c r="D32" s="17">
        <v>63</v>
      </c>
      <c r="E32" s="17">
        <v>91</v>
      </c>
      <c r="F32" s="17">
        <v>88</v>
      </c>
      <c r="G32" s="17">
        <v>19</v>
      </c>
      <c r="H32" s="17">
        <v>6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170</v>
      </c>
      <c r="D33" s="17">
        <v>40</v>
      </c>
      <c r="E33" s="17">
        <v>39</v>
      </c>
      <c r="F33" s="17">
        <v>55</v>
      </c>
      <c r="G33" s="17">
        <v>5</v>
      </c>
      <c r="H33" s="17">
        <v>16</v>
      </c>
      <c r="I33" s="17">
        <v>15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93</v>
      </c>
      <c r="D34" s="17">
        <v>21</v>
      </c>
      <c r="E34" s="17">
        <v>13</v>
      </c>
      <c r="F34" s="17">
        <v>42</v>
      </c>
      <c r="G34" s="17">
        <v>9</v>
      </c>
      <c r="H34" s="17">
        <v>6</v>
      </c>
      <c r="I34" s="17">
        <v>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53</v>
      </c>
      <c r="D35" s="17">
        <v>8</v>
      </c>
      <c r="E35" s="17">
        <v>4</v>
      </c>
      <c r="F35" s="17">
        <v>24</v>
      </c>
      <c r="G35" s="17">
        <v>5</v>
      </c>
      <c r="H35" s="17">
        <v>6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31</v>
      </c>
      <c r="D36" s="17">
        <v>4</v>
      </c>
      <c r="E36" s="17">
        <v>4</v>
      </c>
      <c r="F36" s="17">
        <v>16</v>
      </c>
      <c r="G36" s="17">
        <v>2</v>
      </c>
      <c r="H36" s="17">
        <v>3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25</v>
      </c>
      <c r="D37" s="17">
        <v>4</v>
      </c>
      <c r="E37" s="17">
        <v>1</v>
      </c>
      <c r="F37" s="17">
        <v>9</v>
      </c>
      <c r="G37" s="17" t="s">
        <v>178</v>
      </c>
      <c r="H37" s="17">
        <v>1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4463</v>
      </c>
      <c r="D38" s="16">
        <v>18</v>
      </c>
      <c r="E38" s="16">
        <v>2273</v>
      </c>
      <c r="F38" s="16">
        <v>1393</v>
      </c>
      <c r="G38" s="16">
        <v>478</v>
      </c>
      <c r="H38" s="16">
        <v>165</v>
      </c>
      <c r="I38" s="16">
        <v>136</v>
      </c>
    </row>
    <row r="39" spans="1:14" ht="12" customHeight="1" x14ac:dyDescent="0.2">
      <c r="A39" s="28" t="s">
        <v>165</v>
      </c>
      <c r="B39" s="2" t="s">
        <v>12</v>
      </c>
      <c r="C39" s="17">
        <v>4</v>
      </c>
      <c r="D39" s="17" t="s">
        <v>178</v>
      </c>
      <c r="E39" s="17" t="s">
        <v>178</v>
      </c>
      <c r="F39" s="17">
        <v>3</v>
      </c>
      <c r="G39" s="17" t="s">
        <v>178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178</v>
      </c>
      <c r="D40" s="17">
        <v>1</v>
      </c>
      <c r="E40" s="17">
        <v>117</v>
      </c>
      <c r="F40" s="17">
        <v>25</v>
      </c>
      <c r="G40" s="17">
        <v>5</v>
      </c>
      <c r="H40" s="17">
        <v>20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343</v>
      </c>
      <c r="D41" s="17" t="s">
        <v>178</v>
      </c>
      <c r="E41" s="17">
        <v>259</v>
      </c>
      <c r="F41" s="17">
        <v>40</v>
      </c>
      <c r="G41" s="17">
        <v>20</v>
      </c>
      <c r="H41" s="17">
        <v>20</v>
      </c>
      <c r="I41" s="17">
        <v>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474</v>
      </c>
      <c r="D42" s="17" t="s">
        <v>178</v>
      </c>
      <c r="E42" s="17">
        <v>336</v>
      </c>
      <c r="F42" s="17">
        <v>77</v>
      </c>
      <c r="G42" s="17">
        <v>30</v>
      </c>
      <c r="H42" s="17">
        <v>22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500</v>
      </c>
      <c r="D43" s="17" t="s">
        <v>178</v>
      </c>
      <c r="E43" s="17">
        <v>308</v>
      </c>
      <c r="F43" s="17">
        <v>113</v>
      </c>
      <c r="G43" s="17">
        <v>53</v>
      </c>
      <c r="H43" s="17">
        <v>17</v>
      </c>
      <c r="I43" s="17">
        <v>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518</v>
      </c>
      <c r="D44" s="17" t="s">
        <v>178</v>
      </c>
      <c r="E44" s="17">
        <v>287</v>
      </c>
      <c r="F44" s="17">
        <v>152</v>
      </c>
      <c r="G44" s="17">
        <v>50</v>
      </c>
      <c r="H44" s="17">
        <v>8</v>
      </c>
      <c r="I44" s="17">
        <v>21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499</v>
      </c>
      <c r="D45" s="17">
        <v>2</v>
      </c>
      <c r="E45" s="17">
        <v>258</v>
      </c>
      <c r="F45" s="17">
        <v>161</v>
      </c>
      <c r="G45" s="17">
        <v>55</v>
      </c>
      <c r="H45" s="17">
        <v>12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440</v>
      </c>
      <c r="D46" s="17" t="s">
        <v>178</v>
      </c>
      <c r="E46" s="17">
        <v>219</v>
      </c>
      <c r="F46" s="17">
        <v>143</v>
      </c>
      <c r="G46" s="17">
        <v>52</v>
      </c>
      <c r="H46" s="17">
        <v>10</v>
      </c>
      <c r="I46" s="17">
        <v>16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420</v>
      </c>
      <c r="D47" s="17">
        <v>6</v>
      </c>
      <c r="E47" s="17">
        <v>185</v>
      </c>
      <c r="F47" s="17">
        <v>154</v>
      </c>
      <c r="G47" s="17">
        <v>54</v>
      </c>
      <c r="H47" s="17">
        <v>14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351</v>
      </c>
      <c r="D48" s="17">
        <v>1</v>
      </c>
      <c r="E48" s="17">
        <v>135</v>
      </c>
      <c r="F48" s="17">
        <v>145</v>
      </c>
      <c r="G48" s="17">
        <v>51</v>
      </c>
      <c r="H48" s="17">
        <v>7</v>
      </c>
      <c r="I48" s="17">
        <v>12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288</v>
      </c>
      <c r="D49" s="17">
        <v>1</v>
      </c>
      <c r="E49" s="17">
        <v>99</v>
      </c>
      <c r="F49" s="17">
        <v>132</v>
      </c>
      <c r="G49" s="17">
        <v>41</v>
      </c>
      <c r="H49" s="17">
        <v>8</v>
      </c>
      <c r="I49" s="17">
        <v>7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210</v>
      </c>
      <c r="D50" s="17">
        <v>3</v>
      </c>
      <c r="E50" s="17">
        <v>40</v>
      </c>
      <c r="F50" s="17">
        <v>109</v>
      </c>
      <c r="G50" s="17">
        <v>29</v>
      </c>
      <c r="H50" s="17">
        <v>14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130</v>
      </c>
      <c r="D51" s="17">
        <v>3</v>
      </c>
      <c r="E51" s="17">
        <v>11</v>
      </c>
      <c r="F51" s="17">
        <v>84</v>
      </c>
      <c r="G51" s="17">
        <v>23</v>
      </c>
      <c r="H51" s="17">
        <v>6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74</v>
      </c>
      <c r="D52" s="17">
        <v>1</v>
      </c>
      <c r="E52" s="17">
        <v>15</v>
      </c>
      <c r="F52" s="17">
        <v>38</v>
      </c>
      <c r="G52" s="17">
        <v>10</v>
      </c>
      <c r="H52" s="17">
        <v>5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34</v>
      </c>
      <c r="D53" s="18" t="s">
        <v>178</v>
      </c>
      <c r="E53" s="18">
        <v>4</v>
      </c>
      <c r="F53" s="18">
        <v>17</v>
      </c>
      <c r="G53" s="18">
        <v>5</v>
      </c>
      <c r="H53" s="18">
        <v>2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9916</v>
      </c>
      <c r="D6" s="16">
        <v>853</v>
      </c>
      <c r="E6" s="16">
        <v>4952</v>
      </c>
      <c r="F6" s="16">
        <v>2832</v>
      </c>
      <c r="G6" s="16">
        <v>661</v>
      </c>
      <c r="H6" s="16">
        <v>293</v>
      </c>
      <c r="I6" s="16">
        <v>325</v>
      </c>
    </row>
    <row r="7" spans="1:30" ht="12" customHeight="1" x14ac:dyDescent="0.2">
      <c r="A7" s="28" t="s">
        <v>165</v>
      </c>
      <c r="B7" s="2" t="s">
        <v>12</v>
      </c>
      <c r="C7" s="17">
        <v>19</v>
      </c>
      <c r="D7" s="17">
        <v>2</v>
      </c>
      <c r="E7" s="17">
        <v>7</v>
      </c>
      <c r="F7" s="17">
        <v>4</v>
      </c>
      <c r="G7" s="17" t="s">
        <v>178</v>
      </c>
      <c r="H7" s="17">
        <v>4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416</v>
      </c>
      <c r="D8" s="17">
        <v>37</v>
      </c>
      <c r="E8" s="17">
        <v>214</v>
      </c>
      <c r="F8" s="17">
        <v>83</v>
      </c>
      <c r="G8" s="17">
        <v>17</v>
      </c>
      <c r="H8" s="17">
        <v>39</v>
      </c>
      <c r="I8" s="17">
        <v>26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931</v>
      </c>
      <c r="D9" s="17">
        <v>73</v>
      </c>
      <c r="E9" s="17">
        <v>572</v>
      </c>
      <c r="F9" s="17">
        <v>151</v>
      </c>
      <c r="G9" s="17">
        <v>54</v>
      </c>
      <c r="H9" s="17">
        <v>39</v>
      </c>
      <c r="I9" s="17">
        <v>42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1061</v>
      </c>
      <c r="D10" s="17">
        <v>87</v>
      </c>
      <c r="E10" s="17">
        <v>656</v>
      </c>
      <c r="F10" s="17">
        <v>179</v>
      </c>
      <c r="G10" s="17">
        <v>70</v>
      </c>
      <c r="H10" s="17">
        <v>24</v>
      </c>
      <c r="I10" s="17">
        <v>45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1146</v>
      </c>
      <c r="D11" s="17">
        <v>90</v>
      </c>
      <c r="E11" s="17">
        <v>631</v>
      </c>
      <c r="F11" s="17">
        <v>289</v>
      </c>
      <c r="G11" s="17">
        <v>84</v>
      </c>
      <c r="H11" s="17">
        <v>26</v>
      </c>
      <c r="I11" s="17">
        <v>26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1144</v>
      </c>
      <c r="D12" s="17">
        <v>79</v>
      </c>
      <c r="E12" s="17">
        <v>643</v>
      </c>
      <c r="F12" s="17">
        <v>311</v>
      </c>
      <c r="G12" s="17">
        <v>63</v>
      </c>
      <c r="H12" s="17">
        <v>22</v>
      </c>
      <c r="I12" s="17">
        <v>26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1321</v>
      </c>
      <c r="D13" s="17">
        <v>107</v>
      </c>
      <c r="E13" s="17">
        <v>673</v>
      </c>
      <c r="F13" s="17">
        <v>388</v>
      </c>
      <c r="G13" s="17">
        <v>98</v>
      </c>
      <c r="H13" s="17">
        <v>28</v>
      </c>
      <c r="I13" s="17">
        <v>27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1164</v>
      </c>
      <c r="D14" s="17">
        <v>108</v>
      </c>
      <c r="E14" s="17">
        <v>570</v>
      </c>
      <c r="F14" s="17">
        <v>352</v>
      </c>
      <c r="G14" s="17">
        <v>78</v>
      </c>
      <c r="H14" s="17">
        <v>34</v>
      </c>
      <c r="I14" s="17">
        <v>22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867</v>
      </c>
      <c r="D15" s="17">
        <v>87</v>
      </c>
      <c r="E15" s="17">
        <v>383</v>
      </c>
      <c r="F15" s="17">
        <v>286</v>
      </c>
      <c r="G15" s="17">
        <v>61</v>
      </c>
      <c r="H15" s="17">
        <v>20</v>
      </c>
      <c r="I15" s="17">
        <v>30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637</v>
      </c>
      <c r="D16" s="17">
        <v>79</v>
      </c>
      <c r="E16" s="17">
        <v>274</v>
      </c>
      <c r="F16" s="17">
        <v>212</v>
      </c>
      <c r="G16" s="17">
        <v>39</v>
      </c>
      <c r="H16" s="17">
        <v>16</v>
      </c>
      <c r="I16" s="17">
        <v>17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534</v>
      </c>
      <c r="D17" s="17">
        <v>46</v>
      </c>
      <c r="E17" s="17">
        <v>194</v>
      </c>
      <c r="F17" s="17">
        <v>236</v>
      </c>
      <c r="G17" s="17">
        <v>33</v>
      </c>
      <c r="H17" s="17">
        <v>13</v>
      </c>
      <c r="I17" s="17">
        <v>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303</v>
      </c>
      <c r="D18" s="17">
        <v>42</v>
      </c>
      <c r="E18" s="17">
        <v>70</v>
      </c>
      <c r="F18" s="17">
        <v>135</v>
      </c>
      <c r="G18" s="17">
        <v>22</v>
      </c>
      <c r="H18" s="17">
        <v>12</v>
      </c>
      <c r="I18" s="17">
        <v>22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187</v>
      </c>
      <c r="D19" s="17">
        <v>8</v>
      </c>
      <c r="E19" s="17">
        <v>33</v>
      </c>
      <c r="F19" s="17">
        <v>119</v>
      </c>
      <c r="G19" s="17">
        <v>11</v>
      </c>
      <c r="H19" s="17">
        <v>5</v>
      </c>
      <c r="I19" s="17">
        <v>11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114</v>
      </c>
      <c r="D20" s="17">
        <v>4</v>
      </c>
      <c r="E20" s="17">
        <v>23</v>
      </c>
      <c r="F20" s="17">
        <v>55</v>
      </c>
      <c r="G20" s="17">
        <v>21</v>
      </c>
      <c r="H20" s="17">
        <v>5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72</v>
      </c>
      <c r="D21" s="17">
        <v>4</v>
      </c>
      <c r="E21" s="17">
        <v>9</v>
      </c>
      <c r="F21" s="17">
        <v>32</v>
      </c>
      <c r="G21" s="17">
        <v>10</v>
      </c>
      <c r="H21" s="17">
        <v>6</v>
      </c>
      <c r="I21" s="17">
        <v>11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4424</v>
      </c>
      <c r="D22" s="16">
        <v>831</v>
      </c>
      <c r="E22" s="16">
        <v>2097</v>
      </c>
      <c r="F22" s="16">
        <v>1020</v>
      </c>
      <c r="G22" s="16">
        <v>188</v>
      </c>
      <c r="H22" s="16">
        <v>139</v>
      </c>
      <c r="I22" s="16">
        <v>149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>
        <v>2</v>
      </c>
      <c r="E23" s="17">
        <v>2</v>
      </c>
      <c r="F23" s="17">
        <v>1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152</v>
      </c>
      <c r="D24" s="17">
        <v>36</v>
      </c>
      <c r="E24" s="17">
        <v>60</v>
      </c>
      <c r="F24" s="17">
        <v>27</v>
      </c>
      <c r="G24" s="17">
        <v>3</v>
      </c>
      <c r="H24" s="17">
        <v>14</v>
      </c>
      <c r="I24" s="17">
        <v>12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402</v>
      </c>
      <c r="D25" s="17">
        <v>72</v>
      </c>
      <c r="E25" s="17">
        <v>208</v>
      </c>
      <c r="F25" s="17">
        <v>70</v>
      </c>
      <c r="G25" s="17">
        <v>16</v>
      </c>
      <c r="H25" s="17">
        <v>20</v>
      </c>
      <c r="I25" s="17">
        <v>16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481</v>
      </c>
      <c r="D26" s="17">
        <v>87</v>
      </c>
      <c r="E26" s="17">
        <v>271</v>
      </c>
      <c r="F26" s="17">
        <v>80</v>
      </c>
      <c r="G26" s="17">
        <v>18</v>
      </c>
      <c r="H26" s="17">
        <v>9</v>
      </c>
      <c r="I26" s="17">
        <v>16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540</v>
      </c>
      <c r="D27" s="17">
        <v>90</v>
      </c>
      <c r="E27" s="17">
        <v>285</v>
      </c>
      <c r="F27" s="17">
        <v>115</v>
      </c>
      <c r="G27" s="17">
        <v>23</v>
      </c>
      <c r="H27" s="17">
        <v>13</v>
      </c>
      <c r="I27" s="17">
        <v>14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556</v>
      </c>
      <c r="D28" s="17">
        <v>77</v>
      </c>
      <c r="E28" s="17">
        <v>303</v>
      </c>
      <c r="F28" s="17">
        <v>125</v>
      </c>
      <c r="G28" s="17">
        <v>20</v>
      </c>
      <c r="H28" s="17">
        <v>11</v>
      </c>
      <c r="I28" s="17">
        <v>20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640</v>
      </c>
      <c r="D29" s="17">
        <v>105</v>
      </c>
      <c r="E29" s="17">
        <v>327</v>
      </c>
      <c r="F29" s="17">
        <v>148</v>
      </c>
      <c r="G29" s="17">
        <v>33</v>
      </c>
      <c r="H29" s="17">
        <v>13</v>
      </c>
      <c r="I29" s="17">
        <v>14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532</v>
      </c>
      <c r="D30" s="17">
        <v>107</v>
      </c>
      <c r="E30" s="17">
        <v>268</v>
      </c>
      <c r="F30" s="17">
        <v>115</v>
      </c>
      <c r="G30" s="17">
        <v>21</v>
      </c>
      <c r="H30" s="17">
        <v>14</v>
      </c>
      <c r="I30" s="17">
        <v>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395</v>
      </c>
      <c r="D31" s="17">
        <v>81</v>
      </c>
      <c r="E31" s="17">
        <v>172</v>
      </c>
      <c r="F31" s="17">
        <v>97</v>
      </c>
      <c r="G31" s="17">
        <v>20</v>
      </c>
      <c r="H31" s="17">
        <v>12</v>
      </c>
      <c r="I31" s="17">
        <v>13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293</v>
      </c>
      <c r="D32" s="17">
        <v>78</v>
      </c>
      <c r="E32" s="17">
        <v>103</v>
      </c>
      <c r="F32" s="17">
        <v>78</v>
      </c>
      <c r="G32" s="17">
        <v>13</v>
      </c>
      <c r="H32" s="17">
        <v>13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190</v>
      </c>
      <c r="D33" s="17">
        <v>41</v>
      </c>
      <c r="E33" s="17">
        <v>58</v>
      </c>
      <c r="F33" s="17">
        <v>77</v>
      </c>
      <c r="G33" s="17">
        <v>7</v>
      </c>
      <c r="H33" s="17">
        <v>4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118</v>
      </c>
      <c r="D34" s="17">
        <v>39</v>
      </c>
      <c r="E34" s="17">
        <v>20</v>
      </c>
      <c r="F34" s="17">
        <v>39</v>
      </c>
      <c r="G34" s="17">
        <v>3</v>
      </c>
      <c r="H34" s="17">
        <v>6</v>
      </c>
      <c r="I34" s="17">
        <v>11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57</v>
      </c>
      <c r="D35" s="17">
        <v>8</v>
      </c>
      <c r="E35" s="17">
        <v>11</v>
      </c>
      <c r="F35" s="17">
        <v>25</v>
      </c>
      <c r="G35" s="17">
        <v>4</v>
      </c>
      <c r="H35" s="17">
        <v>4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31</v>
      </c>
      <c r="D36" s="17">
        <v>4</v>
      </c>
      <c r="E36" s="17">
        <v>7</v>
      </c>
      <c r="F36" s="17">
        <v>10</v>
      </c>
      <c r="G36" s="17">
        <v>3</v>
      </c>
      <c r="H36" s="17">
        <v>3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31</v>
      </c>
      <c r="D37" s="17">
        <v>4</v>
      </c>
      <c r="E37" s="17">
        <v>2</v>
      </c>
      <c r="F37" s="17">
        <v>13</v>
      </c>
      <c r="G37" s="17">
        <v>4</v>
      </c>
      <c r="H37" s="17">
        <v>3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5492</v>
      </c>
      <c r="D38" s="16">
        <v>22</v>
      </c>
      <c r="E38" s="16">
        <v>2855</v>
      </c>
      <c r="F38" s="16">
        <v>1812</v>
      </c>
      <c r="G38" s="16">
        <v>473</v>
      </c>
      <c r="H38" s="16">
        <v>154</v>
      </c>
      <c r="I38" s="16">
        <v>176</v>
      </c>
    </row>
    <row r="39" spans="1:14" ht="12" customHeight="1" x14ac:dyDescent="0.2">
      <c r="A39" s="28" t="s">
        <v>165</v>
      </c>
      <c r="B39" s="2" t="s">
        <v>12</v>
      </c>
      <c r="C39" s="17">
        <v>13</v>
      </c>
      <c r="D39" s="17" t="s">
        <v>178</v>
      </c>
      <c r="E39" s="17">
        <v>5</v>
      </c>
      <c r="F39" s="17">
        <v>3</v>
      </c>
      <c r="G39" s="17" t="s">
        <v>178</v>
      </c>
      <c r="H39" s="17">
        <v>4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264</v>
      </c>
      <c r="D40" s="17">
        <v>1</v>
      </c>
      <c r="E40" s="17">
        <v>154</v>
      </c>
      <c r="F40" s="17">
        <v>56</v>
      </c>
      <c r="G40" s="17">
        <v>14</v>
      </c>
      <c r="H40" s="17">
        <v>25</v>
      </c>
      <c r="I40" s="17">
        <v>14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529</v>
      </c>
      <c r="D41" s="17">
        <v>1</v>
      </c>
      <c r="E41" s="17">
        <v>364</v>
      </c>
      <c r="F41" s="17">
        <v>81</v>
      </c>
      <c r="G41" s="17">
        <v>38</v>
      </c>
      <c r="H41" s="17">
        <v>19</v>
      </c>
      <c r="I41" s="17">
        <v>26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580</v>
      </c>
      <c r="D42" s="17" t="s">
        <v>178</v>
      </c>
      <c r="E42" s="17">
        <v>385</v>
      </c>
      <c r="F42" s="17">
        <v>99</v>
      </c>
      <c r="G42" s="17">
        <v>52</v>
      </c>
      <c r="H42" s="17">
        <v>15</v>
      </c>
      <c r="I42" s="17">
        <v>29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606</v>
      </c>
      <c r="D43" s="17" t="s">
        <v>178</v>
      </c>
      <c r="E43" s="17">
        <v>346</v>
      </c>
      <c r="F43" s="17">
        <v>174</v>
      </c>
      <c r="G43" s="17">
        <v>61</v>
      </c>
      <c r="H43" s="17">
        <v>13</v>
      </c>
      <c r="I43" s="17">
        <v>12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588</v>
      </c>
      <c r="D44" s="17">
        <v>2</v>
      </c>
      <c r="E44" s="17">
        <v>340</v>
      </c>
      <c r="F44" s="17">
        <v>186</v>
      </c>
      <c r="G44" s="17">
        <v>43</v>
      </c>
      <c r="H44" s="17">
        <v>11</v>
      </c>
      <c r="I44" s="17">
        <v>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681</v>
      </c>
      <c r="D45" s="17">
        <v>2</v>
      </c>
      <c r="E45" s="17">
        <v>346</v>
      </c>
      <c r="F45" s="17">
        <v>240</v>
      </c>
      <c r="G45" s="17">
        <v>65</v>
      </c>
      <c r="H45" s="17">
        <v>15</v>
      </c>
      <c r="I45" s="17">
        <v>13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632</v>
      </c>
      <c r="D46" s="17">
        <v>1</v>
      </c>
      <c r="E46" s="17">
        <v>302</v>
      </c>
      <c r="F46" s="17">
        <v>237</v>
      </c>
      <c r="G46" s="17">
        <v>57</v>
      </c>
      <c r="H46" s="17">
        <v>20</v>
      </c>
      <c r="I46" s="17">
        <v>15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472</v>
      </c>
      <c r="D47" s="17">
        <v>6</v>
      </c>
      <c r="E47" s="17">
        <v>211</v>
      </c>
      <c r="F47" s="17">
        <v>189</v>
      </c>
      <c r="G47" s="17">
        <v>41</v>
      </c>
      <c r="H47" s="17">
        <v>8</v>
      </c>
      <c r="I47" s="17">
        <v>17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344</v>
      </c>
      <c r="D48" s="17">
        <v>1</v>
      </c>
      <c r="E48" s="17">
        <v>171</v>
      </c>
      <c r="F48" s="17">
        <v>134</v>
      </c>
      <c r="G48" s="17">
        <v>26</v>
      </c>
      <c r="H48" s="17">
        <v>3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344</v>
      </c>
      <c r="D49" s="17">
        <v>5</v>
      </c>
      <c r="E49" s="17">
        <v>136</v>
      </c>
      <c r="F49" s="17">
        <v>159</v>
      </c>
      <c r="G49" s="17">
        <v>26</v>
      </c>
      <c r="H49" s="17">
        <v>9</v>
      </c>
      <c r="I49" s="17">
        <v>9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185</v>
      </c>
      <c r="D50" s="17">
        <v>3</v>
      </c>
      <c r="E50" s="17">
        <v>50</v>
      </c>
      <c r="F50" s="17">
        <v>96</v>
      </c>
      <c r="G50" s="17">
        <v>19</v>
      </c>
      <c r="H50" s="17">
        <v>6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130</v>
      </c>
      <c r="D51" s="17" t="s">
        <v>178</v>
      </c>
      <c r="E51" s="17">
        <v>22</v>
      </c>
      <c r="F51" s="17">
        <v>94</v>
      </c>
      <c r="G51" s="17">
        <v>7</v>
      </c>
      <c r="H51" s="17">
        <v>1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83</v>
      </c>
      <c r="D52" s="17" t="s">
        <v>178</v>
      </c>
      <c r="E52" s="17">
        <v>16</v>
      </c>
      <c r="F52" s="17">
        <v>45</v>
      </c>
      <c r="G52" s="17">
        <v>18</v>
      </c>
      <c r="H52" s="17">
        <v>2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41</v>
      </c>
      <c r="D53" s="18" t="s">
        <v>178</v>
      </c>
      <c r="E53" s="18">
        <v>7</v>
      </c>
      <c r="F53" s="18">
        <v>19</v>
      </c>
      <c r="G53" s="18">
        <v>6</v>
      </c>
      <c r="H53" s="18">
        <v>3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1537</v>
      </c>
      <c r="D6" s="16">
        <v>151</v>
      </c>
      <c r="E6" s="16">
        <v>900</v>
      </c>
      <c r="F6" s="16">
        <v>303</v>
      </c>
      <c r="G6" s="16">
        <v>79</v>
      </c>
      <c r="H6" s="16">
        <v>54</v>
      </c>
      <c r="I6" s="16">
        <v>50</v>
      </c>
    </row>
    <row r="7" spans="1:29" ht="12" customHeight="1" x14ac:dyDescent="0.2">
      <c r="A7" s="28" t="s">
        <v>165</v>
      </c>
      <c r="B7" s="2" t="s">
        <v>12</v>
      </c>
      <c r="C7" s="17">
        <v>7</v>
      </c>
      <c r="D7" s="17" t="s">
        <v>178</v>
      </c>
      <c r="E7" s="17">
        <v>2</v>
      </c>
      <c r="F7" s="17">
        <v>3</v>
      </c>
      <c r="G7" s="17" t="s">
        <v>178</v>
      </c>
      <c r="H7" s="17">
        <v>1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48</v>
      </c>
      <c r="D8" s="17">
        <v>8</v>
      </c>
      <c r="E8" s="17">
        <v>21</v>
      </c>
      <c r="F8" s="17">
        <v>10</v>
      </c>
      <c r="G8" s="17">
        <v>3</v>
      </c>
      <c r="H8" s="17">
        <v>5</v>
      </c>
      <c r="I8" s="17">
        <v>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131</v>
      </c>
      <c r="D9" s="17">
        <v>20</v>
      </c>
      <c r="E9" s="17">
        <v>83</v>
      </c>
      <c r="F9" s="17">
        <v>14</v>
      </c>
      <c r="G9" s="17">
        <v>6</v>
      </c>
      <c r="H9" s="17">
        <v>5</v>
      </c>
      <c r="I9" s="17">
        <v>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147</v>
      </c>
      <c r="D10" s="17">
        <v>14</v>
      </c>
      <c r="E10" s="17">
        <v>92</v>
      </c>
      <c r="F10" s="17">
        <v>24</v>
      </c>
      <c r="G10" s="17">
        <v>6</v>
      </c>
      <c r="H10" s="17">
        <v>3</v>
      </c>
      <c r="I10" s="17">
        <v>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185</v>
      </c>
      <c r="D11" s="17">
        <v>12</v>
      </c>
      <c r="E11" s="17">
        <v>127</v>
      </c>
      <c r="F11" s="17">
        <v>24</v>
      </c>
      <c r="G11" s="17">
        <v>10</v>
      </c>
      <c r="H11" s="17">
        <v>6</v>
      </c>
      <c r="I11" s="17">
        <v>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185</v>
      </c>
      <c r="D12" s="17">
        <v>21</v>
      </c>
      <c r="E12" s="17">
        <v>130</v>
      </c>
      <c r="F12" s="17">
        <v>17</v>
      </c>
      <c r="G12" s="17">
        <v>9</v>
      </c>
      <c r="H12" s="17">
        <v>3</v>
      </c>
      <c r="I12" s="17">
        <v>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179</v>
      </c>
      <c r="D13" s="17">
        <v>18</v>
      </c>
      <c r="E13" s="17">
        <v>113</v>
      </c>
      <c r="F13" s="17">
        <v>31</v>
      </c>
      <c r="G13" s="17">
        <v>6</v>
      </c>
      <c r="H13" s="17">
        <v>6</v>
      </c>
      <c r="I13" s="17">
        <v>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155</v>
      </c>
      <c r="D14" s="17">
        <v>10</v>
      </c>
      <c r="E14" s="17">
        <v>107</v>
      </c>
      <c r="F14" s="17">
        <v>23</v>
      </c>
      <c r="G14" s="17">
        <v>8</v>
      </c>
      <c r="H14" s="17">
        <v>2</v>
      </c>
      <c r="I14" s="17">
        <v>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141</v>
      </c>
      <c r="D15" s="17">
        <v>19</v>
      </c>
      <c r="E15" s="17">
        <v>71</v>
      </c>
      <c r="F15" s="17">
        <v>37</v>
      </c>
      <c r="G15" s="17">
        <v>4</v>
      </c>
      <c r="H15" s="17">
        <v>5</v>
      </c>
      <c r="I15" s="17">
        <v>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132</v>
      </c>
      <c r="D16" s="17">
        <v>13</v>
      </c>
      <c r="E16" s="17">
        <v>79</v>
      </c>
      <c r="F16" s="17">
        <v>29</v>
      </c>
      <c r="G16" s="17">
        <v>6</v>
      </c>
      <c r="H16" s="17">
        <v>5</v>
      </c>
      <c r="I16" s="17" t="s">
        <v>178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86</v>
      </c>
      <c r="D17" s="17">
        <v>6</v>
      </c>
      <c r="E17" s="17">
        <v>44</v>
      </c>
      <c r="F17" s="17">
        <v>24</v>
      </c>
      <c r="G17" s="17">
        <v>4</v>
      </c>
      <c r="H17" s="17">
        <v>5</v>
      </c>
      <c r="I17" s="17">
        <v>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64</v>
      </c>
      <c r="D18" s="17">
        <v>5</v>
      </c>
      <c r="E18" s="17">
        <v>16</v>
      </c>
      <c r="F18" s="17">
        <v>34</v>
      </c>
      <c r="G18" s="17">
        <v>4</v>
      </c>
      <c r="H18" s="17">
        <v>3</v>
      </c>
      <c r="I18" s="17">
        <v>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44</v>
      </c>
      <c r="D19" s="17">
        <v>2</v>
      </c>
      <c r="E19" s="17">
        <v>10</v>
      </c>
      <c r="F19" s="17">
        <v>18</v>
      </c>
      <c r="G19" s="17">
        <v>10</v>
      </c>
      <c r="H19" s="17">
        <v>2</v>
      </c>
      <c r="I19" s="17">
        <v>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22</v>
      </c>
      <c r="D20" s="17">
        <v>2</v>
      </c>
      <c r="E20" s="17">
        <v>2</v>
      </c>
      <c r="F20" s="17">
        <v>10</v>
      </c>
      <c r="G20" s="17">
        <v>3</v>
      </c>
      <c r="H20" s="17">
        <v>2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</v>
      </c>
      <c r="D21" s="17">
        <v>1</v>
      </c>
      <c r="E21" s="17">
        <v>3</v>
      </c>
      <c r="F21" s="17">
        <v>5</v>
      </c>
      <c r="G21" s="17" t="s">
        <v>178</v>
      </c>
      <c r="H21" s="17">
        <v>1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638</v>
      </c>
      <c r="D22" s="16">
        <v>137</v>
      </c>
      <c r="E22" s="16">
        <v>328</v>
      </c>
      <c r="F22" s="16">
        <v>98</v>
      </c>
      <c r="G22" s="16">
        <v>22</v>
      </c>
      <c r="H22" s="16">
        <v>30</v>
      </c>
      <c r="I22" s="16">
        <v>23</v>
      </c>
    </row>
    <row r="23" spans="1:14" ht="12" customHeight="1" x14ac:dyDescent="0.2">
      <c r="A23" s="28" t="s">
        <v>165</v>
      </c>
      <c r="B23" s="2" t="s">
        <v>12</v>
      </c>
      <c r="C23" s="17">
        <v>2</v>
      </c>
      <c r="D23" s="17" t="s">
        <v>178</v>
      </c>
      <c r="E23" s="17" t="s">
        <v>178</v>
      </c>
      <c r="F23" s="17">
        <v>1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14</v>
      </c>
      <c r="D24" s="17">
        <v>6</v>
      </c>
      <c r="E24" s="17">
        <v>3</v>
      </c>
      <c r="F24" s="17">
        <v>1</v>
      </c>
      <c r="G24" s="17">
        <v>2</v>
      </c>
      <c r="H24" s="17">
        <v>2</v>
      </c>
      <c r="I24" s="17" t="s">
        <v>178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50</v>
      </c>
      <c r="D25" s="17">
        <v>19</v>
      </c>
      <c r="E25" s="17">
        <v>21</v>
      </c>
      <c r="F25" s="17">
        <v>5</v>
      </c>
      <c r="G25" s="17">
        <v>2</v>
      </c>
      <c r="H25" s="17">
        <v>3</v>
      </c>
      <c r="I25" s="17" t="s">
        <v>178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61</v>
      </c>
      <c r="D26" s="17">
        <v>13</v>
      </c>
      <c r="E26" s="17">
        <v>24</v>
      </c>
      <c r="F26" s="17">
        <v>13</v>
      </c>
      <c r="G26" s="17">
        <v>4</v>
      </c>
      <c r="H26" s="17" t="s">
        <v>178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89</v>
      </c>
      <c r="D27" s="17">
        <v>12</v>
      </c>
      <c r="E27" s="17">
        <v>57</v>
      </c>
      <c r="F27" s="17">
        <v>11</v>
      </c>
      <c r="G27" s="17">
        <v>2</v>
      </c>
      <c r="H27" s="17">
        <v>5</v>
      </c>
      <c r="I27" s="17">
        <v>2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90</v>
      </c>
      <c r="D28" s="17">
        <v>20</v>
      </c>
      <c r="E28" s="17">
        <v>56</v>
      </c>
      <c r="F28" s="17">
        <v>7</v>
      </c>
      <c r="G28" s="17">
        <v>3</v>
      </c>
      <c r="H28" s="17">
        <v>1</v>
      </c>
      <c r="I28" s="17">
        <v>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77</v>
      </c>
      <c r="D29" s="17">
        <v>17</v>
      </c>
      <c r="E29" s="17">
        <v>43</v>
      </c>
      <c r="F29" s="17">
        <v>10</v>
      </c>
      <c r="G29" s="17">
        <v>2</v>
      </c>
      <c r="H29" s="17">
        <v>3</v>
      </c>
      <c r="I29" s="17">
        <v>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58</v>
      </c>
      <c r="D30" s="17">
        <v>9</v>
      </c>
      <c r="E30" s="17">
        <v>36</v>
      </c>
      <c r="F30" s="17">
        <v>7</v>
      </c>
      <c r="G30" s="17">
        <v>2</v>
      </c>
      <c r="H30" s="17">
        <v>2</v>
      </c>
      <c r="I30" s="17">
        <v>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72</v>
      </c>
      <c r="D31" s="17">
        <v>17</v>
      </c>
      <c r="E31" s="17">
        <v>39</v>
      </c>
      <c r="F31" s="17">
        <v>10</v>
      </c>
      <c r="G31" s="17">
        <v>2</v>
      </c>
      <c r="H31" s="17">
        <v>1</v>
      </c>
      <c r="I31" s="17">
        <v>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56</v>
      </c>
      <c r="D32" s="17">
        <v>12</v>
      </c>
      <c r="E32" s="17">
        <v>28</v>
      </c>
      <c r="F32" s="17">
        <v>12</v>
      </c>
      <c r="G32" s="17" t="s">
        <v>178</v>
      </c>
      <c r="H32" s="17">
        <v>4</v>
      </c>
      <c r="I32" s="17" t="s">
        <v>178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32</v>
      </c>
      <c r="D33" s="17">
        <v>6</v>
      </c>
      <c r="E33" s="17">
        <v>13</v>
      </c>
      <c r="F33" s="17">
        <v>7</v>
      </c>
      <c r="G33" s="17">
        <v>2</v>
      </c>
      <c r="H33" s="17">
        <v>3</v>
      </c>
      <c r="I33" s="17">
        <v>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</v>
      </c>
      <c r="D34" s="17">
        <v>3</v>
      </c>
      <c r="E34" s="17">
        <v>3</v>
      </c>
      <c r="F34" s="17">
        <v>6</v>
      </c>
      <c r="G34" s="17" t="s">
        <v>178</v>
      </c>
      <c r="H34" s="17">
        <v>2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</v>
      </c>
      <c r="D35" s="17" t="s">
        <v>178</v>
      </c>
      <c r="E35" s="17">
        <v>3</v>
      </c>
      <c r="F35" s="17">
        <v>4</v>
      </c>
      <c r="G35" s="17">
        <v>1</v>
      </c>
      <c r="H35" s="17" t="s">
        <v>178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</v>
      </c>
      <c r="D36" s="17">
        <v>2</v>
      </c>
      <c r="E36" s="17">
        <v>1</v>
      </c>
      <c r="F36" s="17">
        <v>3</v>
      </c>
      <c r="G36" s="17" t="s">
        <v>178</v>
      </c>
      <c r="H36" s="17">
        <v>2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</v>
      </c>
      <c r="D37" s="17">
        <v>1</v>
      </c>
      <c r="E37" s="17">
        <v>1</v>
      </c>
      <c r="F37" s="17">
        <v>1</v>
      </c>
      <c r="G37" s="17" t="s">
        <v>178</v>
      </c>
      <c r="H37" s="17">
        <v>1</v>
      </c>
      <c r="I37" s="17" t="s">
        <v>178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899</v>
      </c>
      <c r="D38" s="16">
        <v>14</v>
      </c>
      <c r="E38" s="16">
        <v>572</v>
      </c>
      <c r="F38" s="16">
        <v>205</v>
      </c>
      <c r="G38" s="16">
        <v>57</v>
      </c>
      <c r="H38" s="16">
        <v>24</v>
      </c>
      <c r="I38" s="16">
        <v>27</v>
      </c>
    </row>
    <row r="39" spans="1:14" ht="12" customHeight="1" x14ac:dyDescent="0.2">
      <c r="A39" s="28" t="s">
        <v>165</v>
      </c>
      <c r="B39" s="2" t="s">
        <v>12</v>
      </c>
      <c r="C39" s="17">
        <v>5</v>
      </c>
      <c r="D39" s="17" t="s">
        <v>178</v>
      </c>
      <c r="E39" s="17">
        <v>2</v>
      </c>
      <c r="F39" s="17">
        <v>2</v>
      </c>
      <c r="G39" s="17" t="s">
        <v>178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34</v>
      </c>
      <c r="D40" s="17">
        <v>2</v>
      </c>
      <c r="E40" s="17">
        <v>18</v>
      </c>
      <c r="F40" s="17">
        <v>9</v>
      </c>
      <c r="G40" s="17">
        <v>1</v>
      </c>
      <c r="H40" s="17">
        <v>3</v>
      </c>
      <c r="I40" s="17">
        <v>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81</v>
      </c>
      <c r="D41" s="17">
        <v>1</v>
      </c>
      <c r="E41" s="17">
        <v>62</v>
      </c>
      <c r="F41" s="17">
        <v>9</v>
      </c>
      <c r="G41" s="17">
        <v>4</v>
      </c>
      <c r="H41" s="17">
        <v>2</v>
      </c>
      <c r="I41" s="17">
        <v>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86</v>
      </c>
      <c r="D42" s="17">
        <v>1</v>
      </c>
      <c r="E42" s="17">
        <v>68</v>
      </c>
      <c r="F42" s="17">
        <v>11</v>
      </c>
      <c r="G42" s="17">
        <v>2</v>
      </c>
      <c r="H42" s="17">
        <v>3</v>
      </c>
      <c r="I42" s="17">
        <v>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96</v>
      </c>
      <c r="D43" s="17" t="s">
        <v>178</v>
      </c>
      <c r="E43" s="17">
        <v>70</v>
      </c>
      <c r="F43" s="17">
        <v>13</v>
      </c>
      <c r="G43" s="17">
        <v>8</v>
      </c>
      <c r="H43" s="17">
        <v>1</v>
      </c>
      <c r="I43" s="17">
        <v>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95</v>
      </c>
      <c r="D44" s="17">
        <v>1</v>
      </c>
      <c r="E44" s="17">
        <v>74</v>
      </c>
      <c r="F44" s="17">
        <v>10</v>
      </c>
      <c r="G44" s="17">
        <v>6</v>
      </c>
      <c r="H44" s="17">
        <v>2</v>
      </c>
      <c r="I44" s="17">
        <v>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102</v>
      </c>
      <c r="D45" s="17">
        <v>1</v>
      </c>
      <c r="E45" s="17">
        <v>70</v>
      </c>
      <c r="F45" s="17">
        <v>21</v>
      </c>
      <c r="G45" s="17">
        <v>4</v>
      </c>
      <c r="H45" s="17">
        <v>3</v>
      </c>
      <c r="I45" s="17">
        <v>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97</v>
      </c>
      <c r="D46" s="17">
        <v>1</v>
      </c>
      <c r="E46" s="17">
        <v>71</v>
      </c>
      <c r="F46" s="17">
        <v>16</v>
      </c>
      <c r="G46" s="17">
        <v>6</v>
      </c>
      <c r="H46" s="17" t="s">
        <v>178</v>
      </c>
      <c r="I46" s="17">
        <v>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69</v>
      </c>
      <c r="D47" s="17">
        <v>2</v>
      </c>
      <c r="E47" s="17">
        <v>32</v>
      </c>
      <c r="F47" s="17">
        <v>27</v>
      </c>
      <c r="G47" s="17">
        <v>2</v>
      </c>
      <c r="H47" s="17">
        <v>4</v>
      </c>
      <c r="I47" s="17">
        <v>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76</v>
      </c>
      <c r="D48" s="17">
        <v>1</v>
      </c>
      <c r="E48" s="17">
        <v>51</v>
      </c>
      <c r="F48" s="17">
        <v>17</v>
      </c>
      <c r="G48" s="17">
        <v>6</v>
      </c>
      <c r="H48" s="17">
        <v>1</v>
      </c>
      <c r="I48" s="17" t="s">
        <v>178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54</v>
      </c>
      <c r="D49" s="17" t="s">
        <v>178</v>
      </c>
      <c r="E49" s="17">
        <v>31</v>
      </c>
      <c r="F49" s="17">
        <v>17</v>
      </c>
      <c r="G49" s="17">
        <v>2</v>
      </c>
      <c r="H49" s="17">
        <v>2</v>
      </c>
      <c r="I49" s="17">
        <v>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49</v>
      </c>
      <c r="D50" s="17">
        <v>2</v>
      </c>
      <c r="E50" s="17">
        <v>13</v>
      </c>
      <c r="F50" s="17">
        <v>28</v>
      </c>
      <c r="G50" s="17">
        <v>4</v>
      </c>
      <c r="H50" s="17">
        <v>1</v>
      </c>
      <c r="I50" s="17">
        <v>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35</v>
      </c>
      <c r="D51" s="17">
        <v>2</v>
      </c>
      <c r="E51" s="17">
        <v>7</v>
      </c>
      <c r="F51" s="17">
        <v>14</v>
      </c>
      <c r="G51" s="17">
        <v>9</v>
      </c>
      <c r="H51" s="17">
        <v>2</v>
      </c>
      <c r="I51" s="17">
        <v>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13</v>
      </c>
      <c r="D52" s="17" t="s">
        <v>178</v>
      </c>
      <c r="E52" s="17">
        <v>1</v>
      </c>
      <c r="F52" s="17">
        <v>7</v>
      </c>
      <c r="G52" s="17">
        <v>3</v>
      </c>
      <c r="H52" s="17" t="s">
        <v>178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</v>
      </c>
      <c r="D53" s="18" t="s">
        <v>178</v>
      </c>
      <c r="E53" s="18">
        <v>2</v>
      </c>
      <c r="F53" s="18">
        <v>4</v>
      </c>
      <c r="G53" s="18" t="s">
        <v>178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20" t="s">
        <v>76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1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1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1" ht="12" customHeight="1" x14ac:dyDescent="0.2">
      <c r="A6" s="31" t="s">
        <v>11</v>
      </c>
      <c r="B6" s="9" t="s">
        <v>165</v>
      </c>
      <c r="C6" s="16">
        <v>10719</v>
      </c>
      <c r="D6" s="16">
        <v>1098</v>
      </c>
      <c r="E6" s="16">
        <v>5329</v>
      </c>
      <c r="F6" s="16">
        <v>2958</v>
      </c>
      <c r="G6" s="16">
        <v>622</v>
      </c>
      <c r="H6" s="16">
        <v>372</v>
      </c>
      <c r="I6" s="16">
        <v>340</v>
      </c>
    </row>
    <row r="7" spans="1:31" ht="12" customHeight="1" x14ac:dyDescent="0.2">
      <c r="A7" s="28" t="s">
        <v>165</v>
      </c>
      <c r="B7" s="2" t="s">
        <v>12</v>
      </c>
      <c r="C7" s="17">
        <v>17</v>
      </c>
      <c r="D7" s="17" t="s">
        <v>178</v>
      </c>
      <c r="E7" s="17">
        <v>7</v>
      </c>
      <c r="F7" s="17">
        <v>4</v>
      </c>
      <c r="G7" s="17">
        <v>1</v>
      </c>
      <c r="H7" s="17">
        <v>4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1" ht="12" customHeight="1" x14ac:dyDescent="0.2">
      <c r="A8" s="28" t="s">
        <v>165</v>
      </c>
      <c r="B8" s="2" t="s">
        <v>13</v>
      </c>
      <c r="C8" s="17">
        <v>442</v>
      </c>
      <c r="D8" s="17">
        <v>36</v>
      </c>
      <c r="E8" s="17">
        <v>222</v>
      </c>
      <c r="F8" s="17">
        <v>69</v>
      </c>
      <c r="G8" s="17">
        <v>18</v>
      </c>
      <c r="H8" s="17">
        <v>63</v>
      </c>
      <c r="I8" s="17">
        <v>34</v>
      </c>
      <c r="J8" t="s">
        <v>165</v>
      </c>
      <c r="K8" t="s">
        <v>165</v>
      </c>
      <c r="M8" t="s">
        <v>165</v>
      </c>
      <c r="N8" t="s">
        <v>165</v>
      </c>
    </row>
    <row r="9" spans="1:31" ht="12" customHeight="1" x14ac:dyDescent="0.2">
      <c r="A9" s="28" t="s">
        <v>165</v>
      </c>
      <c r="B9" s="2" t="s">
        <v>14</v>
      </c>
      <c r="C9" s="17">
        <v>941</v>
      </c>
      <c r="D9" s="17">
        <v>93</v>
      </c>
      <c r="E9" s="17">
        <v>593</v>
      </c>
      <c r="F9" s="17">
        <v>147</v>
      </c>
      <c r="G9" s="17">
        <v>37</v>
      </c>
      <c r="H9" s="17">
        <v>45</v>
      </c>
      <c r="I9" s="17">
        <v>26</v>
      </c>
      <c r="J9" t="s">
        <v>165</v>
      </c>
      <c r="K9" t="s">
        <v>165</v>
      </c>
      <c r="M9" t="s">
        <v>165</v>
      </c>
      <c r="N9" t="s">
        <v>165</v>
      </c>
    </row>
    <row r="10" spans="1:31" ht="12" customHeight="1" x14ac:dyDescent="0.2">
      <c r="A10" s="28" t="s">
        <v>165</v>
      </c>
      <c r="B10" s="2" t="s">
        <v>15</v>
      </c>
      <c r="C10" s="17">
        <v>1157</v>
      </c>
      <c r="D10" s="17">
        <v>95</v>
      </c>
      <c r="E10" s="17">
        <v>717</v>
      </c>
      <c r="F10" s="17">
        <v>229</v>
      </c>
      <c r="G10" s="17">
        <v>50</v>
      </c>
      <c r="H10" s="17">
        <v>33</v>
      </c>
      <c r="I10" s="17">
        <v>33</v>
      </c>
      <c r="J10" t="s">
        <v>165</v>
      </c>
      <c r="K10" t="s">
        <v>165</v>
      </c>
      <c r="M10" t="s">
        <v>165</v>
      </c>
      <c r="N10" t="s">
        <v>165</v>
      </c>
    </row>
    <row r="11" spans="1:31" ht="12" customHeight="1" x14ac:dyDescent="0.2">
      <c r="A11" s="28" t="s">
        <v>165</v>
      </c>
      <c r="B11" s="2" t="s">
        <v>16</v>
      </c>
      <c r="C11" s="17">
        <v>1280</v>
      </c>
      <c r="D11" s="17">
        <v>119</v>
      </c>
      <c r="E11" s="17">
        <v>703</v>
      </c>
      <c r="F11" s="17">
        <v>312</v>
      </c>
      <c r="G11" s="17">
        <v>74</v>
      </c>
      <c r="H11" s="17">
        <v>40</v>
      </c>
      <c r="I11" s="17">
        <v>32</v>
      </c>
      <c r="J11" t="s">
        <v>165</v>
      </c>
      <c r="K11" t="s">
        <v>165</v>
      </c>
      <c r="M11" t="s">
        <v>165</v>
      </c>
      <c r="N11" t="s">
        <v>165</v>
      </c>
    </row>
    <row r="12" spans="1:31" ht="12" customHeight="1" x14ac:dyDescent="0.2">
      <c r="A12" s="28" t="s">
        <v>165</v>
      </c>
      <c r="B12" s="2" t="s">
        <v>17</v>
      </c>
      <c r="C12" s="17">
        <v>1237</v>
      </c>
      <c r="D12" s="17">
        <v>125</v>
      </c>
      <c r="E12" s="17">
        <v>646</v>
      </c>
      <c r="F12" s="17">
        <v>317</v>
      </c>
      <c r="G12" s="17">
        <v>82</v>
      </c>
      <c r="H12" s="17">
        <v>29</v>
      </c>
      <c r="I12" s="17">
        <v>38</v>
      </c>
      <c r="J12" t="s">
        <v>165</v>
      </c>
      <c r="K12" t="s">
        <v>165</v>
      </c>
      <c r="M12" t="s">
        <v>165</v>
      </c>
      <c r="N12" t="s">
        <v>165</v>
      </c>
    </row>
    <row r="13" spans="1:31" ht="12" customHeight="1" x14ac:dyDescent="0.2">
      <c r="A13" s="28" t="s">
        <v>165</v>
      </c>
      <c r="B13" s="2" t="s">
        <v>18</v>
      </c>
      <c r="C13" s="17">
        <v>1378</v>
      </c>
      <c r="D13" s="17">
        <v>137</v>
      </c>
      <c r="E13" s="17">
        <v>760</v>
      </c>
      <c r="F13" s="17">
        <v>346</v>
      </c>
      <c r="G13" s="17">
        <v>68</v>
      </c>
      <c r="H13" s="17">
        <v>31</v>
      </c>
      <c r="I13" s="17">
        <v>36</v>
      </c>
      <c r="J13" t="s">
        <v>165</v>
      </c>
      <c r="K13" t="s">
        <v>165</v>
      </c>
      <c r="M13" t="s">
        <v>165</v>
      </c>
      <c r="N13" t="s">
        <v>165</v>
      </c>
    </row>
    <row r="14" spans="1:31" ht="12" customHeight="1" x14ac:dyDescent="0.2">
      <c r="A14" s="28" t="s">
        <v>165</v>
      </c>
      <c r="B14" s="2" t="s">
        <v>19</v>
      </c>
      <c r="C14" s="17">
        <v>1132</v>
      </c>
      <c r="D14" s="17">
        <v>108</v>
      </c>
      <c r="E14" s="17">
        <v>545</v>
      </c>
      <c r="F14" s="17">
        <v>339</v>
      </c>
      <c r="G14" s="17">
        <v>82</v>
      </c>
      <c r="H14" s="17">
        <v>26</v>
      </c>
      <c r="I14" s="17">
        <v>32</v>
      </c>
      <c r="J14" t="s">
        <v>165</v>
      </c>
      <c r="K14" t="s">
        <v>165</v>
      </c>
      <c r="M14" t="s">
        <v>165</v>
      </c>
      <c r="N14" t="s">
        <v>165</v>
      </c>
    </row>
    <row r="15" spans="1:31" ht="12" customHeight="1" x14ac:dyDescent="0.2">
      <c r="A15" s="28" t="s">
        <v>165</v>
      </c>
      <c r="B15" s="2" t="s">
        <v>20</v>
      </c>
      <c r="C15" s="17">
        <v>987</v>
      </c>
      <c r="D15" s="17">
        <v>131</v>
      </c>
      <c r="E15" s="17">
        <v>447</v>
      </c>
      <c r="F15" s="17">
        <v>306</v>
      </c>
      <c r="G15" s="17">
        <v>59</v>
      </c>
      <c r="H15" s="17">
        <v>22</v>
      </c>
      <c r="I15" s="17">
        <v>22</v>
      </c>
      <c r="J15" t="s">
        <v>165</v>
      </c>
      <c r="K15" t="s">
        <v>165</v>
      </c>
      <c r="M15" t="s">
        <v>165</v>
      </c>
      <c r="N15" t="s">
        <v>165</v>
      </c>
    </row>
    <row r="16" spans="1:31" ht="12" customHeight="1" x14ac:dyDescent="0.2">
      <c r="A16" s="28" t="s">
        <v>165</v>
      </c>
      <c r="B16" s="2" t="s">
        <v>21</v>
      </c>
      <c r="C16" s="17">
        <v>817</v>
      </c>
      <c r="D16" s="17">
        <v>106</v>
      </c>
      <c r="E16" s="17">
        <v>356</v>
      </c>
      <c r="F16" s="17">
        <v>265</v>
      </c>
      <c r="G16" s="17">
        <v>41</v>
      </c>
      <c r="H16" s="17">
        <v>26</v>
      </c>
      <c r="I16" s="17">
        <v>23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600</v>
      </c>
      <c r="D17" s="17">
        <v>78</v>
      </c>
      <c r="E17" s="17">
        <v>213</v>
      </c>
      <c r="F17" s="17">
        <v>219</v>
      </c>
      <c r="G17" s="17">
        <v>46</v>
      </c>
      <c r="H17" s="17">
        <v>23</v>
      </c>
      <c r="I17" s="17">
        <v>21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321</v>
      </c>
      <c r="D18" s="17">
        <v>34</v>
      </c>
      <c r="E18" s="17">
        <v>61</v>
      </c>
      <c r="F18" s="17">
        <v>171</v>
      </c>
      <c r="G18" s="17">
        <v>27</v>
      </c>
      <c r="H18" s="17">
        <v>13</v>
      </c>
      <c r="I18" s="17">
        <v>15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217</v>
      </c>
      <c r="D19" s="17">
        <v>21</v>
      </c>
      <c r="E19" s="17">
        <v>30</v>
      </c>
      <c r="F19" s="17">
        <v>125</v>
      </c>
      <c r="G19" s="17">
        <v>21</v>
      </c>
      <c r="H19" s="17">
        <v>7</v>
      </c>
      <c r="I19" s="17">
        <v>13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116</v>
      </c>
      <c r="D20" s="17">
        <v>10</v>
      </c>
      <c r="E20" s="17">
        <v>15</v>
      </c>
      <c r="F20" s="17">
        <v>65</v>
      </c>
      <c r="G20" s="17">
        <v>13</v>
      </c>
      <c r="H20" s="17">
        <v>6</v>
      </c>
      <c r="I20" s="17">
        <v>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77</v>
      </c>
      <c r="D21" s="17">
        <v>5</v>
      </c>
      <c r="E21" s="17">
        <v>14</v>
      </c>
      <c r="F21" s="17">
        <v>44</v>
      </c>
      <c r="G21" s="17">
        <v>3</v>
      </c>
      <c r="H21" s="17">
        <v>4</v>
      </c>
      <c r="I21" s="17">
        <v>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4700</v>
      </c>
      <c r="D22" s="16">
        <v>1061</v>
      </c>
      <c r="E22" s="16">
        <v>2146</v>
      </c>
      <c r="F22" s="16">
        <v>995</v>
      </c>
      <c r="G22" s="16">
        <v>165</v>
      </c>
      <c r="H22" s="16">
        <v>165</v>
      </c>
      <c r="I22" s="16">
        <v>168</v>
      </c>
    </row>
    <row r="23" spans="1:14" ht="12" customHeight="1" x14ac:dyDescent="0.2">
      <c r="A23" s="28" t="s">
        <v>165</v>
      </c>
      <c r="B23" s="2" t="s">
        <v>12</v>
      </c>
      <c r="C23" s="17">
        <v>10</v>
      </c>
      <c r="D23" s="17" t="s">
        <v>178</v>
      </c>
      <c r="E23" s="17">
        <v>3</v>
      </c>
      <c r="F23" s="17">
        <v>2</v>
      </c>
      <c r="G23" s="17" t="s">
        <v>178</v>
      </c>
      <c r="H23" s="17">
        <v>4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155</v>
      </c>
      <c r="D24" s="17">
        <v>35</v>
      </c>
      <c r="E24" s="17">
        <v>58</v>
      </c>
      <c r="F24" s="17">
        <v>21</v>
      </c>
      <c r="G24" s="17">
        <v>7</v>
      </c>
      <c r="H24" s="17">
        <v>21</v>
      </c>
      <c r="I24" s="17">
        <v>13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379</v>
      </c>
      <c r="D25" s="17">
        <v>89</v>
      </c>
      <c r="E25" s="17">
        <v>202</v>
      </c>
      <c r="F25" s="17">
        <v>53</v>
      </c>
      <c r="G25" s="17">
        <v>6</v>
      </c>
      <c r="H25" s="17">
        <v>19</v>
      </c>
      <c r="I25" s="17">
        <v>10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493</v>
      </c>
      <c r="D26" s="17">
        <v>94</v>
      </c>
      <c r="E26" s="17">
        <v>256</v>
      </c>
      <c r="F26" s="17">
        <v>98</v>
      </c>
      <c r="G26" s="17">
        <v>12</v>
      </c>
      <c r="H26" s="17">
        <v>12</v>
      </c>
      <c r="I26" s="17">
        <v>21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572</v>
      </c>
      <c r="D27" s="17">
        <v>115</v>
      </c>
      <c r="E27" s="17">
        <v>271</v>
      </c>
      <c r="F27" s="17">
        <v>130</v>
      </c>
      <c r="G27" s="17">
        <v>21</v>
      </c>
      <c r="H27" s="17">
        <v>20</v>
      </c>
      <c r="I27" s="17">
        <v>15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604</v>
      </c>
      <c r="D28" s="17">
        <v>123</v>
      </c>
      <c r="E28" s="17">
        <v>296</v>
      </c>
      <c r="F28" s="17">
        <v>127</v>
      </c>
      <c r="G28" s="17">
        <v>24</v>
      </c>
      <c r="H28" s="17">
        <v>15</v>
      </c>
      <c r="I28" s="17">
        <v>19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662</v>
      </c>
      <c r="D29" s="17">
        <v>133</v>
      </c>
      <c r="E29" s="17">
        <v>358</v>
      </c>
      <c r="F29" s="17">
        <v>118</v>
      </c>
      <c r="G29" s="17">
        <v>22</v>
      </c>
      <c r="H29" s="17">
        <v>14</v>
      </c>
      <c r="I29" s="17">
        <v>17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505</v>
      </c>
      <c r="D30" s="17">
        <v>104</v>
      </c>
      <c r="E30" s="17">
        <v>247</v>
      </c>
      <c r="F30" s="17">
        <v>100</v>
      </c>
      <c r="G30" s="17">
        <v>26</v>
      </c>
      <c r="H30" s="17">
        <v>15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435</v>
      </c>
      <c r="D31" s="17">
        <v>127</v>
      </c>
      <c r="E31" s="17">
        <v>197</v>
      </c>
      <c r="F31" s="17">
        <v>82</v>
      </c>
      <c r="G31" s="17">
        <v>6</v>
      </c>
      <c r="H31" s="17">
        <v>9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391</v>
      </c>
      <c r="D32" s="17">
        <v>104</v>
      </c>
      <c r="E32" s="17">
        <v>155</v>
      </c>
      <c r="F32" s="17">
        <v>90</v>
      </c>
      <c r="G32" s="17">
        <v>11</v>
      </c>
      <c r="H32" s="17">
        <v>15</v>
      </c>
      <c r="I32" s="17">
        <v>16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237</v>
      </c>
      <c r="D33" s="17">
        <v>75</v>
      </c>
      <c r="E33" s="17">
        <v>64</v>
      </c>
      <c r="F33" s="17">
        <v>63</v>
      </c>
      <c r="G33" s="17">
        <v>14</v>
      </c>
      <c r="H33" s="17">
        <v>9</v>
      </c>
      <c r="I33" s="17">
        <v>12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114</v>
      </c>
      <c r="D34" s="17">
        <v>30</v>
      </c>
      <c r="E34" s="17">
        <v>19</v>
      </c>
      <c r="F34" s="17">
        <v>49</v>
      </c>
      <c r="G34" s="17">
        <v>6</v>
      </c>
      <c r="H34" s="17">
        <v>4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79</v>
      </c>
      <c r="D35" s="17">
        <v>18</v>
      </c>
      <c r="E35" s="17">
        <v>13</v>
      </c>
      <c r="F35" s="17">
        <v>34</v>
      </c>
      <c r="G35" s="17">
        <v>5</v>
      </c>
      <c r="H35" s="17">
        <v>3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35</v>
      </c>
      <c r="D36" s="17">
        <v>9</v>
      </c>
      <c r="E36" s="17">
        <v>3</v>
      </c>
      <c r="F36" s="17">
        <v>15</v>
      </c>
      <c r="G36" s="17">
        <v>4</v>
      </c>
      <c r="H36" s="17">
        <v>3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29</v>
      </c>
      <c r="D37" s="17">
        <v>5</v>
      </c>
      <c r="E37" s="17">
        <v>4</v>
      </c>
      <c r="F37" s="17">
        <v>13</v>
      </c>
      <c r="G37" s="17">
        <v>1</v>
      </c>
      <c r="H37" s="17">
        <v>2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6019</v>
      </c>
      <c r="D38" s="16">
        <v>37</v>
      </c>
      <c r="E38" s="16">
        <v>3183</v>
      </c>
      <c r="F38" s="16">
        <v>1963</v>
      </c>
      <c r="G38" s="16">
        <v>457</v>
      </c>
      <c r="H38" s="16">
        <v>207</v>
      </c>
      <c r="I38" s="16">
        <v>172</v>
      </c>
    </row>
    <row r="39" spans="1:14" ht="12" customHeight="1" x14ac:dyDescent="0.2">
      <c r="A39" s="28" t="s">
        <v>165</v>
      </c>
      <c r="B39" s="2" t="s">
        <v>12</v>
      </c>
      <c r="C39" s="17">
        <v>7</v>
      </c>
      <c r="D39" s="17" t="s">
        <v>178</v>
      </c>
      <c r="E39" s="17">
        <v>4</v>
      </c>
      <c r="F39" s="17">
        <v>2</v>
      </c>
      <c r="G39" s="17">
        <v>1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287</v>
      </c>
      <c r="D40" s="17">
        <v>1</v>
      </c>
      <c r="E40" s="17">
        <v>164</v>
      </c>
      <c r="F40" s="17">
        <v>48</v>
      </c>
      <c r="G40" s="17">
        <v>11</v>
      </c>
      <c r="H40" s="17">
        <v>42</v>
      </c>
      <c r="I40" s="17">
        <v>21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562</v>
      </c>
      <c r="D41" s="17">
        <v>4</v>
      </c>
      <c r="E41" s="17">
        <v>391</v>
      </c>
      <c r="F41" s="17">
        <v>94</v>
      </c>
      <c r="G41" s="17">
        <v>31</v>
      </c>
      <c r="H41" s="17">
        <v>26</v>
      </c>
      <c r="I41" s="17">
        <v>16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664</v>
      </c>
      <c r="D42" s="17">
        <v>1</v>
      </c>
      <c r="E42" s="17">
        <v>461</v>
      </c>
      <c r="F42" s="17">
        <v>131</v>
      </c>
      <c r="G42" s="17">
        <v>38</v>
      </c>
      <c r="H42" s="17">
        <v>21</v>
      </c>
      <c r="I42" s="17">
        <v>12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708</v>
      </c>
      <c r="D43" s="17">
        <v>4</v>
      </c>
      <c r="E43" s="17">
        <v>432</v>
      </c>
      <c r="F43" s="17">
        <v>182</v>
      </c>
      <c r="G43" s="17">
        <v>53</v>
      </c>
      <c r="H43" s="17">
        <v>20</v>
      </c>
      <c r="I43" s="17">
        <v>17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633</v>
      </c>
      <c r="D44" s="17">
        <v>2</v>
      </c>
      <c r="E44" s="17">
        <v>350</v>
      </c>
      <c r="F44" s="17">
        <v>190</v>
      </c>
      <c r="G44" s="17">
        <v>58</v>
      </c>
      <c r="H44" s="17">
        <v>14</v>
      </c>
      <c r="I44" s="17">
        <v>19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716</v>
      </c>
      <c r="D45" s="17">
        <v>4</v>
      </c>
      <c r="E45" s="17">
        <v>402</v>
      </c>
      <c r="F45" s="17">
        <v>228</v>
      </c>
      <c r="G45" s="17">
        <v>46</v>
      </c>
      <c r="H45" s="17">
        <v>17</v>
      </c>
      <c r="I45" s="17">
        <v>19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627</v>
      </c>
      <c r="D46" s="17">
        <v>4</v>
      </c>
      <c r="E46" s="17">
        <v>298</v>
      </c>
      <c r="F46" s="17">
        <v>239</v>
      </c>
      <c r="G46" s="17">
        <v>56</v>
      </c>
      <c r="H46" s="17">
        <v>11</v>
      </c>
      <c r="I46" s="17">
        <v>19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552</v>
      </c>
      <c r="D47" s="17">
        <v>4</v>
      </c>
      <c r="E47" s="17">
        <v>250</v>
      </c>
      <c r="F47" s="17">
        <v>224</v>
      </c>
      <c r="G47" s="17">
        <v>53</v>
      </c>
      <c r="H47" s="17">
        <v>13</v>
      </c>
      <c r="I47" s="17">
        <v>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426</v>
      </c>
      <c r="D48" s="17">
        <v>2</v>
      </c>
      <c r="E48" s="17">
        <v>201</v>
      </c>
      <c r="F48" s="17">
        <v>175</v>
      </c>
      <c r="G48" s="17">
        <v>30</v>
      </c>
      <c r="H48" s="17">
        <v>11</v>
      </c>
      <c r="I48" s="17">
        <v>7</v>
      </c>
      <c r="J48" t="s">
        <v>165</v>
      </c>
      <c r="K48" t="s">
        <v>165</v>
      </c>
      <c r="M48" t="s">
        <v>165</v>
      </c>
      <c r="N48" t="s">
        <v>165</v>
      </c>
    </row>
    <row r="49" spans="1:31" ht="12" customHeight="1" x14ac:dyDescent="0.2">
      <c r="A49" s="28" t="s">
        <v>165</v>
      </c>
      <c r="B49" s="2" t="s">
        <v>22</v>
      </c>
      <c r="C49" s="17">
        <v>363</v>
      </c>
      <c r="D49" s="17">
        <v>3</v>
      </c>
      <c r="E49" s="17">
        <v>149</v>
      </c>
      <c r="F49" s="17">
        <v>156</v>
      </c>
      <c r="G49" s="17">
        <v>32</v>
      </c>
      <c r="H49" s="17">
        <v>14</v>
      </c>
      <c r="I49" s="17">
        <v>9</v>
      </c>
      <c r="J49" t="s">
        <v>165</v>
      </c>
      <c r="K49" t="s">
        <v>165</v>
      </c>
      <c r="M49" t="s">
        <v>165</v>
      </c>
      <c r="N49" t="s">
        <v>165</v>
      </c>
    </row>
    <row r="50" spans="1:31" ht="12" customHeight="1" x14ac:dyDescent="0.2">
      <c r="A50" s="28" t="s">
        <v>165</v>
      </c>
      <c r="B50" s="2" t="s">
        <v>23</v>
      </c>
      <c r="C50" s="17">
        <v>207</v>
      </c>
      <c r="D50" s="17">
        <v>4</v>
      </c>
      <c r="E50" s="17">
        <v>42</v>
      </c>
      <c r="F50" s="17">
        <v>122</v>
      </c>
      <c r="G50" s="17">
        <v>21</v>
      </c>
      <c r="H50" s="17">
        <v>9</v>
      </c>
      <c r="I50" s="17">
        <v>9</v>
      </c>
      <c r="J50" t="s">
        <v>165</v>
      </c>
      <c r="K50" t="s">
        <v>165</v>
      </c>
      <c r="M50" t="s">
        <v>165</v>
      </c>
      <c r="N50" t="s">
        <v>165</v>
      </c>
    </row>
    <row r="51" spans="1:31" ht="12" customHeight="1" x14ac:dyDescent="0.2">
      <c r="A51" s="28" t="s">
        <v>165</v>
      </c>
      <c r="B51" s="2" t="s">
        <v>24</v>
      </c>
      <c r="C51" s="17">
        <v>138</v>
      </c>
      <c r="D51" s="17">
        <v>3</v>
      </c>
      <c r="E51" s="17">
        <v>17</v>
      </c>
      <c r="F51" s="17">
        <v>91</v>
      </c>
      <c r="G51" s="17">
        <v>16</v>
      </c>
      <c r="H51" s="17">
        <v>4</v>
      </c>
      <c r="I51" s="17">
        <v>7</v>
      </c>
      <c r="J51" t="s">
        <v>165</v>
      </c>
      <c r="K51" t="s">
        <v>165</v>
      </c>
      <c r="M51" t="s">
        <v>165</v>
      </c>
      <c r="N51" t="s">
        <v>165</v>
      </c>
    </row>
    <row r="52" spans="1:31" ht="12" customHeight="1" x14ac:dyDescent="0.2">
      <c r="A52" s="28" t="s">
        <v>165</v>
      </c>
      <c r="B52" s="2" t="s">
        <v>25</v>
      </c>
      <c r="C52" s="17">
        <v>81</v>
      </c>
      <c r="D52" s="17">
        <v>1</v>
      </c>
      <c r="E52" s="17">
        <v>12</v>
      </c>
      <c r="F52" s="17">
        <v>50</v>
      </c>
      <c r="G52" s="17">
        <v>9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31" ht="12" customHeight="1" x14ac:dyDescent="0.2">
      <c r="A53" s="29" t="s">
        <v>165</v>
      </c>
      <c r="B53" s="5" t="s">
        <v>26</v>
      </c>
      <c r="C53" s="18">
        <v>48</v>
      </c>
      <c r="D53" s="18" t="s">
        <v>178</v>
      </c>
      <c r="E53" s="18">
        <v>10</v>
      </c>
      <c r="F53" s="18">
        <v>31</v>
      </c>
      <c r="G53" s="18">
        <v>2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31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1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1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1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1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1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1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1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1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5698</v>
      </c>
      <c r="D6" s="16">
        <v>533</v>
      </c>
      <c r="E6" s="16">
        <v>3007</v>
      </c>
      <c r="F6" s="16">
        <v>1423</v>
      </c>
      <c r="G6" s="16">
        <v>370</v>
      </c>
      <c r="H6" s="16">
        <v>177</v>
      </c>
      <c r="I6" s="16">
        <v>188</v>
      </c>
    </row>
    <row r="7" spans="1:30" ht="12" customHeight="1" x14ac:dyDescent="0.2">
      <c r="A7" s="28" t="s">
        <v>165</v>
      </c>
      <c r="B7" s="2" t="s">
        <v>12</v>
      </c>
      <c r="C7" s="17">
        <v>7</v>
      </c>
      <c r="D7" s="17" t="s">
        <v>178</v>
      </c>
      <c r="E7" s="17">
        <v>4</v>
      </c>
      <c r="F7" s="17">
        <v>2</v>
      </c>
      <c r="G7" s="17" t="s">
        <v>178</v>
      </c>
      <c r="H7" s="17" t="s">
        <v>178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171</v>
      </c>
      <c r="D8" s="17">
        <v>17</v>
      </c>
      <c r="E8" s="17">
        <v>79</v>
      </c>
      <c r="F8" s="17">
        <v>41</v>
      </c>
      <c r="G8" s="17">
        <v>5</v>
      </c>
      <c r="H8" s="17">
        <v>13</v>
      </c>
      <c r="I8" s="17">
        <v>16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448</v>
      </c>
      <c r="D9" s="17">
        <v>54</v>
      </c>
      <c r="E9" s="17">
        <v>266</v>
      </c>
      <c r="F9" s="17">
        <v>71</v>
      </c>
      <c r="G9" s="17">
        <v>11</v>
      </c>
      <c r="H9" s="17">
        <v>21</v>
      </c>
      <c r="I9" s="17">
        <v>25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643</v>
      </c>
      <c r="D10" s="17">
        <v>67</v>
      </c>
      <c r="E10" s="17">
        <v>371</v>
      </c>
      <c r="F10" s="17">
        <v>126</v>
      </c>
      <c r="G10" s="17">
        <v>37</v>
      </c>
      <c r="H10" s="17">
        <v>23</v>
      </c>
      <c r="I10" s="17">
        <v>19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648</v>
      </c>
      <c r="D11" s="17">
        <v>60</v>
      </c>
      <c r="E11" s="17">
        <v>372</v>
      </c>
      <c r="F11" s="17">
        <v>135</v>
      </c>
      <c r="G11" s="17">
        <v>41</v>
      </c>
      <c r="H11" s="17">
        <v>18</v>
      </c>
      <c r="I11" s="17">
        <v>22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664</v>
      </c>
      <c r="D12" s="17">
        <v>53</v>
      </c>
      <c r="E12" s="17">
        <v>389</v>
      </c>
      <c r="F12" s="17">
        <v>147</v>
      </c>
      <c r="G12" s="17">
        <v>41</v>
      </c>
      <c r="H12" s="17">
        <v>15</v>
      </c>
      <c r="I12" s="17">
        <v>19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739</v>
      </c>
      <c r="D13" s="17">
        <v>60</v>
      </c>
      <c r="E13" s="17">
        <v>450</v>
      </c>
      <c r="F13" s="17">
        <v>147</v>
      </c>
      <c r="G13" s="17">
        <v>48</v>
      </c>
      <c r="H13" s="17">
        <v>20</v>
      </c>
      <c r="I13" s="17">
        <v>14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656</v>
      </c>
      <c r="D14" s="17">
        <v>54</v>
      </c>
      <c r="E14" s="17">
        <v>391</v>
      </c>
      <c r="F14" s="17">
        <v>150</v>
      </c>
      <c r="G14" s="17">
        <v>42</v>
      </c>
      <c r="H14" s="17">
        <v>8</v>
      </c>
      <c r="I14" s="17">
        <v>11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560</v>
      </c>
      <c r="D15" s="17">
        <v>48</v>
      </c>
      <c r="E15" s="17">
        <v>302</v>
      </c>
      <c r="F15" s="17">
        <v>143</v>
      </c>
      <c r="G15" s="17">
        <v>40</v>
      </c>
      <c r="H15" s="17">
        <v>14</v>
      </c>
      <c r="I15" s="17">
        <v>13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433</v>
      </c>
      <c r="D16" s="17">
        <v>46</v>
      </c>
      <c r="E16" s="17">
        <v>199</v>
      </c>
      <c r="F16" s="17">
        <v>131</v>
      </c>
      <c r="G16" s="17">
        <v>32</v>
      </c>
      <c r="H16" s="17">
        <v>10</v>
      </c>
      <c r="I16" s="17">
        <v>15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320</v>
      </c>
      <c r="D17" s="17">
        <v>31</v>
      </c>
      <c r="E17" s="17">
        <v>126</v>
      </c>
      <c r="F17" s="17">
        <v>115</v>
      </c>
      <c r="G17" s="17">
        <v>26</v>
      </c>
      <c r="H17" s="17">
        <v>13</v>
      </c>
      <c r="I17" s="17">
        <v>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199</v>
      </c>
      <c r="D18" s="17">
        <v>23</v>
      </c>
      <c r="E18" s="17">
        <v>35</v>
      </c>
      <c r="F18" s="17">
        <v>96</v>
      </c>
      <c r="G18" s="17">
        <v>25</v>
      </c>
      <c r="H18" s="17">
        <v>13</v>
      </c>
      <c r="I18" s="17">
        <v>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103</v>
      </c>
      <c r="D19" s="17">
        <v>7</v>
      </c>
      <c r="E19" s="17">
        <v>7</v>
      </c>
      <c r="F19" s="17">
        <v>67</v>
      </c>
      <c r="G19" s="17">
        <v>10</v>
      </c>
      <c r="H19" s="17">
        <v>6</v>
      </c>
      <c r="I19" s="17">
        <v>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70</v>
      </c>
      <c r="D20" s="17">
        <v>8</v>
      </c>
      <c r="E20" s="17">
        <v>12</v>
      </c>
      <c r="F20" s="17">
        <v>34</v>
      </c>
      <c r="G20" s="17">
        <v>9</v>
      </c>
      <c r="H20" s="17">
        <v>2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37</v>
      </c>
      <c r="D21" s="17">
        <v>5</v>
      </c>
      <c r="E21" s="17">
        <v>4</v>
      </c>
      <c r="F21" s="17">
        <v>18</v>
      </c>
      <c r="G21" s="17">
        <v>3</v>
      </c>
      <c r="H21" s="17">
        <v>1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2502</v>
      </c>
      <c r="D22" s="16">
        <v>518</v>
      </c>
      <c r="E22" s="16">
        <v>1223</v>
      </c>
      <c r="F22" s="16">
        <v>500</v>
      </c>
      <c r="G22" s="16">
        <v>111</v>
      </c>
      <c r="H22" s="16">
        <v>71</v>
      </c>
      <c r="I22" s="16">
        <v>79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 t="s">
        <v>178</v>
      </c>
      <c r="E23" s="17">
        <v>3</v>
      </c>
      <c r="F23" s="17">
        <v>2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63</v>
      </c>
      <c r="D24" s="17">
        <v>17</v>
      </c>
      <c r="E24" s="17">
        <v>15</v>
      </c>
      <c r="F24" s="17">
        <v>17</v>
      </c>
      <c r="G24" s="17">
        <v>2</v>
      </c>
      <c r="H24" s="17">
        <v>4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173</v>
      </c>
      <c r="D25" s="17">
        <v>53</v>
      </c>
      <c r="E25" s="17">
        <v>71</v>
      </c>
      <c r="F25" s="17">
        <v>27</v>
      </c>
      <c r="G25" s="17">
        <v>3</v>
      </c>
      <c r="H25" s="17">
        <v>10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298</v>
      </c>
      <c r="D26" s="17">
        <v>63</v>
      </c>
      <c r="E26" s="17">
        <v>143</v>
      </c>
      <c r="F26" s="17">
        <v>68</v>
      </c>
      <c r="G26" s="17">
        <v>9</v>
      </c>
      <c r="H26" s="17">
        <v>8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296</v>
      </c>
      <c r="D27" s="17">
        <v>57</v>
      </c>
      <c r="E27" s="17">
        <v>154</v>
      </c>
      <c r="F27" s="17">
        <v>55</v>
      </c>
      <c r="G27" s="17">
        <v>18</v>
      </c>
      <c r="H27" s="17">
        <v>6</v>
      </c>
      <c r="I27" s="17">
        <v>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321</v>
      </c>
      <c r="D28" s="17">
        <v>53</v>
      </c>
      <c r="E28" s="17">
        <v>175</v>
      </c>
      <c r="F28" s="17">
        <v>58</v>
      </c>
      <c r="G28" s="17">
        <v>18</v>
      </c>
      <c r="H28" s="17">
        <v>8</v>
      </c>
      <c r="I28" s="17">
        <v>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358</v>
      </c>
      <c r="D29" s="17">
        <v>59</v>
      </c>
      <c r="E29" s="17">
        <v>211</v>
      </c>
      <c r="F29" s="17">
        <v>54</v>
      </c>
      <c r="G29" s="17">
        <v>17</v>
      </c>
      <c r="H29" s="17">
        <v>11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308</v>
      </c>
      <c r="D30" s="17">
        <v>53</v>
      </c>
      <c r="E30" s="17">
        <v>191</v>
      </c>
      <c r="F30" s="17">
        <v>42</v>
      </c>
      <c r="G30" s="17">
        <v>15</v>
      </c>
      <c r="H30" s="17">
        <v>2</v>
      </c>
      <c r="I30" s="17">
        <v>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245</v>
      </c>
      <c r="D31" s="17">
        <v>48</v>
      </c>
      <c r="E31" s="17">
        <v>130</v>
      </c>
      <c r="F31" s="17">
        <v>45</v>
      </c>
      <c r="G31" s="17">
        <v>11</v>
      </c>
      <c r="H31" s="17">
        <v>4</v>
      </c>
      <c r="I31" s="17">
        <v>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180</v>
      </c>
      <c r="D32" s="17">
        <v>43</v>
      </c>
      <c r="E32" s="17">
        <v>78</v>
      </c>
      <c r="F32" s="17">
        <v>42</v>
      </c>
      <c r="G32" s="17">
        <v>8</v>
      </c>
      <c r="H32" s="17">
        <v>4</v>
      </c>
      <c r="I32" s="17">
        <v>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115</v>
      </c>
      <c r="D33" s="17">
        <v>31</v>
      </c>
      <c r="E33" s="17">
        <v>37</v>
      </c>
      <c r="F33" s="17">
        <v>32</v>
      </c>
      <c r="G33" s="17">
        <v>6</v>
      </c>
      <c r="H33" s="17">
        <v>3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78</v>
      </c>
      <c r="D34" s="17">
        <v>23</v>
      </c>
      <c r="E34" s="17">
        <v>9</v>
      </c>
      <c r="F34" s="17">
        <v>34</v>
      </c>
      <c r="G34" s="17">
        <v>1</v>
      </c>
      <c r="H34" s="17">
        <v>7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33</v>
      </c>
      <c r="D35" s="17">
        <v>7</v>
      </c>
      <c r="E35" s="17">
        <v>2</v>
      </c>
      <c r="F35" s="17">
        <v>15</v>
      </c>
      <c r="G35" s="17">
        <v>1</v>
      </c>
      <c r="H35" s="17">
        <v>4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17</v>
      </c>
      <c r="D36" s="17">
        <v>7</v>
      </c>
      <c r="E36" s="17">
        <v>3</v>
      </c>
      <c r="F36" s="17">
        <v>5</v>
      </c>
      <c r="G36" s="17">
        <v>1</v>
      </c>
      <c r="H36" s="17" t="s">
        <v>178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12</v>
      </c>
      <c r="D37" s="17">
        <v>4</v>
      </c>
      <c r="E37" s="17">
        <v>1</v>
      </c>
      <c r="F37" s="17">
        <v>4</v>
      </c>
      <c r="G37" s="17">
        <v>1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3196</v>
      </c>
      <c r="D38" s="16">
        <v>15</v>
      </c>
      <c r="E38" s="16">
        <v>1784</v>
      </c>
      <c r="F38" s="16">
        <v>923</v>
      </c>
      <c r="G38" s="16">
        <v>259</v>
      </c>
      <c r="H38" s="16">
        <v>106</v>
      </c>
      <c r="I38" s="16">
        <v>109</v>
      </c>
    </row>
    <row r="39" spans="1:14" ht="12" customHeight="1" x14ac:dyDescent="0.2">
      <c r="A39" s="28" t="s">
        <v>165</v>
      </c>
      <c r="B39" s="2" t="s">
        <v>12</v>
      </c>
      <c r="C39" s="17">
        <v>2</v>
      </c>
      <c r="D39" s="17" t="s">
        <v>178</v>
      </c>
      <c r="E39" s="17">
        <v>1</v>
      </c>
      <c r="F39" s="17" t="s">
        <v>178</v>
      </c>
      <c r="G39" s="17" t="s">
        <v>178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108</v>
      </c>
      <c r="D40" s="17" t="s">
        <v>178</v>
      </c>
      <c r="E40" s="17">
        <v>64</v>
      </c>
      <c r="F40" s="17">
        <v>24</v>
      </c>
      <c r="G40" s="17">
        <v>3</v>
      </c>
      <c r="H40" s="17">
        <v>9</v>
      </c>
      <c r="I40" s="17">
        <v>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275</v>
      </c>
      <c r="D41" s="17">
        <v>1</v>
      </c>
      <c r="E41" s="17">
        <v>195</v>
      </c>
      <c r="F41" s="17">
        <v>44</v>
      </c>
      <c r="G41" s="17">
        <v>8</v>
      </c>
      <c r="H41" s="17">
        <v>11</v>
      </c>
      <c r="I41" s="17">
        <v>16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345</v>
      </c>
      <c r="D42" s="17">
        <v>4</v>
      </c>
      <c r="E42" s="17">
        <v>228</v>
      </c>
      <c r="F42" s="17">
        <v>58</v>
      </c>
      <c r="G42" s="17">
        <v>28</v>
      </c>
      <c r="H42" s="17">
        <v>15</v>
      </c>
      <c r="I42" s="17">
        <v>12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352</v>
      </c>
      <c r="D43" s="17">
        <v>3</v>
      </c>
      <c r="E43" s="17">
        <v>218</v>
      </c>
      <c r="F43" s="17">
        <v>80</v>
      </c>
      <c r="G43" s="17">
        <v>23</v>
      </c>
      <c r="H43" s="17">
        <v>12</v>
      </c>
      <c r="I43" s="17">
        <v>16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343</v>
      </c>
      <c r="D44" s="17" t="s">
        <v>178</v>
      </c>
      <c r="E44" s="17">
        <v>214</v>
      </c>
      <c r="F44" s="17">
        <v>89</v>
      </c>
      <c r="G44" s="17">
        <v>23</v>
      </c>
      <c r="H44" s="17">
        <v>7</v>
      </c>
      <c r="I44" s="17">
        <v>10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381</v>
      </c>
      <c r="D45" s="17">
        <v>1</v>
      </c>
      <c r="E45" s="17">
        <v>239</v>
      </c>
      <c r="F45" s="17">
        <v>93</v>
      </c>
      <c r="G45" s="17">
        <v>31</v>
      </c>
      <c r="H45" s="17">
        <v>9</v>
      </c>
      <c r="I45" s="17">
        <v>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348</v>
      </c>
      <c r="D46" s="17">
        <v>1</v>
      </c>
      <c r="E46" s="17">
        <v>200</v>
      </c>
      <c r="F46" s="17">
        <v>108</v>
      </c>
      <c r="G46" s="17">
        <v>27</v>
      </c>
      <c r="H46" s="17">
        <v>6</v>
      </c>
      <c r="I46" s="17">
        <v>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315</v>
      </c>
      <c r="D47" s="17" t="s">
        <v>178</v>
      </c>
      <c r="E47" s="17">
        <v>172</v>
      </c>
      <c r="F47" s="17">
        <v>98</v>
      </c>
      <c r="G47" s="17">
        <v>29</v>
      </c>
      <c r="H47" s="17">
        <v>10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253</v>
      </c>
      <c r="D48" s="17">
        <v>3</v>
      </c>
      <c r="E48" s="17">
        <v>121</v>
      </c>
      <c r="F48" s="17">
        <v>89</v>
      </c>
      <c r="G48" s="17">
        <v>24</v>
      </c>
      <c r="H48" s="17">
        <v>6</v>
      </c>
      <c r="I48" s="17">
        <v>10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205</v>
      </c>
      <c r="D49" s="17" t="s">
        <v>178</v>
      </c>
      <c r="E49" s="17">
        <v>89</v>
      </c>
      <c r="F49" s="17">
        <v>83</v>
      </c>
      <c r="G49" s="17">
        <v>20</v>
      </c>
      <c r="H49" s="17">
        <v>10</v>
      </c>
      <c r="I49" s="17">
        <v>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121</v>
      </c>
      <c r="D50" s="17" t="s">
        <v>178</v>
      </c>
      <c r="E50" s="17">
        <v>26</v>
      </c>
      <c r="F50" s="17">
        <v>62</v>
      </c>
      <c r="G50" s="17">
        <v>24</v>
      </c>
      <c r="H50" s="17">
        <v>6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70</v>
      </c>
      <c r="D51" s="17" t="s">
        <v>178</v>
      </c>
      <c r="E51" s="17">
        <v>5</v>
      </c>
      <c r="F51" s="17">
        <v>52</v>
      </c>
      <c r="G51" s="17">
        <v>9</v>
      </c>
      <c r="H51" s="17">
        <v>2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53</v>
      </c>
      <c r="D52" s="17">
        <v>1</v>
      </c>
      <c r="E52" s="17">
        <v>9</v>
      </c>
      <c r="F52" s="17">
        <v>29</v>
      </c>
      <c r="G52" s="17">
        <v>8</v>
      </c>
      <c r="H52" s="17">
        <v>2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25</v>
      </c>
      <c r="D53" s="18">
        <v>1</v>
      </c>
      <c r="E53" s="18">
        <v>3</v>
      </c>
      <c r="F53" s="18">
        <v>14</v>
      </c>
      <c r="G53" s="18">
        <v>2</v>
      </c>
      <c r="H53" s="18">
        <v>1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8959</v>
      </c>
      <c r="D6" s="16">
        <v>712</v>
      </c>
      <c r="E6" s="16">
        <v>5058</v>
      </c>
      <c r="F6" s="16">
        <v>2192</v>
      </c>
      <c r="G6" s="16">
        <v>461</v>
      </c>
      <c r="H6" s="16">
        <v>292</v>
      </c>
      <c r="I6" s="16">
        <v>244</v>
      </c>
    </row>
    <row r="7" spans="1:30" ht="12" customHeight="1" x14ac:dyDescent="0.2">
      <c r="A7" s="28" t="s">
        <v>165</v>
      </c>
      <c r="B7" s="2" t="s">
        <v>12</v>
      </c>
      <c r="C7" s="17">
        <v>17</v>
      </c>
      <c r="D7" s="17" t="s">
        <v>178</v>
      </c>
      <c r="E7" s="17">
        <v>5</v>
      </c>
      <c r="F7" s="17">
        <v>6</v>
      </c>
      <c r="G7" s="17">
        <v>2</v>
      </c>
      <c r="H7" s="17">
        <v>1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401</v>
      </c>
      <c r="D8" s="17">
        <v>49</v>
      </c>
      <c r="E8" s="17">
        <v>182</v>
      </c>
      <c r="F8" s="17">
        <v>99</v>
      </c>
      <c r="G8" s="17">
        <v>12</v>
      </c>
      <c r="H8" s="17">
        <v>33</v>
      </c>
      <c r="I8" s="17">
        <v>26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907</v>
      </c>
      <c r="D9" s="17">
        <v>76</v>
      </c>
      <c r="E9" s="17">
        <v>578</v>
      </c>
      <c r="F9" s="17">
        <v>147</v>
      </c>
      <c r="G9" s="17">
        <v>34</v>
      </c>
      <c r="H9" s="17">
        <v>42</v>
      </c>
      <c r="I9" s="17">
        <v>30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1046</v>
      </c>
      <c r="D10" s="17">
        <v>79</v>
      </c>
      <c r="E10" s="17">
        <v>682</v>
      </c>
      <c r="F10" s="17">
        <v>175</v>
      </c>
      <c r="G10" s="17">
        <v>41</v>
      </c>
      <c r="H10" s="17">
        <v>42</v>
      </c>
      <c r="I10" s="17">
        <v>27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1110</v>
      </c>
      <c r="D11" s="17">
        <v>65</v>
      </c>
      <c r="E11" s="17">
        <v>698</v>
      </c>
      <c r="F11" s="17">
        <v>232</v>
      </c>
      <c r="G11" s="17">
        <v>56</v>
      </c>
      <c r="H11" s="17">
        <v>33</v>
      </c>
      <c r="I11" s="17">
        <v>26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1126</v>
      </c>
      <c r="D12" s="17">
        <v>76</v>
      </c>
      <c r="E12" s="17">
        <v>696</v>
      </c>
      <c r="F12" s="17">
        <v>252</v>
      </c>
      <c r="G12" s="17">
        <v>60</v>
      </c>
      <c r="H12" s="17">
        <v>22</v>
      </c>
      <c r="I12" s="17">
        <v>20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1039</v>
      </c>
      <c r="D13" s="17">
        <v>86</v>
      </c>
      <c r="E13" s="17">
        <v>619</v>
      </c>
      <c r="F13" s="17">
        <v>242</v>
      </c>
      <c r="G13" s="17">
        <v>50</v>
      </c>
      <c r="H13" s="17">
        <v>19</v>
      </c>
      <c r="I13" s="17">
        <v>23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964</v>
      </c>
      <c r="D14" s="17">
        <v>73</v>
      </c>
      <c r="E14" s="17">
        <v>553</v>
      </c>
      <c r="F14" s="17">
        <v>233</v>
      </c>
      <c r="G14" s="17">
        <v>60</v>
      </c>
      <c r="H14" s="17">
        <v>22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787</v>
      </c>
      <c r="D15" s="17">
        <v>73</v>
      </c>
      <c r="E15" s="17">
        <v>406</v>
      </c>
      <c r="F15" s="17">
        <v>217</v>
      </c>
      <c r="G15" s="17">
        <v>52</v>
      </c>
      <c r="H15" s="17">
        <v>17</v>
      </c>
      <c r="I15" s="17">
        <v>22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603</v>
      </c>
      <c r="D16" s="17">
        <v>63</v>
      </c>
      <c r="E16" s="17">
        <v>313</v>
      </c>
      <c r="F16" s="17">
        <v>178</v>
      </c>
      <c r="G16" s="17">
        <v>23</v>
      </c>
      <c r="H16" s="17">
        <v>21</v>
      </c>
      <c r="I16" s="17">
        <v>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425</v>
      </c>
      <c r="D17" s="17">
        <v>31</v>
      </c>
      <c r="E17" s="17">
        <v>183</v>
      </c>
      <c r="F17" s="17">
        <v>156</v>
      </c>
      <c r="G17" s="17">
        <v>23</v>
      </c>
      <c r="H17" s="17">
        <v>19</v>
      </c>
      <c r="I17" s="17">
        <v>13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268</v>
      </c>
      <c r="D18" s="17">
        <v>21</v>
      </c>
      <c r="E18" s="17">
        <v>79</v>
      </c>
      <c r="F18" s="17">
        <v>131</v>
      </c>
      <c r="G18" s="17">
        <v>18</v>
      </c>
      <c r="H18" s="17">
        <v>14</v>
      </c>
      <c r="I18" s="17">
        <v>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121</v>
      </c>
      <c r="D19" s="17">
        <v>10</v>
      </c>
      <c r="E19" s="17">
        <v>28</v>
      </c>
      <c r="F19" s="17">
        <v>64</v>
      </c>
      <c r="G19" s="17">
        <v>9</v>
      </c>
      <c r="H19" s="17">
        <v>2</v>
      </c>
      <c r="I19" s="17">
        <v>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72</v>
      </c>
      <c r="D20" s="17">
        <v>6</v>
      </c>
      <c r="E20" s="17">
        <v>17</v>
      </c>
      <c r="F20" s="17">
        <v>27</v>
      </c>
      <c r="G20" s="17">
        <v>14</v>
      </c>
      <c r="H20" s="17">
        <v>3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73</v>
      </c>
      <c r="D21" s="17">
        <v>4</v>
      </c>
      <c r="E21" s="17">
        <v>19</v>
      </c>
      <c r="F21" s="17">
        <v>33</v>
      </c>
      <c r="G21" s="17">
        <v>7</v>
      </c>
      <c r="H21" s="17">
        <v>2</v>
      </c>
      <c r="I21" s="17">
        <v>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4092</v>
      </c>
      <c r="D22" s="16">
        <v>677</v>
      </c>
      <c r="E22" s="16">
        <v>2126</v>
      </c>
      <c r="F22" s="16">
        <v>882</v>
      </c>
      <c r="G22" s="16">
        <v>148</v>
      </c>
      <c r="H22" s="16">
        <v>151</v>
      </c>
      <c r="I22" s="16">
        <v>108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 t="s">
        <v>178</v>
      </c>
      <c r="E23" s="17">
        <v>4</v>
      </c>
      <c r="F23" s="17">
        <v>2</v>
      </c>
      <c r="G23" s="17">
        <v>1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181</v>
      </c>
      <c r="D24" s="17">
        <v>45</v>
      </c>
      <c r="E24" s="17">
        <v>66</v>
      </c>
      <c r="F24" s="17">
        <v>43</v>
      </c>
      <c r="G24" s="17">
        <v>4</v>
      </c>
      <c r="H24" s="17">
        <v>16</v>
      </c>
      <c r="I24" s="17">
        <v>7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422</v>
      </c>
      <c r="D25" s="17">
        <v>75</v>
      </c>
      <c r="E25" s="17">
        <v>238</v>
      </c>
      <c r="F25" s="17">
        <v>68</v>
      </c>
      <c r="G25" s="17">
        <v>15</v>
      </c>
      <c r="H25" s="17">
        <v>17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485</v>
      </c>
      <c r="D26" s="17">
        <v>75</v>
      </c>
      <c r="E26" s="17">
        <v>280</v>
      </c>
      <c r="F26" s="17">
        <v>86</v>
      </c>
      <c r="G26" s="17">
        <v>14</v>
      </c>
      <c r="H26" s="17">
        <v>18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491</v>
      </c>
      <c r="D27" s="17">
        <v>63</v>
      </c>
      <c r="E27" s="17">
        <v>282</v>
      </c>
      <c r="F27" s="17">
        <v>99</v>
      </c>
      <c r="G27" s="17">
        <v>17</v>
      </c>
      <c r="H27" s="17">
        <v>16</v>
      </c>
      <c r="I27" s="17">
        <v>14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542</v>
      </c>
      <c r="D28" s="17">
        <v>74</v>
      </c>
      <c r="E28" s="17">
        <v>316</v>
      </c>
      <c r="F28" s="17">
        <v>112</v>
      </c>
      <c r="G28" s="17">
        <v>20</v>
      </c>
      <c r="H28" s="17">
        <v>12</v>
      </c>
      <c r="I28" s="17">
        <v>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489</v>
      </c>
      <c r="D29" s="17">
        <v>81</v>
      </c>
      <c r="E29" s="17">
        <v>259</v>
      </c>
      <c r="F29" s="17">
        <v>104</v>
      </c>
      <c r="G29" s="17">
        <v>17</v>
      </c>
      <c r="H29" s="17">
        <v>14</v>
      </c>
      <c r="I29" s="17">
        <v>14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469</v>
      </c>
      <c r="D30" s="17">
        <v>71</v>
      </c>
      <c r="E30" s="17">
        <v>246</v>
      </c>
      <c r="F30" s="17">
        <v>101</v>
      </c>
      <c r="G30" s="17">
        <v>23</v>
      </c>
      <c r="H30" s="17">
        <v>15</v>
      </c>
      <c r="I30" s="17">
        <v>13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375</v>
      </c>
      <c r="D31" s="17">
        <v>71</v>
      </c>
      <c r="E31" s="17">
        <v>182</v>
      </c>
      <c r="F31" s="17">
        <v>86</v>
      </c>
      <c r="G31" s="17">
        <v>13</v>
      </c>
      <c r="H31" s="17">
        <v>12</v>
      </c>
      <c r="I31" s="17">
        <v>11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269</v>
      </c>
      <c r="D32" s="17">
        <v>59</v>
      </c>
      <c r="E32" s="17">
        <v>137</v>
      </c>
      <c r="F32" s="17">
        <v>52</v>
      </c>
      <c r="G32" s="17">
        <v>6</v>
      </c>
      <c r="H32" s="17">
        <v>12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147</v>
      </c>
      <c r="D33" s="17">
        <v>27</v>
      </c>
      <c r="E33" s="17">
        <v>53</v>
      </c>
      <c r="F33" s="17">
        <v>49</v>
      </c>
      <c r="G33" s="17">
        <v>6</v>
      </c>
      <c r="H33" s="17">
        <v>7</v>
      </c>
      <c r="I33" s="17">
        <v>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103</v>
      </c>
      <c r="D34" s="17">
        <v>21</v>
      </c>
      <c r="E34" s="17">
        <v>35</v>
      </c>
      <c r="F34" s="17">
        <v>35</v>
      </c>
      <c r="G34" s="17">
        <v>5</v>
      </c>
      <c r="H34" s="17">
        <v>7</v>
      </c>
      <c r="I34" s="17" t="s">
        <v>178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44</v>
      </c>
      <c r="D35" s="17">
        <v>7</v>
      </c>
      <c r="E35" s="17">
        <v>11</v>
      </c>
      <c r="F35" s="17">
        <v>18</v>
      </c>
      <c r="G35" s="17">
        <v>1</v>
      </c>
      <c r="H35" s="17">
        <v>2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27</v>
      </c>
      <c r="D36" s="17">
        <v>5</v>
      </c>
      <c r="E36" s="17">
        <v>5</v>
      </c>
      <c r="F36" s="17">
        <v>10</v>
      </c>
      <c r="G36" s="17">
        <v>4</v>
      </c>
      <c r="H36" s="17">
        <v>1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39</v>
      </c>
      <c r="D37" s="17">
        <v>3</v>
      </c>
      <c r="E37" s="17">
        <v>12</v>
      </c>
      <c r="F37" s="17">
        <v>17</v>
      </c>
      <c r="G37" s="17">
        <v>2</v>
      </c>
      <c r="H37" s="17">
        <v>1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4867</v>
      </c>
      <c r="D38" s="16">
        <v>35</v>
      </c>
      <c r="E38" s="16">
        <v>2932</v>
      </c>
      <c r="F38" s="16">
        <v>1310</v>
      </c>
      <c r="G38" s="16">
        <v>313</v>
      </c>
      <c r="H38" s="16">
        <v>141</v>
      </c>
      <c r="I38" s="16">
        <v>136</v>
      </c>
    </row>
    <row r="39" spans="1:14" ht="12" customHeight="1" x14ac:dyDescent="0.2">
      <c r="A39" s="28" t="s">
        <v>165</v>
      </c>
      <c r="B39" s="2" t="s">
        <v>12</v>
      </c>
      <c r="C39" s="17">
        <v>8</v>
      </c>
      <c r="D39" s="17" t="s">
        <v>178</v>
      </c>
      <c r="E39" s="17">
        <v>1</v>
      </c>
      <c r="F39" s="17">
        <v>4</v>
      </c>
      <c r="G39" s="17">
        <v>1</v>
      </c>
      <c r="H39" s="17" t="s">
        <v>178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220</v>
      </c>
      <c r="D40" s="17">
        <v>4</v>
      </c>
      <c r="E40" s="17">
        <v>116</v>
      </c>
      <c r="F40" s="17">
        <v>56</v>
      </c>
      <c r="G40" s="17">
        <v>8</v>
      </c>
      <c r="H40" s="17">
        <v>17</v>
      </c>
      <c r="I40" s="17">
        <v>19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485</v>
      </c>
      <c r="D41" s="17">
        <v>1</v>
      </c>
      <c r="E41" s="17">
        <v>340</v>
      </c>
      <c r="F41" s="17">
        <v>79</v>
      </c>
      <c r="G41" s="17">
        <v>19</v>
      </c>
      <c r="H41" s="17">
        <v>25</v>
      </c>
      <c r="I41" s="17">
        <v>21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561</v>
      </c>
      <c r="D42" s="17">
        <v>4</v>
      </c>
      <c r="E42" s="17">
        <v>402</v>
      </c>
      <c r="F42" s="17">
        <v>89</v>
      </c>
      <c r="G42" s="17">
        <v>27</v>
      </c>
      <c r="H42" s="17">
        <v>24</v>
      </c>
      <c r="I42" s="17">
        <v>15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619</v>
      </c>
      <c r="D43" s="17">
        <v>2</v>
      </c>
      <c r="E43" s="17">
        <v>416</v>
      </c>
      <c r="F43" s="17">
        <v>133</v>
      </c>
      <c r="G43" s="17">
        <v>39</v>
      </c>
      <c r="H43" s="17">
        <v>17</v>
      </c>
      <c r="I43" s="17">
        <v>12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584</v>
      </c>
      <c r="D44" s="17">
        <v>2</v>
      </c>
      <c r="E44" s="17">
        <v>380</v>
      </c>
      <c r="F44" s="17">
        <v>140</v>
      </c>
      <c r="G44" s="17">
        <v>40</v>
      </c>
      <c r="H44" s="17">
        <v>10</v>
      </c>
      <c r="I44" s="17">
        <v>12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550</v>
      </c>
      <c r="D45" s="17">
        <v>5</v>
      </c>
      <c r="E45" s="17">
        <v>360</v>
      </c>
      <c r="F45" s="17">
        <v>138</v>
      </c>
      <c r="G45" s="17">
        <v>33</v>
      </c>
      <c r="H45" s="17">
        <v>5</v>
      </c>
      <c r="I45" s="17">
        <v>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495</v>
      </c>
      <c r="D46" s="17">
        <v>2</v>
      </c>
      <c r="E46" s="17">
        <v>307</v>
      </c>
      <c r="F46" s="17">
        <v>132</v>
      </c>
      <c r="G46" s="17">
        <v>37</v>
      </c>
      <c r="H46" s="17">
        <v>7</v>
      </c>
      <c r="I46" s="17">
        <v>10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412</v>
      </c>
      <c r="D47" s="17">
        <v>2</v>
      </c>
      <c r="E47" s="17">
        <v>224</v>
      </c>
      <c r="F47" s="17">
        <v>131</v>
      </c>
      <c r="G47" s="17">
        <v>39</v>
      </c>
      <c r="H47" s="17">
        <v>5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334</v>
      </c>
      <c r="D48" s="17">
        <v>4</v>
      </c>
      <c r="E48" s="17">
        <v>176</v>
      </c>
      <c r="F48" s="17">
        <v>126</v>
      </c>
      <c r="G48" s="17">
        <v>17</v>
      </c>
      <c r="H48" s="17">
        <v>9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278</v>
      </c>
      <c r="D49" s="17">
        <v>4</v>
      </c>
      <c r="E49" s="17">
        <v>130</v>
      </c>
      <c r="F49" s="17">
        <v>107</v>
      </c>
      <c r="G49" s="17">
        <v>17</v>
      </c>
      <c r="H49" s="17">
        <v>12</v>
      </c>
      <c r="I49" s="17">
        <v>8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165</v>
      </c>
      <c r="D50" s="17" t="s">
        <v>178</v>
      </c>
      <c r="E50" s="17">
        <v>44</v>
      </c>
      <c r="F50" s="17">
        <v>96</v>
      </c>
      <c r="G50" s="17">
        <v>13</v>
      </c>
      <c r="H50" s="17">
        <v>7</v>
      </c>
      <c r="I50" s="17">
        <v>5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77</v>
      </c>
      <c r="D51" s="17">
        <v>3</v>
      </c>
      <c r="E51" s="17">
        <v>17</v>
      </c>
      <c r="F51" s="17">
        <v>46</v>
      </c>
      <c r="G51" s="17">
        <v>8</v>
      </c>
      <c r="H51" s="17" t="s">
        <v>178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45</v>
      </c>
      <c r="D52" s="17">
        <v>1</v>
      </c>
      <c r="E52" s="17">
        <v>12</v>
      </c>
      <c r="F52" s="17">
        <v>17</v>
      </c>
      <c r="G52" s="17">
        <v>10</v>
      </c>
      <c r="H52" s="17">
        <v>2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34</v>
      </c>
      <c r="D53" s="18">
        <v>1</v>
      </c>
      <c r="E53" s="18">
        <v>7</v>
      </c>
      <c r="F53" s="18">
        <v>16</v>
      </c>
      <c r="G53" s="18">
        <v>5</v>
      </c>
      <c r="H53" s="18">
        <v>1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79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2221</v>
      </c>
      <c r="D6" s="16">
        <v>126</v>
      </c>
      <c r="E6" s="16">
        <v>1274</v>
      </c>
      <c r="F6" s="16">
        <v>566</v>
      </c>
      <c r="G6" s="16">
        <v>97</v>
      </c>
      <c r="H6" s="16">
        <v>73</v>
      </c>
      <c r="I6" s="16">
        <v>85</v>
      </c>
    </row>
    <row r="7" spans="1:30" ht="12" customHeight="1" x14ac:dyDescent="0.2">
      <c r="A7" s="28" t="s">
        <v>165</v>
      </c>
      <c r="B7" s="2" t="s">
        <v>12</v>
      </c>
      <c r="C7" s="17">
        <v>5</v>
      </c>
      <c r="D7" s="17">
        <v>1</v>
      </c>
      <c r="E7" s="17">
        <v>1</v>
      </c>
      <c r="F7" s="17">
        <v>3</v>
      </c>
      <c r="G7" s="17" t="s">
        <v>178</v>
      </c>
      <c r="H7" s="17" t="s">
        <v>178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81</v>
      </c>
      <c r="D8" s="17">
        <v>9</v>
      </c>
      <c r="E8" s="17">
        <v>30</v>
      </c>
      <c r="F8" s="17">
        <v>28</v>
      </c>
      <c r="G8" s="17" t="s">
        <v>178</v>
      </c>
      <c r="H8" s="17">
        <v>11</v>
      </c>
      <c r="I8" s="17">
        <v>3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187</v>
      </c>
      <c r="D9" s="17">
        <v>12</v>
      </c>
      <c r="E9" s="17">
        <v>105</v>
      </c>
      <c r="F9" s="17">
        <v>45</v>
      </c>
      <c r="G9" s="17">
        <v>6</v>
      </c>
      <c r="H9" s="17">
        <v>8</v>
      </c>
      <c r="I9" s="17">
        <v>11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230</v>
      </c>
      <c r="D10" s="17">
        <v>18</v>
      </c>
      <c r="E10" s="17">
        <v>146</v>
      </c>
      <c r="F10" s="17">
        <v>36</v>
      </c>
      <c r="G10" s="17">
        <v>11</v>
      </c>
      <c r="H10" s="17">
        <v>5</v>
      </c>
      <c r="I10" s="17">
        <v>14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255</v>
      </c>
      <c r="D11" s="17">
        <v>13</v>
      </c>
      <c r="E11" s="17">
        <v>171</v>
      </c>
      <c r="F11" s="17">
        <v>46</v>
      </c>
      <c r="G11" s="17">
        <v>14</v>
      </c>
      <c r="H11" s="17">
        <v>8</v>
      </c>
      <c r="I11" s="17">
        <v>3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282</v>
      </c>
      <c r="D12" s="17">
        <v>12</v>
      </c>
      <c r="E12" s="17">
        <v>176</v>
      </c>
      <c r="F12" s="17">
        <v>65</v>
      </c>
      <c r="G12" s="17">
        <v>11</v>
      </c>
      <c r="H12" s="17">
        <v>6</v>
      </c>
      <c r="I12" s="17">
        <v>12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322</v>
      </c>
      <c r="D13" s="17">
        <v>15</v>
      </c>
      <c r="E13" s="17">
        <v>203</v>
      </c>
      <c r="F13" s="17">
        <v>85</v>
      </c>
      <c r="G13" s="17">
        <v>11</v>
      </c>
      <c r="H13" s="17">
        <v>3</v>
      </c>
      <c r="I13" s="17">
        <v>5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225</v>
      </c>
      <c r="D14" s="17">
        <v>12</v>
      </c>
      <c r="E14" s="17">
        <v>144</v>
      </c>
      <c r="F14" s="17">
        <v>48</v>
      </c>
      <c r="G14" s="17">
        <v>12</v>
      </c>
      <c r="H14" s="17">
        <v>6</v>
      </c>
      <c r="I14" s="17">
        <v>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213</v>
      </c>
      <c r="D15" s="17">
        <v>10</v>
      </c>
      <c r="E15" s="17">
        <v>115</v>
      </c>
      <c r="F15" s="17">
        <v>56</v>
      </c>
      <c r="G15" s="17">
        <v>10</v>
      </c>
      <c r="H15" s="17">
        <v>10</v>
      </c>
      <c r="I15" s="17">
        <v>12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146</v>
      </c>
      <c r="D16" s="17">
        <v>12</v>
      </c>
      <c r="E16" s="17">
        <v>73</v>
      </c>
      <c r="F16" s="17">
        <v>45</v>
      </c>
      <c r="G16" s="17">
        <v>7</v>
      </c>
      <c r="H16" s="17">
        <v>6</v>
      </c>
      <c r="I16" s="17">
        <v>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117</v>
      </c>
      <c r="D17" s="17">
        <v>7</v>
      </c>
      <c r="E17" s="17">
        <v>53</v>
      </c>
      <c r="F17" s="17">
        <v>42</v>
      </c>
      <c r="G17" s="17">
        <v>3</v>
      </c>
      <c r="H17" s="17">
        <v>4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69</v>
      </c>
      <c r="D18" s="17">
        <v>1</v>
      </c>
      <c r="E18" s="17">
        <v>34</v>
      </c>
      <c r="F18" s="17">
        <v>27</v>
      </c>
      <c r="G18" s="17">
        <v>4</v>
      </c>
      <c r="H18" s="17">
        <v>1</v>
      </c>
      <c r="I18" s="17">
        <v>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46</v>
      </c>
      <c r="D19" s="17">
        <v>1</v>
      </c>
      <c r="E19" s="17">
        <v>13</v>
      </c>
      <c r="F19" s="17">
        <v>23</v>
      </c>
      <c r="G19" s="17">
        <v>3</v>
      </c>
      <c r="H19" s="17">
        <v>3</v>
      </c>
      <c r="I19" s="17">
        <v>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</v>
      </c>
      <c r="D20" s="17">
        <v>1</v>
      </c>
      <c r="E20" s="17">
        <v>3</v>
      </c>
      <c r="F20" s="17">
        <v>5</v>
      </c>
      <c r="G20" s="17">
        <v>2</v>
      </c>
      <c r="H20" s="17">
        <v>1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28</v>
      </c>
      <c r="D21" s="17">
        <v>2</v>
      </c>
      <c r="E21" s="17">
        <v>7</v>
      </c>
      <c r="F21" s="17">
        <v>12</v>
      </c>
      <c r="G21" s="17">
        <v>3</v>
      </c>
      <c r="H21" s="17">
        <v>1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946</v>
      </c>
      <c r="D22" s="16">
        <v>118</v>
      </c>
      <c r="E22" s="16">
        <v>547</v>
      </c>
      <c r="F22" s="16">
        <v>182</v>
      </c>
      <c r="G22" s="16">
        <v>27</v>
      </c>
      <c r="H22" s="16">
        <v>28</v>
      </c>
      <c r="I22" s="16">
        <v>44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1</v>
      </c>
      <c r="E23" s="17">
        <v>1</v>
      </c>
      <c r="F23" s="17">
        <v>1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26</v>
      </c>
      <c r="D24" s="17">
        <v>8</v>
      </c>
      <c r="E24" s="17">
        <v>6</v>
      </c>
      <c r="F24" s="17">
        <v>5</v>
      </c>
      <c r="G24" s="17" t="s">
        <v>178</v>
      </c>
      <c r="H24" s="17">
        <v>4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76</v>
      </c>
      <c r="D25" s="17">
        <v>12</v>
      </c>
      <c r="E25" s="17">
        <v>38</v>
      </c>
      <c r="F25" s="17">
        <v>14</v>
      </c>
      <c r="G25" s="17">
        <v>3</v>
      </c>
      <c r="H25" s="17">
        <v>3</v>
      </c>
      <c r="I25" s="17">
        <v>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113</v>
      </c>
      <c r="D26" s="17">
        <v>16</v>
      </c>
      <c r="E26" s="17">
        <v>67</v>
      </c>
      <c r="F26" s="17">
        <v>18</v>
      </c>
      <c r="G26" s="17">
        <v>4</v>
      </c>
      <c r="H26" s="17">
        <v>1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116</v>
      </c>
      <c r="D27" s="17">
        <v>13</v>
      </c>
      <c r="E27" s="17">
        <v>71</v>
      </c>
      <c r="F27" s="17">
        <v>21</v>
      </c>
      <c r="G27" s="17">
        <v>5</v>
      </c>
      <c r="H27" s="17">
        <v>4</v>
      </c>
      <c r="I27" s="17">
        <v>2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131</v>
      </c>
      <c r="D28" s="17">
        <v>12</v>
      </c>
      <c r="E28" s="17">
        <v>84</v>
      </c>
      <c r="F28" s="17">
        <v>24</v>
      </c>
      <c r="G28" s="17">
        <v>2</v>
      </c>
      <c r="H28" s="17">
        <v>3</v>
      </c>
      <c r="I28" s="17">
        <v>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148</v>
      </c>
      <c r="D29" s="17">
        <v>14</v>
      </c>
      <c r="E29" s="17">
        <v>106</v>
      </c>
      <c r="F29" s="17">
        <v>22</v>
      </c>
      <c r="G29" s="17">
        <v>2</v>
      </c>
      <c r="H29" s="17">
        <v>2</v>
      </c>
      <c r="I29" s="17">
        <v>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104</v>
      </c>
      <c r="D30" s="17">
        <v>12</v>
      </c>
      <c r="E30" s="17">
        <v>64</v>
      </c>
      <c r="F30" s="17">
        <v>19</v>
      </c>
      <c r="G30" s="17">
        <v>3</v>
      </c>
      <c r="H30" s="17">
        <v>4</v>
      </c>
      <c r="I30" s="17">
        <v>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95</v>
      </c>
      <c r="D31" s="17">
        <v>10</v>
      </c>
      <c r="E31" s="17">
        <v>51</v>
      </c>
      <c r="F31" s="17">
        <v>19</v>
      </c>
      <c r="G31" s="17">
        <v>3</v>
      </c>
      <c r="H31" s="17">
        <v>5</v>
      </c>
      <c r="I31" s="17">
        <v>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53</v>
      </c>
      <c r="D32" s="17">
        <v>11</v>
      </c>
      <c r="E32" s="17">
        <v>27</v>
      </c>
      <c r="F32" s="17">
        <v>11</v>
      </c>
      <c r="G32" s="17">
        <v>1</v>
      </c>
      <c r="H32" s="17">
        <v>2</v>
      </c>
      <c r="I32" s="17">
        <v>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33</v>
      </c>
      <c r="D33" s="17">
        <v>7</v>
      </c>
      <c r="E33" s="17">
        <v>13</v>
      </c>
      <c r="F33" s="17">
        <v>9</v>
      </c>
      <c r="G33" s="17">
        <v>1</v>
      </c>
      <c r="H33" s="17" t="s">
        <v>178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20</v>
      </c>
      <c r="D34" s="17">
        <v>1</v>
      </c>
      <c r="E34" s="17">
        <v>11</v>
      </c>
      <c r="F34" s="17">
        <v>4</v>
      </c>
      <c r="G34" s="17">
        <v>3</v>
      </c>
      <c r="H34" s="17" t="s">
        <v>178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</v>
      </c>
      <c r="D35" s="17" t="s">
        <v>178</v>
      </c>
      <c r="E35" s="17">
        <v>4</v>
      </c>
      <c r="F35" s="17">
        <v>6</v>
      </c>
      <c r="G35" s="17" t="s">
        <v>178</v>
      </c>
      <c r="H35" s="17" t="s">
        <v>178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</v>
      </c>
      <c r="D36" s="17" t="s">
        <v>178</v>
      </c>
      <c r="E36" s="17" t="s">
        <v>178</v>
      </c>
      <c r="F36" s="17">
        <v>2</v>
      </c>
      <c r="G36" s="17" t="s">
        <v>178</v>
      </c>
      <c r="H36" s="17" t="s">
        <v>178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13</v>
      </c>
      <c r="D37" s="17">
        <v>1</v>
      </c>
      <c r="E37" s="17">
        <v>4</v>
      </c>
      <c r="F37" s="17">
        <v>7</v>
      </c>
      <c r="G37" s="17" t="s">
        <v>178</v>
      </c>
      <c r="H37" s="17" t="s">
        <v>178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1275</v>
      </c>
      <c r="D38" s="16">
        <v>8</v>
      </c>
      <c r="E38" s="16">
        <v>727</v>
      </c>
      <c r="F38" s="16">
        <v>384</v>
      </c>
      <c r="G38" s="16">
        <v>70</v>
      </c>
      <c r="H38" s="16">
        <v>45</v>
      </c>
      <c r="I38" s="16">
        <v>41</v>
      </c>
    </row>
    <row r="39" spans="1:14" ht="12" customHeight="1" x14ac:dyDescent="0.2">
      <c r="A39" s="28" t="s">
        <v>165</v>
      </c>
      <c r="B39" s="2" t="s">
        <v>12</v>
      </c>
      <c r="C39" s="17">
        <v>2</v>
      </c>
      <c r="D39" s="17" t="s">
        <v>178</v>
      </c>
      <c r="E39" s="17" t="s">
        <v>178</v>
      </c>
      <c r="F39" s="17">
        <v>2</v>
      </c>
      <c r="G39" s="17" t="s">
        <v>178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55</v>
      </c>
      <c r="D40" s="17">
        <v>1</v>
      </c>
      <c r="E40" s="17">
        <v>24</v>
      </c>
      <c r="F40" s="17">
        <v>23</v>
      </c>
      <c r="G40" s="17" t="s">
        <v>178</v>
      </c>
      <c r="H40" s="17">
        <v>7</v>
      </c>
      <c r="I40" s="17" t="s">
        <v>178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111</v>
      </c>
      <c r="D41" s="17" t="s">
        <v>178</v>
      </c>
      <c r="E41" s="17">
        <v>67</v>
      </c>
      <c r="F41" s="17">
        <v>31</v>
      </c>
      <c r="G41" s="17">
        <v>3</v>
      </c>
      <c r="H41" s="17">
        <v>5</v>
      </c>
      <c r="I41" s="17">
        <v>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117</v>
      </c>
      <c r="D42" s="17">
        <v>2</v>
      </c>
      <c r="E42" s="17">
        <v>79</v>
      </c>
      <c r="F42" s="17">
        <v>18</v>
      </c>
      <c r="G42" s="17">
        <v>7</v>
      </c>
      <c r="H42" s="17">
        <v>4</v>
      </c>
      <c r="I42" s="17">
        <v>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139</v>
      </c>
      <c r="D43" s="17" t="s">
        <v>178</v>
      </c>
      <c r="E43" s="17">
        <v>100</v>
      </c>
      <c r="F43" s="17">
        <v>25</v>
      </c>
      <c r="G43" s="17">
        <v>9</v>
      </c>
      <c r="H43" s="17">
        <v>4</v>
      </c>
      <c r="I43" s="17">
        <v>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151</v>
      </c>
      <c r="D44" s="17" t="s">
        <v>178</v>
      </c>
      <c r="E44" s="17">
        <v>92</v>
      </c>
      <c r="F44" s="17">
        <v>41</v>
      </c>
      <c r="G44" s="17">
        <v>9</v>
      </c>
      <c r="H44" s="17">
        <v>3</v>
      </c>
      <c r="I44" s="17">
        <v>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174</v>
      </c>
      <c r="D45" s="17">
        <v>1</v>
      </c>
      <c r="E45" s="17">
        <v>97</v>
      </c>
      <c r="F45" s="17">
        <v>63</v>
      </c>
      <c r="G45" s="17">
        <v>9</v>
      </c>
      <c r="H45" s="17">
        <v>1</v>
      </c>
      <c r="I45" s="17">
        <v>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121</v>
      </c>
      <c r="D46" s="17" t="s">
        <v>178</v>
      </c>
      <c r="E46" s="17">
        <v>80</v>
      </c>
      <c r="F46" s="17">
        <v>29</v>
      </c>
      <c r="G46" s="17">
        <v>9</v>
      </c>
      <c r="H46" s="17">
        <v>2</v>
      </c>
      <c r="I46" s="17">
        <v>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118</v>
      </c>
      <c r="D47" s="17" t="s">
        <v>178</v>
      </c>
      <c r="E47" s="17">
        <v>64</v>
      </c>
      <c r="F47" s="17">
        <v>37</v>
      </c>
      <c r="G47" s="17">
        <v>7</v>
      </c>
      <c r="H47" s="17">
        <v>5</v>
      </c>
      <c r="I47" s="17">
        <v>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93</v>
      </c>
      <c r="D48" s="17">
        <v>1</v>
      </c>
      <c r="E48" s="17">
        <v>46</v>
      </c>
      <c r="F48" s="17">
        <v>34</v>
      </c>
      <c r="G48" s="17">
        <v>6</v>
      </c>
      <c r="H48" s="17">
        <v>4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84</v>
      </c>
      <c r="D49" s="17" t="s">
        <v>178</v>
      </c>
      <c r="E49" s="17">
        <v>40</v>
      </c>
      <c r="F49" s="17">
        <v>33</v>
      </c>
      <c r="G49" s="17">
        <v>2</v>
      </c>
      <c r="H49" s="17">
        <v>4</v>
      </c>
      <c r="I49" s="17">
        <v>5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49</v>
      </c>
      <c r="D50" s="17" t="s">
        <v>178</v>
      </c>
      <c r="E50" s="17">
        <v>23</v>
      </c>
      <c r="F50" s="17">
        <v>23</v>
      </c>
      <c r="G50" s="17">
        <v>1</v>
      </c>
      <c r="H50" s="17">
        <v>1</v>
      </c>
      <c r="I50" s="17">
        <v>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35</v>
      </c>
      <c r="D51" s="17">
        <v>1</v>
      </c>
      <c r="E51" s="17">
        <v>9</v>
      </c>
      <c r="F51" s="17">
        <v>17</v>
      </c>
      <c r="G51" s="17">
        <v>3</v>
      </c>
      <c r="H51" s="17">
        <v>3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11</v>
      </c>
      <c r="D52" s="17">
        <v>1</v>
      </c>
      <c r="E52" s="17">
        <v>3</v>
      </c>
      <c r="F52" s="17">
        <v>3</v>
      </c>
      <c r="G52" s="17">
        <v>2</v>
      </c>
      <c r="H52" s="17">
        <v>1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15</v>
      </c>
      <c r="D53" s="18">
        <v>1</v>
      </c>
      <c r="E53" s="18">
        <v>3</v>
      </c>
      <c r="F53" s="18">
        <v>5</v>
      </c>
      <c r="G53" s="18">
        <v>3</v>
      </c>
      <c r="H53" s="18">
        <v>1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80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6863</v>
      </c>
      <c r="D6" s="16">
        <v>568</v>
      </c>
      <c r="E6" s="16">
        <v>3454</v>
      </c>
      <c r="F6" s="16">
        <v>1932</v>
      </c>
      <c r="G6" s="16">
        <v>391</v>
      </c>
      <c r="H6" s="16">
        <v>253</v>
      </c>
      <c r="I6" s="16">
        <v>265</v>
      </c>
    </row>
    <row r="7" spans="1:29" ht="12" customHeight="1" x14ac:dyDescent="0.2">
      <c r="A7" s="28" t="s">
        <v>165</v>
      </c>
      <c r="B7" s="2" t="s">
        <v>12</v>
      </c>
      <c r="C7" s="17">
        <v>18</v>
      </c>
      <c r="D7" s="17">
        <v>1</v>
      </c>
      <c r="E7" s="17">
        <v>1</v>
      </c>
      <c r="F7" s="17">
        <v>11</v>
      </c>
      <c r="G7" s="17">
        <v>2</v>
      </c>
      <c r="H7" s="17">
        <v>1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346</v>
      </c>
      <c r="D8" s="17">
        <v>44</v>
      </c>
      <c r="E8" s="17">
        <v>150</v>
      </c>
      <c r="F8" s="17">
        <v>94</v>
      </c>
      <c r="G8" s="17">
        <v>7</v>
      </c>
      <c r="H8" s="17">
        <v>28</v>
      </c>
      <c r="I8" s="17">
        <v>23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673</v>
      </c>
      <c r="D9" s="17">
        <v>63</v>
      </c>
      <c r="E9" s="17">
        <v>380</v>
      </c>
      <c r="F9" s="17">
        <v>121</v>
      </c>
      <c r="G9" s="17">
        <v>25</v>
      </c>
      <c r="H9" s="17">
        <v>48</v>
      </c>
      <c r="I9" s="17">
        <v>36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714</v>
      </c>
      <c r="D10" s="17">
        <v>60</v>
      </c>
      <c r="E10" s="17">
        <v>454</v>
      </c>
      <c r="F10" s="17">
        <v>124</v>
      </c>
      <c r="G10" s="17">
        <v>30</v>
      </c>
      <c r="H10" s="17">
        <v>25</v>
      </c>
      <c r="I10" s="17">
        <v>21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823</v>
      </c>
      <c r="D11" s="17">
        <v>64</v>
      </c>
      <c r="E11" s="17">
        <v>462</v>
      </c>
      <c r="F11" s="17">
        <v>196</v>
      </c>
      <c r="G11" s="17">
        <v>45</v>
      </c>
      <c r="H11" s="17">
        <v>23</v>
      </c>
      <c r="I11" s="17">
        <v>33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770</v>
      </c>
      <c r="D12" s="17">
        <v>54</v>
      </c>
      <c r="E12" s="17">
        <v>444</v>
      </c>
      <c r="F12" s="17">
        <v>191</v>
      </c>
      <c r="G12" s="17">
        <v>42</v>
      </c>
      <c r="H12" s="17">
        <v>19</v>
      </c>
      <c r="I12" s="17">
        <v>20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880</v>
      </c>
      <c r="D13" s="17">
        <v>67</v>
      </c>
      <c r="E13" s="17">
        <v>459</v>
      </c>
      <c r="F13" s="17">
        <v>264</v>
      </c>
      <c r="G13" s="17">
        <v>37</v>
      </c>
      <c r="H13" s="17">
        <v>27</v>
      </c>
      <c r="I13" s="17">
        <v>26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772</v>
      </c>
      <c r="D14" s="17">
        <v>53</v>
      </c>
      <c r="E14" s="17">
        <v>388</v>
      </c>
      <c r="F14" s="17">
        <v>234</v>
      </c>
      <c r="G14" s="17">
        <v>61</v>
      </c>
      <c r="H14" s="17">
        <v>17</v>
      </c>
      <c r="I14" s="17">
        <v>19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574</v>
      </c>
      <c r="D15" s="17">
        <v>61</v>
      </c>
      <c r="E15" s="17">
        <v>283</v>
      </c>
      <c r="F15" s="17">
        <v>157</v>
      </c>
      <c r="G15" s="17">
        <v>45</v>
      </c>
      <c r="H15" s="17">
        <v>9</v>
      </c>
      <c r="I15" s="17">
        <v>19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426</v>
      </c>
      <c r="D16" s="17">
        <v>37</v>
      </c>
      <c r="E16" s="17">
        <v>200</v>
      </c>
      <c r="F16" s="17">
        <v>138</v>
      </c>
      <c r="G16" s="17">
        <v>25</v>
      </c>
      <c r="H16" s="17">
        <v>12</v>
      </c>
      <c r="I16" s="17">
        <v>14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365</v>
      </c>
      <c r="D17" s="17">
        <v>29</v>
      </c>
      <c r="E17" s="17">
        <v>131</v>
      </c>
      <c r="F17" s="17">
        <v>156</v>
      </c>
      <c r="G17" s="17">
        <v>18</v>
      </c>
      <c r="H17" s="17">
        <v>17</v>
      </c>
      <c r="I17" s="17">
        <v>14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233</v>
      </c>
      <c r="D18" s="17">
        <v>18</v>
      </c>
      <c r="E18" s="17">
        <v>60</v>
      </c>
      <c r="F18" s="17">
        <v>111</v>
      </c>
      <c r="G18" s="17">
        <v>14</v>
      </c>
      <c r="H18" s="17">
        <v>12</v>
      </c>
      <c r="I18" s="17">
        <v>18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139</v>
      </c>
      <c r="D19" s="17">
        <v>8</v>
      </c>
      <c r="E19" s="17">
        <v>21</v>
      </c>
      <c r="F19" s="17">
        <v>72</v>
      </c>
      <c r="G19" s="17">
        <v>21</v>
      </c>
      <c r="H19" s="17">
        <v>8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76</v>
      </c>
      <c r="D20" s="17">
        <v>6</v>
      </c>
      <c r="E20" s="17">
        <v>10</v>
      </c>
      <c r="F20" s="17">
        <v>38</v>
      </c>
      <c r="G20" s="17">
        <v>12</v>
      </c>
      <c r="H20" s="17">
        <v>4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54</v>
      </c>
      <c r="D21" s="17">
        <v>3</v>
      </c>
      <c r="E21" s="17">
        <v>11</v>
      </c>
      <c r="F21" s="17">
        <v>25</v>
      </c>
      <c r="G21" s="17">
        <v>7</v>
      </c>
      <c r="H21" s="17">
        <v>3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2958</v>
      </c>
      <c r="D22" s="16">
        <v>541</v>
      </c>
      <c r="E22" s="16">
        <v>1440</v>
      </c>
      <c r="F22" s="16">
        <v>637</v>
      </c>
      <c r="G22" s="16">
        <v>104</v>
      </c>
      <c r="H22" s="16">
        <v>107</v>
      </c>
      <c r="I22" s="16">
        <v>129</v>
      </c>
    </row>
    <row r="23" spans="1:14" ht="12" customHeight="1" x14ac:dyDescent="0.2">
      <c r="A23" s="28" t="s">
        <v>165</v>
      </c>
      <c r="B23" s="2" t="s">
        <v>12</v>
      </c>
      <c r="C23" s="17">
        <v>8</v>
      </c>
      <c r="D23" s="17" t="s">
        <v>178</v>
      </c>
      <c r="E23" s="17" t="s">
        <v>178</v>
      </c>
      <c r="F23" s="17">
        <v>4</v>
      </c>
      <c r="G23" s="17">
        <v>2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135</v>
      </c>
      <c r="D24" s="17">
        <v>41</v>
      </c>
      <c r="E24" s="17">
        <v>46</v>
      </c>
      <c r="F24" s="17">
        <v>23</v>
      </c>
      <c r="G24" s="17">
        <v>4</v>
      </c>
      <c r="H24" s="17">
        <v>12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286</v>
      </c>
      <c r="D25" s="17">
        <v>60</v>
      </c>
      <c r="E25" s="17">
        <v>133</v>
      </c>
      <c r="F25" s="17">
        <v>46</v>
      </c>
      <c r="G25" s="17">
        <v>10</v>
      </c>
      <c r="H25" s="17">
        <v>19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317</v>
      </c>
      <c r="D26" s="17">
        <v>58</v>
      </c>
      <c r="E26" s="17">
        <v>174</v>
      </c>
      <c r="F26" s="17">
        <v>49</v>
      </c>
      <c r="G26" s="17">
        <v>11</v>
      </c>
      <c r="H26" s="17">
        <v>12</v>
      </c>
      <c r="I26" s="17">
        <v>13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373</v>
      </c>
      <c r="D27" s="17">
        <v>64</v>
      </c>
      <c r="E27" s="17">
        <v>184</v>
      </c>
      <c r="F27" s="17">
        <v>83</v>
      </c>
      <c r="G27" s="17">
        <v>15</v>
      </c>
      <c r="H27" s="17">
        <v>9</v>
      </c>
      <c r="I27" s="17">
        <v>18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345</v>
      </c>
      <c r="D28" s="17">
        <v>51</v>
      </c>
      <c r="E28" s="17">
        <v>190</v>
      </c>
      <c r="F28" s="17">
        <v>76</v>
      </c>
      <c r="G28" s="17">
        <v>10</v>
      </c>
      <c r="H28" s="17">
        <v>9</v>
      </c>
      <c r="I28" s="17">
        <v>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436</v>
      </c>
      <c r="D29" s="17">
        <v>64</v>
      </c>
      <c r="E29" s="17">
        <v>232</v>
      </c>
      <c r="F29" s="17">
        <v>99</v>
      </c>
      <c r="G29" s="17">
        <v>10</v>
      </c>
      <c r="H29" s="17">
        <v>16</v>
      </c>
      <c r="I29" s="17">
        <v>15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334</v>
      </c>
      <c r="D30" s="17">
        <v>51</v>
      </c>
      <c r="E30" s="17">
        <v>187</v>
      </c>
      <c r="F30" s="17">
        <v>66</v>
      </c>
      <c r="G30" s="17">
        <v>14</v>
      </c>
      <c r="H30" s="17">
        <v>4</v>
      </c>
      <c r="I30" s="17">
        <v>12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256</v>
      </c>
      <c r="D31" s="17">
        <v>61</v>
      </c>
      <c r="E31" s="17">
        <v>138</v>
      </c>
      <c r="F31" s="17">
        <v>36</v>
      </c>
      <c r="G31" s="17">
        <v>10</v>
      </c>
      <c r="H31" s="17">
        <v>4</v>
      </c>
      <c r="I31" s="17">
        <v>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156</v>
      </c>
      <c r="D32" s="17">
        <v>36</v>
      </c>
      <c r="E32" s="17">
        <v>72</v>
      </c>
      <c r="F32" s="17">
        <v>32</v>
      </c>
      <c r="G32" s="17">
        <v>5</v>
      </c>
      <c r="H32" s="17">
        <v>5</v>
      </c>
      <c r="I32" s="17">
        <v>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141</v>
      </c>
      <c r="D33" s="17">
        <v>27</v>
      </c>
      <c r="E33" s="17">
        <v>51</v>
      </c>
      <c r="F33" s="17">
        <v>47</v>
      </c>
      <c r="G33" s="17">
        <v>4</v>
      </c>
      <c r="H33" s="17">
        <v>10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88</v>
      </c>
      <c r="D34" s="17">
        <v>17</v>
      </c>
      <c r="E34" s="17">
        <v>19</v>
      </c>
      <c r="F34" s="17">
        <v>38</v>
      </c>
      <c r="G34" s="17">
        <v>3</v>
      </c>
      <c r="H34" s="17">
        <v>3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37</v>
      </c>
      <c r="D35" s="17">
        <v>4</v>
      </c>
      <c r="E35" s="17">
        <v>9</v>
      </c>
      <c r="F35" s="17">
        <v>15</v>
      </c>
      <c r="G35" s="17">
        <v>3</v>
      </c>
      <c r="H35" s="17">
        <v>2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28</v>
      </c>
      <c r="D36" s="17">
        <v>6</v>
      </c>
      <c r="E36" s="17">
        <v>2</v>
      </c>
      <c r="F36" s="17">
        <v>13</v>
      </c>
      <c r="G36" s="17">
        <v>3</v>
      </c>
      <c r="H36" s="17" t="s">
        <v>178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18</v>
      </c>
      <c r="D37" s="17">
        <v>1</v>
      </c>
      <c r="E37" s="17">
        <v>3</v>
      </c>
      <c r="F37" s="17">
        <v>10</v>
      </c>
      <c r="G37" s="17" t="s">
        <v>178</v>
      </c>
      <c r="H37" s="17">
        <v>2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3905</v>
      </c>
      <c r="D38" s="16">
        <v>27</v>
      </c>
      <c r="E38" s="16">
        <v>2014</v>
      </c>
      <c r="F38" s="16">
        <v>1295</v>
      </c>
      <c r="G38" s="16">
        <v>287</v>
      </c>
      <c r="H38" s="16">
        <v>146</v>
      </c>
      <c r="I38" s="16">
        <v>136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>
        <v>1</v>
      </c>
      <c r="E39" s="17">
        <v>1</v>
      </c>
      <c r="F39" s="17">
        <v>7</v>
      </c>
      <c r="G39" s="17" t="s">
        <v>178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211</v>
      </c>
      <c r="D40" s="17">
        <v>3</v>
      </c>
      <c r="E40" s="17">
        <v>104</v>
      </c>
      <c r="F40" s="17">
        <v>71</v>
      </c>
      <c r="G40" s="17">
        <v>3</v>
      </c>
      <c r="H40" s="17">
        <v>16</v>
      </c>
      <c r="I40" s="17">
        <v>14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387</v>
      </c>
      <c r="D41" s="17">
        <v>3</v>
      </c>
      <c r="E41" s="17">
        <v>247</v>
      </c>
      <c r="F41" s="17">
        <v>75</v>
      </c>
      <c r="G41" s="17">
        <v>15</v>
      </c>
      <c r="H41" s="17">
        <v>29</v>
      </c>
      <c r="I41" s="17">
        <v>18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397</v>
      </c>
      <c r="D42" s="17">
        <v>2</v>
      </c>
      <c r="E42" s="17">
        <v>280</v>
      </c>
      <c r="F42" s="17">
        <v>75</v>
      </c>
      <c r="G42" s="17">
        <v>19</v>
      </c>
      <c r="H42" s="17">
        <v>13</v>
      </c>
      <c r="I42" s="17">
        <v>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450</v>
      </c>
      <c r="D43" s="17" t="s">
        <v>178</v>
      </c>
      <c r="E43" s="17">
        <v>278</v>
      </c>
      <c r="F43" s="17">
        <v>113</v>
      </c>
      <c r="G43" s="17">
        <v>30</v>
      </c>
      <c r="H43" s="17">
        <v>14</v>
      </c>
      <c r="I43" s="17">
        <v>15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425</v>
      </c>
      <c r="D44" s="17">
        <v>3</v>
      </c>
      <c r="E44" s="17">
        <v>254</v>
      </c>
      <c r="F44" s="17">
        <v>115</v>
      </c>
      <c r="G44" s="17">
        <v>32</v>
      </c>
      <c r="H44" s="17">
        <v>10</v>
      </c>
      <c r="I44" s="17">
        <v>11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444</v>
      </c>
      <c r="D45" s="17">
        <v>3</v>
      </c>
      <c r="E45" s="17">
        <v>227</v>
      </c>
      <c r="F45" s="17">
        <v>165</v>
      </c>
      <c r="G45" s="17">
        <v>27</v>
      </c>
      <c r="H45" s="17">
        <v>11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438</v>
      </c>
      <c r="D46" s="17">
        <v>2</v>
      </c>
      <c r="E46" s="17">
        <v>201</v>
      </c>
      <c r="F46" s="17">
        <v>168</v>
      </c>
      <c r="G46" s="17">
        <v>47</v>
      </c>
      <c r="H46" s="17">
        <v>13</v>
      </c>
      <c r="I46" s="17">
        <v>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318</v>
      </c>
      <c r="D47" s="17" t="s">
        <v>178</v>
      </c>
      <c r="E47" s="17">
        <v>145</v>
      </c>
      <c r="F47" s="17">
        <v>121</v>
      </c>
      <c r="G47" s="17">
        <v>35</v>
      </c>
      <c r="H47" s="17">
        <v>5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270</v>
      </c>
      <c r="D48" s="17">
        <v>1</v>
      </c>
      <c r="E48" s="17">
        <v>128</v>
      </c>
      <c r="F48" s="17">
        <v>106</v>
      </c>
      <c r="G48" s="17">
        <v>20</v>
      </c>
      <c r="H48" s="17">
        <v>7</v>
      </c>
      <c r="I48" s="17">
        <v>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224</v>
      </c>
      <c r="D49" s="17">
        <v>2</v>
      </c>
      <c r="E49" s="17">
        <v>80</v>
      </c>
      <c r="F49" s="17">
        <v>109</v>
      </c>
      <c r="G49" s="17">
        <v>14</v>
      </c>
      <c r="H49" s="17">
        <v>7</v>
      </c>
      <c r="I49" s="17">
        <v>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145</v>
      </c>
      <c r="D50" s="17">
        <v>1</v>
      </c>
      <c r="E50" s="17">
        <v>41</v>
      </c>
      <c r="F50" s="17">
        <v>73</v>
      </c>
      <c r="G50" s="17">
        <v>11</v>
      </c>
      <c r="H50" s="17">
        <v>9</v>
      </c>
      <c r="I50" s="17">
        <v>10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102</v>
      </c>
      <c r="D51" s="17">
        <v>4</v>
      </c>
      <c r="E51" s="17">
        <v>12</v>
      </c>
      <c r="F51" s="17">
        <v>57</v>
      </c>
      <c r="G51" s="17">
        <v>18</v>
      </c>
      <c r="H51" s="17">
        <v>6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48</v>
      </c>
      <c r="D52" s="17" t="s">
        <v>178</v>
      </c>
      <c r="E52" s="17">
        <v>8</v>
      </c>
      <c r="F52" s="17">
        <v>25</v>
      </c>
      <c r="G52" s="17">
        <v>9</v>
      </c>
      <c r="H52" s="17">
        <v>4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36</v>
      </c>
      <c r="D53" s="18">
        <v>2</v>
      </c>
      <c r="E53" s="18">
        <v>8</v>
      </c>
      <c r="F53" s="18">
        <v>15</v>
      </c>
      <c r="G53" s="18">
        <v>7</v>
      </c>
      <c r="H53" s="18">
        <v>1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81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6148</v>
      </c>
      <c r="D6" s="16">
        <v>616</v>
      </c>
      <c r="E6" s="16">
        <v>3090</v>
      </c>
      <c r="F6" s="16">
        <v>1669</v>
      </c>
      <c r="G6" s="16">
        <v>394</v>
      </c>
      <c r="H6" s="16">
        <v>211</v>
      </c>
      <c r="I6" s="16">
        <v>168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 t="s">
        <v>178</v>
      </c>
      <c r="E7" s="17">
        <v>3</v>
      </c>
      <c r="F7" s="17">
        <v>7</v>
      </c>
      <c r="G7" s="17">
        <v>1</v>
      </c>
      <c r="H7" s="17">
        <v>1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268</v>
      </c>
      <c r="D8" s="17">
        <v>28</v>
      </c>
      <c r="E8" s="17">
        <v>145</v>
      </c>
      <c r="F8" s="17">
        <v>45</v>
      </c>
      <c r="G8" s="17">
        <v>5</v>
      </c>
      <c r="H8" s="17">
        <v>33</v>
      </c>
      <c r="I8" s="17">
        <v>12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558</v>
      </c>
      <c r="D9" s="17">
        <v>63</v>
      </c>
      <c r="E9" s="17">
        <v>337</v>
      </c>
      <c r="F9" s="17">
        <v>93</v>
      </c>
      <c r="G9" s="17">
        <v>17</v>
      </c>
      <c r="H9" s="17">
        <v>25</v>
      </c>
      <c r="I9" s="17">
        <v>23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678</v>
      </c>
      <c r="D10" s="17">
        <v>56</v>
      </c>
      <c r="E10" s="17">
        <v>421</v>
      </c>
      <c r="F10" s="17">
        <v>121</v>
      </c>
      <c r="G10" s="17">
        <v>32</v>
      </c>
      <c r="H10" s="17">
        <v>22</v>
      </c>
      <c r="I10" s="17">
        <v>26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733</v>
      </c>
      <c r="D11" s="17">
        <v>49</v>
      </c>
      <c r="E11" s="17">
        <v>419</v>
      </c>
      <c r="F11" s="17">
        <v>171</v>
      </c>
      <c r="G11" s="17">
        <v>64</v>
      </c>
      <c r="H11" s="17">
        <v>15</v>
      </c>
      <c r="I11" s="17">
        <v>15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693</v>
      </c>
      <c r="D12" s="17">
        <v>70</v>
      </c>
      <c r="E12" s="17">
        <v>359</v>
      </c>
      <c r="F12" s="17">
        <v>180</v>
      </c>
      <c r="G12" s="17">
        <v>49</v>
      </c>
      <c r="H12" s="17">
        <v>18</v>
      </c>
      <c r="I12" s="17">
        <v>17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713</v>
      </c>
      <c r="D13" s="17">
        <v>79</v>
      </c>
      <c r="E13" s="17">
        <v>381</v>
      </c>
      <c r="F13" s="17">
        <v>167</v>
      </c>
      <c r="G13" s="17">
        <v>48</v>
      </c>
      <c r="H13" s="17">
        <v>23</v>
      </c>
      <c r="I13" s="17">
        <v>15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701</v>
      </c>
      <c r="D14" s="17">
        <v>71</v>
      </c>
      <c r="E14" s="17">
        <v>361</v>
      </c>
      <c r="F14" s="17">
        <v>197</v>
      </c>
      <c r="G14" s="17">
        <v>47</v>
      </c>
      <c r="H14" s="17">
        <v>16</v>
      </c>
      <c r="I14" s="17">
        <v>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548</v>
      </c>
      <c r="D15" s="17">
        <v>67</v>
      </c>
      <c r="E15" s="17">
        <v>263</v>
      </c>
      <c r="F15" s="17">
        <v>159</v>
      </c>
      <c r="G15" s="17">
        <v>38</v>
      </c>
      <c r="H15" s="17">
        <v>13</v>
      </c>
      <c r="I15" s="17">
        <v>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447</v>
      </c>
      <c r="D16" s="17">
        <v>59</v>
      </c>
      <c r="E16" s="17">
        <v>184</v>
      </c>
      <c r="F16" s="17">
        <v>157</v>
      </c>
      <c r="G16" s="17">
        <v>30</v>
      </c>
      <c r="H16" s="17">
        <v>12</v>
      </c>
      <c r="I16" s="17">
        <v>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335</v>
      </c>
      <c r="D17" s="17">
        <v>35</v>
      </c>
      <c r="E17" s="17">
        <v>116</v>
      </c>
      <c r="F17" s="17">
        <v>138</v>
      </c>
      <c r="G17" s="17">
        <v>28</v>
      </c>
      <c r="H17" s="17">
        <v>9</v>
      </c>
      <c r="I17" s="17">
        <v>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205</v>
      </c>
      <c r="D18" s="17">
        <v>20</v>
      </c>
      <c r="E18" s="17">
        <v>45</v>
      </c>
      <c r="F18" s="17">
        <v>105</v>
      </c>
      <c r="G18" s="17">
        <v>15</v>
      </c>
      <c r="H18" s="17">
        <v>11</v>
      </c>
      <c r="I18" s="17">
        <v>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133</v>
      </c>
      <c r="D19" s="17">
        <v>16</v>
      </c>
      <c r="E19" s="17">
        <v>36</v>
      </c>
      <c r="F19" s="17">
        <v>63</v>
      </c>
      <c r="G19" s="17">
        <v>7</v>
      </c>
      <c r="H19" s="17">
        <v>6</v>
      </c>
      <c r="I19" s="17">
        <v>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68</v>
      </c>
      <c r="D20" s="17">
        <v>2</v>
      </c>
      <c r="E20" s="17">
        <v>9</v>
      </c>
      <c r="F20" s="17">
        <v>40</v>
      </c>
      <c r="G20" s="17">
        <v>8</v>
      </c>
      <c r="H20" s="17">
        <v>6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54</v>
      </c>
      <c r="D21" s="17">
        <v>1</v>
      </c>
      <c r="E21" s="17">
        <v>11</v>
      </c>
      <c r="F21" s="17">
        <v>26</v>
      </c>
      <c r="G21" s="17">
        <v>5</v>
      </c>
      <c r="H21" s="17">
        <v>1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2610</v>
      </c>
      <c r="D22" s="16">
        <v>600</v>
      </c>
      <c r="E22" s="16">
        <v>1255</v>
      </c>
      <c r="F22" s="16">
        <v>508</v>
      </c>
      <c r="G22" s="16">
        <v>90</v>
      </c>
      <c r="H22" s="16">
        <v>86</v>
      </c>
      <c r="I22" s="16">
        <v>71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 t="s">
        <v>178</v>
      </c>
      <c r="E23" s="17">
        <v>1</v>
      </c>
      <c r="F23" s="17">
        <v>3</v>
      </c>
      <c r="G23" s="17">
        <v>1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78</v>
      </c>
      <c r="D24" s="17">
        <v>28</v>
      </c>
      <c r="E24" s="17">
        <v>27</v>
      </c>
      <c r="F24" s="17">
        <v>10</v>
      </c>
      <c r="G24" s="17">
        <v>2</v>
      </c>
      <c r="H24" s="17">
        <v>6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212</v>
      </c>
      <c r="D25" s="17">
        <v>60</v>
      </c>
      <c r="E25" s="17">
        <v>101</v>
      </c>
      <c r="F25" s="17">
        <v>34</v>
      </c>
      <c r="G25" s="17">
        <v>2</v>
      </c>
      <c r="H25" s="17">
        <v>6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286</v>
      </c>
      <c r="D26" s="17">
        <v>53</v>
      </c>
      <c r="E26" s="17">
        <v>159</v>
      </c>
      <c r="F26" s="17">
        <v>42</v>
      </c>
      <c r="G26" s="17">
        <v>7</v>
      </c>
      <c r="H26" s="17">
        <v>8</v>
      </c>
      <c r="I26" s="17">
        <v>17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325</v>
      </c>
      <c r="D27" s="17">
        <v>49</v>
      </c>
      <c r="E27" s="17">
        <v>180</v>
      </c>
      <c r="F27" s="17">
        <v>58</v>
      </c>
      <c r="G27" s="17">
        <v>21</v>
      </c>
      <c r="H27" s="17">
        <v>10</v>
      </c>
      <c r="I27" s="17">
        <v>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322</v>
      </c>
      <c r="D28" s="17">
        <v>70</v>
      </c>
      <c r="E28" s="17">
        <v>171</v>
      </c>
      <c r="F28" s="17">
        <v>59</v>
      </c>
      <c r="G28" s="17">
        <v>6</v>
      </c>
      <c r="H28" s="17">
        <v>8</v>
      </c>
      <c r="I28" s="17">
        <v>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350</v>
      </c>
      <c r="D29" s="17">
        <v>76</v>
      </c>
      <c r="E29" s="17">
        <v>193</v>
      </c>
      <c r="F29" s="17">
        <v>57</v>
      </c>
      <c r="G29" s="17">
        <v>6</v>
      </c>
      <c r="H29" s="17">
        <v>11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320</v>
      </c>
      <c r="D30" s="17">
        <v>69</v>
      </c>
      <c r="E30" s="17">
        <v>170</v>
      </c>
      <c r="F30" s="17">
        <v>59</v>
      </c>
      <c r="G30" s="17">
        <v>12</v>
      </c>
      <c r="H30" s="17">
        <v>8</v>
      </c>
      <c r="I30" s="17">
        <v>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254</v>
      </c>
      <c r="D31" s="17">
        <v>66</v>
      </c>
      <c r="E31" s="17">
        <v>115</v>
      </c>
      <c r="F31" s="17">
        <v>52</v>
      </c>
      <c r="G31" s="17">
        <v>10</v>
      </c>
      <c r="H31" s="17">
        <v>10</v>
      </c>
      <c r="I31" s="17">
        <v>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189</v>
      </c>
      <c r="D32" s="17">
        <v>58</v>
      </c>
      <c r="E32" s="17">
        <v>69</v>
      </c>
      <c r="F32" s="17">
        <v>47</v>
      </c>
      <c r="G32" s="17">
        <v>7</v>
      </c>
      <c r="H32" s="17">
        <v>6</v>
      </c>
      <c r="I32" s="17">
        <v>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118</v>
      </c>
      <c r="D33" s="17">
        <v>33</v>
      </c>
      <c r="E33" s="17">
        <v>40</v>
      </c>
      <c r="F33" s="17">
        <v>33</v>
      </c>
      <c r="G33" s="17">
        <v>6</v>
      </c>
      <c r="H33" s="17">
        <v>3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67</v>
      </c>
      <c r="D34" s="17">
        <v>20</v>
      </c>
      <c r="E34" s="17">
        <v>16</v>
      </c>
      <c r="F34" s="17">
        <v>22</v>
      </c>
      <c r="G34" s="17">
        <v>3</v>
      </c>
      <c r="H34" s="17">
        <v>5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51</v>
      </c>
      <c r="D35" s="17">
        <v>15</v>
      </c>
      <c r="E35" s="17">
        <v>7</v>
      </c>
      <c r="F35" s="17">
        <v>22</v>
      </c>
      <c r="G35" s="17">
        <v>3</v>
      </c>
      <c r="H35" s="17">
        <v>1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14</v>
      </c>
      <c r="D36" s="17">
        <v>2</v>
      </c>
      <c r="E36" s="17">
        <v>3</v>
      </c>
      <c r="F36" s="17">
        <v>4</v>
      </c>
      <c r="G36" s="17" t="s">
        <v>178</v>
      </c>
      <c r="H36" s="17">
        <v>3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19</v>
      </c>
      <c r="D37" s="17">
        <v>1</v>
      </c>
      <c r="E37" s="17">
        <v>3</v>
      </c>
      <c r="F37" s="17">
        <v>6</v>
      </c>
      <c r="G37" s="17">
        <v>4</v>
      </c>
      <c r="H37" s="17">
        <v>1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3538</v>
      </c>
      <c r="D38" s="16">
        <v>16</v>
      </c>
      <c r="E38" s="16">
        <v>1835</v>
      </c>
      <c r="F38" s="16">
        <v>1161</v>
      </c>
      <c r="G38" s="16">
        <v>304</v>
      </c>
      <c r="H38" s="16">
        <v>125</v>
      </c>
      <c r="I38" s="16">
        <v>97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2</v>
      </c>
      <c r="F39" s="17">
        <v>4</v>
      </c>
      <c r="G39" s="17" t="s">
        <v>178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190</v>
      </c>
      <c r="D40" s="17" t="s">
        <v>178</v>
      </c>
      <c r="E40" s="17">
        <v>118</v>
      </c>
      <c r="F40" s="17">
        <v>35</v>
      </c>
      <c r="G40" s="17">
        <v>3</v>
      </c>
      <c r="H40" s="17">
        <v>27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346</v>
      </c>
      <c r="D41" s="17">
        <v>3</v>
      </c>
      <c r="E41" s="17">
        <v>236</v>
      </c>
      <c r="F41" s="17">
        <v>59</v>
      </c>
      <c r="G41" s="17">
        <v>15</v>
      </c>
      <c r="H41" s="17">
        <v>19</v>
      </c>
      <c r="I41" s="17">
        <v>14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392</v>
      </c>
      <c r="D42" s="17">
        <v>3</v>
      </c>
      <c r="E42" s="17">
        <v>262</v>
      </c>
      <c r="F42" s="17">
        <v>79</v>
      </c>
      <c r="G42" s="17">
        <v>25</v>
      </c>
      <c r="H42" s="17">
        <v>14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408</v>
      </c>
      <c r="D43" s="17" t="s">
        <v>178</v>
      </c>
      <c r="E43" s="17">
        <v>239</v>
      </c>
      <c r="F43" s="17">
        <v>113</v>
      </c>
      <c r="G43" s="17">
        <v>43</v>
      </c>
      <c r="H43" s="17">
        <v>5</v>
      </c>
      <c r="I43" s="17">
        <v>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371</v>
      </c>
      <c r="D44" s="17" t="s">
        <v>178</v>
      </c>
      <c r="E44" s="17">
        <v>188</v>
      </c>
      <c r="F44" s="17">
        <v>121</v>
      </c>
      <c r="G44" s="17">
        <v>43</v>
      </c>
      <c r="H44" s="17">
        <v>10</v>
      </c>
      <c r="I44" s="17">
        <v>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363</v>
      </c>
      <c r="D45" s="17">
        <v>3</v>
      </c>
      <c r="E45" s="17">
        <v>188</v>
      </c>
      <c r="F45" s="17">
        <v>110</v>
      </c>
      <c r="G45" s="17">
        <v>42</v>
      </c>
      <c r="H45" s="17">
        <v>12</v>
      </c>
      <c r="I45" s="17">
        <v>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381</v>
      </c>
      <c r="D46" s="17">
        <v>2</v>
      </c>
      <c r="E46" s="17">
        <v>191</v>
      </c>
      <c r="F46" s="17">
        <v>138</v>
      </c>
      <c r="G46" s="17">
        <v>35</v>
      </c>
      <c r="H46" s="17">
        <v>8</v>
      </c>
      <c r="I46" s="17">
        <v>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294</v>
      </c>
      <c r="D47" s="17">
        <v>1</v>
      </c>
      <c r="E47" s="17">
        <v>148</v>
      </c>
      <c r="F47" s="17">
        <v>107</v>
      </c>
      <c r="G47" s="17">
        <v>28</v>
      </c>
      <c r="H47" s="17">
        <v>3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258</v>
      </c>
      <c r="D48" s="17">
        <v>1</v>
      </c>
      <c r="E48" s="17">
        <v>115</v>
      </c>
      <c r="F48" s="17">
        <v>110</v>
      </c>
      <c r="G48" s="17">
        <v>23</v>
      </c>
      <c r="H48" s="17">
        <v>6</v>
      </c>
      <c r="I48" s="17">
        <v>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217</v>
      </c>
      <c r="D49" s="17">
        <v>2</v>
      </c>
      <c r="E49" s="17">
        <v>76</v>
      </c>
      <c r="F49" s="17">
        <v>105</v>
      </c>
      <c r="G49" s="17">
        <v>22</v>
      </c>
      <c r="H49" s="17">
        <v>6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138</v>
      </c>
      <c r="D50" s="17" t="s">
        <v>178</v>
      </c>
      <c r="E50" s="17">
        <v>29</v>
      </c>
      <c r="F50" s="17">
        <v>83</v>
      </c>
      <c r="G50" s="17">
        <v>12</v>
      </c>
      <c r="H50" s="17">
        <v>6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82</v>
      </c>
      <c r="D51" s="17">
        <v>1</v>
      </c>
      <c r="E51" s="17">
        <v>29</v>
      </c>
      <c r="F51" s="17">
        <v>41</v>
      </c>
      <c r="G51" s="17">
        <v>4</v>
      </c>
      <c r="H51" s="17">
        <v>5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54</v>
      </c>
      <c r="D52" s="17" t="s">
        <v>178</v>
      </c>
      <c r="E52" s="17">
        <v>6</v>
      </c>
      <c r="F52" s="17">
        <v>36</v>
      </c>
      <c r="G52" s="17">
        <v>8</v>
      </c>
      <c r="H52" s="17">
        <v>3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35</v>
      </c>
      <c r="D53" s="18" t="s">
        <v>178</v>
      </c>
      <c r="E53" s="18">
        <v>8</v>
      </c>
      <c r="F53" s="18">
        <v>20</v>
      </c>
      <c r="G53" s="18">
        <v>1</v>
      </c>
      <c r="H53" s="18" t="s">
        <v>178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313035</v>
      </c>
      <c r="D6" s="16">
        <v>17629</v>
      </c>
      <c r="E6" s="16">
        <v>164932</v>
      </c>
      <c r="F6" s="16">
        <v>96178</v>
      </c>
      <c r="G6" s="16">
        <v>15566</v>
      </c>
      <c r="H6" s="16">
        <v>7926</v>
      </c>
      <c r="I6" s="16">
        <v>10804</v>
      </c>
    </row>
    <row r="7" spans="1:30" ht="12" customHeight="1" x14ac:dyDescent="0.2">
      <c r="A7" s="28" t="s">
        <v>165</v>
      </c>
      <c r="B7" s="2" t="s">
        <v>12</v>
      </c>
      <c r="C7" s="17">
        <v>425</v>
      </c>
      <c r="D7" s="17">
        <v>28</v>
      </c>
      <c r="E7" s="17">
        <v>136</v>
      </c>
      <c r="F7" s="17">
        <v>136</v>
      </c>
      <c r="G7" s="17">
        <v>14</v>
      </c>
      <c r="H7" s="17">
        <v>34</v>
      </c>
      <c r="I7" s="17">
        <v>77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9480</v>
      </c>
      <c r="D8" s="17">
        <v>566</v>
      </c>
      <c r="E8" s="17">
        <v>4908</v>
      </c>
      <c r="F8" s="17">
        <v>2306</v>
      </c>
      <c r="G8" s="17">
        <v>270</v>
      </c>
      <c r="H8" s="17">
        <v>809</v>
      </c>
      <c r="I8" s="17">
        <v>621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27204</v>
      </c>
      <c r="D9" s="17">
        <v>1349</v>
      </c>
      <c r="E9" s="17">
        <v>17097</v>
      </c>
      <c r="F9" s="17">
        <v>5649</v>
      </c>
      <c r="G9" s="17">
        <v>890</v>
      </c>
      <c r="H9" s="17">
        <v>1058</v>
      </c>
      <c r="I9" s="17">
        <v>1161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34478</v>
      </c>
      <c r="D10" s="17">
        <v>1468</v>
      </c>
      <c r="E10" s="17">
        <v>21497</v>
      </c>
      <c r="F10" s="17">
        <v>8029</v>
      </c>
      <c r="G10" s="17">
        <v>1449</v>
      </c>
      <c r="H10" s="17">
        <v>883</v>
      </c>
      <c r="I10" s="17">
        <v>1152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37055</v>
      </c>
      <c r="D11" s="17">
        <v>1596</v>
      </c>
      <c r="E11" s="17">
        <v>22063</v>
      </c>
      <c r="F11" s="17">
        <v>9859</v>
      </c>
      <c r="G11" s="17">
        <v>1671</v>
      </c>
      <c r="H11" s="17">
        <v>757</v>
      </c>
      <c r="I11" s="17">
        <v>1109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37818</v>
      </c>
      <c r="D12" s="17">
        <v>1691</v>
      </c>
      <c r="E12" s="17">
        <v>21834</v>
      </c>
      <c r="F12" s="17">
        <v>10819</v>
      </c>
      <c r="G12" s="17">
        <v>1807</v>
      </c>
      <c r="H12" s="17">
        <v>681</v>
      </c>
      <c r="I12" s="17">
        <v>986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38708</v>
      </c>
      <c r="D13" s="17">
        <v>2082</v>
      </c>
      <c r="E13" s="17">
        <v>21517</v>
      </c>
      <c r="F13" s="17">
        <v>11443</v>
      </c>
      <c r="G13" s="17">
        <v>1995</v>
      </c>
      <c r="H13" s="17">
        <v>652</v>
      </c>
      <c r="I13" s="17">
        <v>1019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35711</v>
      </c>
      <c r="D14" s="17">
        <v>2085</v>
      </c>
      <c r="E14" s="17">
        <v>18796</v>
      </c>
      <c r="F14" s="17">
        <v>11228</v>
      </c>
      <c r="G14" s="17">
        <v>2063</v>
      </c>
      <c r="H14" s="17">
        <v>640</v>
      </c>
      <c r="I14" s="17">
        <v>899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30457</v>
      </c>
      <c r="D15" s="17">
        <v>2155</v>
      </c>
      <c r="E15" s="17">
        <v>14909</v>
      </c>
      <c r="F15" s="17">
        <v>10239</v>
      </c>
      <c r="G15" s="17">
        <v>1729</v>
      </c>
      <c r="H15" s="17">
        <v>554</v>
      </c>
      <c r="I15" s="17">
        <v>871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25389</v>
      </c>
      <c r="D16" s="17">
        <v>2076</v>
      </c>
      <c r="E16" s="17">
        <v>11438</v>
      </c>
      <c r="F16" s="17">
        <v>9178</v>
      </c>
      <c r="G16" s="17">
        <v>1382</v>
      </c>
      <c r="H16" s="17">
        <v>543</v>
      </c>
      <c r="I16" s="17">
        <v>772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17615</v>
      </c>
      <c r="D17" s="17">
        <v>1272</v>
      </c>
      <c r="E17" s="17">
        <v>6640</v>
      </c>
      <c r="F17" s="17">
        <v>7518</v>
      </c>
      <c r="G17" s="17">
        <v>1010</v>
      </c>
      <c r="H17" s="17">
        <v>454</v>
      </c>
      <c r="I17" s="17">
        <v>721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9746</v>
      </c>
      <c r="D18" s="17">
        <v>653</v>
      </c>
      <c r="E18" s="17">
        <v>2546</v>
      </c>
      <c r="F18" s="17">
        <v>4980</v>
      </c>
      <c r="G18" s="17">
        <v>659</v>
      </c>
      <c r="H18" s="17">
        <v>375</v>
      </c>
      <c r="I18" s="17">
        <v>533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4870</v>
      </c>
      <c r="D19" s="17">
        <v>364</v>
      </c>
      <c r="E19" s="17">
        <v>791</v>
      </c>
      <c r="F19" s="17">
        <v>2743</v>
      </c>
      <c r="G19" s="17">
        <v>331</v>
      </c>
      <c r="H19" s="17">
        <v>260</v>
      </c>
      <c r="I19" s="17">
        <v>381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2409</v>
      </c>
      <c r="D20" s="17">
        <v>137</v>
      </c>
      <c r="E20" s="17">
        <v>399</v>
      </c>
      <c r="F20" s="17">
        <v>1310</v>
      </c>
      <c r="G20" s="17">
        <v>192</v>
      </c>
      <c r="H20" s="17">
        <v>139</v>
      </c>
      <c r="I20" s="17">
        <v>232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1670</v>
      </c>
      <c r="D21" s="17">
        <v>107</v>
      </c>
      <c r="E21" s="17">
        <v>361</v>
      </c>
      <c r="F21" s="17">
        <v>741</v>
      </c>
      <c r="G21" s="17">
        <v>104</v>
      </c>
      <c r="H21" s="17">
        <v>87</v>
      </c>
      <c r="I21" s="17">
        <v>270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143941</v>
      </c>
      <c r="D22" s="16">
        <v>16876</v>
      </c>
      <c r="E22" s="16">
        <v>73439</v>
      </c>
      <c r="F22" s="16">
        <v>39605</v>
      </c>
      <c r="G22" s="16">
        <v>5217</v>
      </c>
      <c r="H22" s="16">
        <v>3641</v>
      </c>
      <c r="I22" s="16">
        <v>5163</v>
      </c>
    </row>
    <row r="23" spans="1:14" ht="12" customHeight="1" x14ac:dyDescent="0.2">
      <c r="A23" s="28" t="s">
        <v>165</v>
      </c>
      <c r="B23" s="2" t="s">
        <v>12</v>
      </c>
      <c r="C23" s="17">
        <v>181</v>
      </c>
      <c r="D23" s="17">
        <v>24</v>
      </c>
      <c r="E23" s="17">
        <v>46</v>
      </c>
      <c r="F23" s="17">
        <v>59</v>
      </c>
      <c r="G23" s="17">
        <v>5</v>
      </c>
      <c r="H23" s="17">
        <v>11</v>
      </c>
      <c r="I23" s="17">
        <v>36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3855</v>
      </c>
      <c r="D24" s="17">
        <v>509</v>
      </c>
      <c r="E24" s="17">
        <v>1817</v>
      </c>
      <c r="F24" s="17">
        <v>929</v>
      </c>
      <c r="G24" s="17">
        <v>77</v>
      </c>
      <c r="H24" s="17">
        <v>271</v>
      </c>
      <c r="I24" s="17">
        <v>252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12126</v>
      </c>
      <c r="D25" s="17">
        <v>1275</v>
      </c>
      <c r="E25" s="17">
        <v>7048</v>
      </c>
      <c r="F25" s="17">
        <v>2474</v>
      </c>
      <c r="G25" s="17">
        <v>339</v>
      </c>
      <c r="H25" s="17">
        <v>450</v>
      </c>
      <c r="I25" s="17">
        <v>540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16066</v>
      </c>
      <c r="D26" s="17">
        <v>1396</v>
      </c>
      <c r="E26" s="17">
        <v>9499</v>
      </c>
      <c r="F26" s="17">
        <v>3711</v>
      </c>
      <c r="G26" s="17">
        <v>546</v>
      </c>
      <c r="H26" s="17">
        <v>381</v>
      </c>
      <c r="I26" s="17">
        <v>533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17424</v>
      </c>
      <c r="D27" s="17">
        <v>1538</v>
      </c>
      <c r="E27" s="17">
        <v>9933</v>
      </c>
      <c r="F27" s="17">
        <v>4491</v>
      </c>
      <c r="G27" s="17">
        <v>571</v>
      </c>
      <c r="H27" s="17">
        <v>342</v>
      </c>
      <c r="I27" s="17">
        <v>549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17994</v>
      </c>
      <c r="D28" s="17">
        <v>1637</v>
      </c>
      <c r="E28" s="17">
        <v>9992</v>
      </c>
      <c r="F28" s="17">
        <v>4919</v>
      </c>
      <c r="G28" s="17">
        <v>664</v>
      </c>
      <c r="H28" s="17">
        <v>321</v>
      </c>
      <c r="I28" s="17">
        <v>461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18568</v>
      </c>
      <c r="D29" s="17">
        <v>2031</v>
      </c>
      <c r="E29" s="17">
        <v>10108</v>
      </c>
      <c r="F29" s="17">
        <v>4901</v>
      </c>
      <c r="G29" s="17">
        <v>699</v>
      </c>
      <c r="H29" s="17">
        <v>338</v>
      </c>
      <c r="I29" s="17">
        <v>491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17056</v>
      </c>
      <c r="D30" s="17">
        <v>2025</v>
      </c>
      <c r="E30" s="17">
        <v>8858</v>
      </c>
      <c r="F30" s="17">
        <v>4708</v>
      </c>
      <c r="G30" s="17">
        <v>716</v>
      </c>
      <c r="H30" s="17">
        <v>325</v>
      </c>
      <c r="I30" s="17">
        <v>424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14441</v>
      </c>
      <c r="D31" s="17">
        <v>2085</v>
      </c>
      <c r="E31" s="17">
        <v>6870</v>
      </c>
      <c r="F31" s="17">
        <v>4189</v>
      </c>
      <c r="G31" s="17">
        <v>579</v>
      </c>
      <c r="H31" s="17">
        <v>298</v>
      </c>
      <c r="I31" s="17">
        <v>420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11907</v>
      </c>
      <c r="D32" s="17">
        <v>2026</v>
      </c>
      <c r="E32" s="17">
        <v>5272</v>
      </c>
      <c r="F32" s="17">
        <v>3507</v>
      </c>
      <c r="G32" s="17">
        <v>443</v>
      </c>
      <c r="H32" s="17">
        <v>277</v>
      </c>
      <c r="I32" s="17">
        <v>382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6985</v>
      </c>
      <c r="D33" s="17">
        <v>1207</v>
      </c>
      <c r="E33" s="17">
        <v>2490</v>
      </c>
      <c r="F33" s="17">
        <v>2444</v>
      </c>
      <c r="G33" s="17">
        <v>274</v>
      </c>
      <c r="H33" s="17">
        <v>222</v>
      </c>
      <c r="I33" s="17">
        <v>348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3701</v>
      </c>
      <c r="D34" s="17">
        <v>604</v>
      </c>
      <c r="E34" s="17">
        <v>914</v>
      </c>
      <c r="F34" s="17">
        <v>1604</v>
      </c>
      <c r="G34" s="17">
        <v>159</v>
      </c>
      <c r="H34" s="17">
        <v>178</v>
      </c>
      <c r="I34" s="17">
        <v>242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1914</v>
      </c>
      <c r="D35" s="17">
        <v>315</v>
      </c>
      <c r="E35" s="17">
        <v>281</v>
      </c>
      <c r="F35" s="17">
        <v>917</v>
      </c>
      <c r="G35" s="17">
        <v>74</v>
      </c>
      <c r="H35" s="17">
        <v>131</v>
      </c>
      <c r="I35" s="17">
        <v>196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929</v>
      </c>
      <c r="D36" s="17">
        <v>115</v>
      </c>
      <c r="E36" s="17">
        <v>155</v>
      </c>
      <c r="F36" s="17">
        <v>447</v>
      </c>
      <c r="G36" s="17">
        <v>43</v>
      </c>
      <c r="H36" s="17">
        <v>47</v>
      </c>
      <c r="I36" s="17">
        <v>122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794</v>
      </c>
      <c r="D37" s="17">
        <v>89</v>
      </c>
      <c r="E37" s="17">
        <v>156</v>
      </c>
      <c r="F37" s="17">
        <v>305</v>
      </c>
      <c r="G37" s="17">
        <v>28</v>
      </c>
      <c r="H37" s="17">
        <v>49</v>
      </c>
      <c r="I37" s="17">
        <v>167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169094</v>
      </c>
      <c r="D38" s="16">
        <v>753</v>
      </c>
      <c r="E38" s="16">
        <v>91493</v>
      </c>
      <c r="F38" s="16">
        <v>56573</v>
      </c>
      <c r="G38" s="16">
        <v>10349</v>
      </c>
      <c r="H38" s="16">
        <v>4285</v>
      </c>
      <c r="I38" s="16">
        <v>5641</v>
      </c>
    </row>
    <row r="39" spans="1:14" ht="12" customHeight="1" x14ac:dyDescent="0.2">
      <c r="A39" s="28" t="s">
        <v>165</v>
      </c>
      <c r="B39" s="2" t="s">
        <v>12</v>
      </c>
      <c r="C39" s="17">
        <v>244</v>
      </c>
      <c r="D39" s="17">
        <v>4</v>
      </c>
      <c r="E39" s="17">
        <v>90</v>
      </c>
      <c r="F39" s="17">
        <v>77</v>
      </c>
      <c r="G39" s="17">
        <v>9</v>
      </c>
      <c r="H39" s="17">
        <v>23</v>
      </c>
      <c r="I39" s="17">
        <v>41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5625</v>
      </c>
      <c r="D40" s="17">
        <v>57</v>
      </c>
      <c r="E40" s="17">
        <v>3091</v>
      </c>
      <c r="F40" s="17">
        <v>1377</v>
      </c>
      <c r="G40" s="17">
        <v>193</v>
      </c>
      <c r="H40" s="17">
        <v>538</v>
      </c>
      <c r="I40" s="17">
        <v>369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15078</v>
      </c>
      <c r="D41" s="17">
        <v>74</v>
      </c>
      <c r="E41" s="17">
        <v>10049</v>
      </c>
      <c r="F41" s="17">
        <v>3175</v>
      </c>
      <c r="G41" s="17">
        <v>551</v>
      </c>
      <c r="H41" s="17">
        <v>608</v>
      </c>
      <c r="I41" s="17">
        <v>621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18412</v>
      </c>
      <c r="D42" s="17">
        <v>72</v>
      </c>
      <c r="E42" s="17">
        <v>11998</v>
      </c>
      <c r="F42" s="17">
        <v>4318</v>
      </c>
      <c r="G42" s="17">
        <v>903</v>
      </c>
      <c r="H42" s="17">
        <v>502</v>
      </c>
      <c r="I42" s="17">
        <v>619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19631</v>
      </c>
      <c r="D43" s="17">
        <v>58</v>
      </c>
      <c r="E43" s="17">
        <v>12130</v>
      </c>
      <c r="F43" s="17">
        <v>5368</v>
      </c>
      <c r="G43" s="17">
        <v>1100</v>
      </c>
      <c r="H43" s="17">
        <v>415</v>
      </c>
      <c r="I43" s="17">
        <v>560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19824</v>
      </c>
      <c r="D44" s="17">
        <v>54</v>
      </c>
      <c r="E44" s="17">
        <v>11842</v>
      </c>
      <c r="F44" s="17">
        <v>5900</v>
      </c>
      <c r="G44" s="17">
        <v>1143</v>
      </c>
      <c r="H44" s="17">
        <v>360</v>
      </c>
      <c r="I44" s="17">
        <v>525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20140</v>
      </c>
      <c r="D45" s="17">
        <v>51</v>
      </c>
      <c r="E45" s="17">
        <v>11409</v>
      </c>
      <c r="F45" s="17">
        <v>6542</v>
      </c>
      <c r="G45" s="17">
        <v>1296</v>
      </c>
      <c r="H45" s="17">
        <v>314</v>
      </c>
      <c r="I45" s="17">
        <v>528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18655</v>
      </c>
      <c r="D46" s="17">
        <v>60</v>
      </c>
      <c r="E46" s="17">
        <v>9938</v>
      </c>
      <c r="F46" s="17">
        <v>6520</v>
      </c>
      <c r="G46" s="17">
        <v>1347</v>
      </c>
      <c r="H46" s="17">
        <v>315</v>
      </c>
      <c r="I46" s="17">
        <v>475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16016</v>
      </c>
      <c r="D47" s="17">
        <v>70</v>
      </c>
      <c r="E47" s="17">
        <v>8039</v>
      </c>
      <c r="F47" s="17">
        <v>6050</v>
      </c>
      <c r="G47" s="17">
        <v>1150</v>
      </c>
      <c r="H47" s="17">
        <v>256</v>
      </c>
      <c r="I47" s="17">
        <v>451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13482</v>
      </c>
      <c r="D48" s="17">
        <v>50</v>
      </c>
      <c r="E48" s="17">
        <v>6166</v>
      </c>
      <c r="F48" s="17">
        <v>5671</v>
      </c>
      <c r="G48" s="17">
        <v>939</v>
      </c>
      <c r="H48" s="17">
        <v>266</v>
      </c>
      <c r="I48" s="17">
        <v>390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10630</v>
      </c>
      <c r="D49" s="17">
        <v>65</v>
      </c>
      <c r="E49" s="17">
        <v>4150</v>
      </c>
      <c r="F49" s="17">
        <v>5074</v>
      </c>
      <c r="G49" s="17">
        <v>736</v>
      </c>
      <c r="H49" s="17">
        <v>232</v>
      </c>
      <c r="I49" s="17">
        <v>373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6045</v>
      </c>
      <c r="D50" s="17">
        <v>49</v>
      </c>
      <c r="E50" s="17">
        <v>1632</v>
      </c>
      <c r="F50" s="17">
        <v>3376</v>
      </c>
      <c r="G50" s="17">
        <v>500</v>
      </c>
      <c r="H50" s="17">
        <v>197</v>
      </c>
      <c r="I50" s="17">
        <v>291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2956</v>
      </c>
      <c r="D51" s="17">
        <v>49</v>
      </c>
      <c r="E51" s="17">
        <v>510</v>
      </c>
      <c r="F51" s="17">
        <v>1826</v>
      </c>
      <c r="G51" s="17">
        <v>257</v>
      </c>
      <c r="H51" s="17">
        <v>129</v>
      </c>
      <c r="I51" s="17">
        <v>185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1480</v>
      </c>
      <c r="D52" s="17">
        <v>22</v>
      </c>
      <c r="E52" s="17">
        <v>244</v>
      </c>
      <c r="F52" s="17">
        <v>863</v>
      </c>
      <c r="G52" s="17">
        <v>149</v>
      </c>
      <c r="H52" s="17">
        <v>92</v>
      </c>
      <c r="I52" s="17">
        <v>110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876</v>
      </c>
      <c r="D53" s="18">
        <v>18</v>
      </c>
      <c r="E53" s="18">
        <v>205</v>
      </c>
      <c r="F53" s="18">
        <v>436</v>
      </c>
      <c r="G53" s="18">
        <v>76</v>
      </c>
      <c r="H53" s="18">
        <v>38</v>
      </c>
      <c r="I53" s="18">
        <v>103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62682</v>
      </c>
      <c r="D6" s="16">
        <v>5370</v>
      </c>
      <c r="E6" s="16">
        <v>31668</v>
      </c>
      <c r="F6" s="16">
        <v>17534</v>
      </c>
      <c r="G6" s="16">
        <v>3219</v>
      </c>
      <c r="H6" s="16">
        <v>1937</v>
      </c>
      <c r="I6" s="16">
        <v>2954</v>
      </c>
    </row>
    <row r="7" spans="1:30" ht="12" customHeight="1" x14ac:dyDescent="0.2">
      <c r="A7" s="28" t="s">
        <v>165</v>
      </c>
      <c r="B7" s="2" t="s">
        <v>12</v>
      </c>
      <c r="C7" s="17">
        <v>191</v>
      </c>
      <c r="D7" s="17">
        <v>18</v>
      </c>
      <c r="E7" s="17">
        <v>63</v>
      </c>
      <c r="F7" s="17">
        <v>57</v>
      </c>
      <c r="G7" s="17">
        <v>4</v>
      </c>
      <c r="H7" s="17">
        <v>12</v>
      </c>
      <c r="I7" s="17">
        <v>37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2962</v>
      </c>
      <c r="D8" s="17">
        <v>231</v>
      </c>
      <c r="E8" s="17">
        <v>1355</v>
      </c>
      <c r="F8" s="17">
        <v>797</v>
      </c>
      <c r="G8" s="17">
        <v>84</v>
      </c>
      <c r="H8" s="17">
        <v>217</v>
      </c>
      <c r="I8" s="17">
        <v>278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6704</v>
      </c>
      <c r="D9" s="17">
        <v>491</v>
      </c>
      <c r="E9" s="17">
        <v>3820</v>
      </c>
      <c r="F9" s="17">
        <v>1473</v>
      </c>
      <c r="G9" s="17">
        <v>278</v>
      </c>
      <c r="H9" s="17">
        <v>278</v>
      </c>
      <c r="I9" s="17">
        <v>364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7762</v>
      </c>
      <c r="D10" s="17">
        <v>542</v>
      </c>
      <c r="E10" s="17">
        <v>4436</v>
      </c>
      <c r="F10" s="17">
        <v>1842</v>
      </c>
      <c r="G10" s="17">
        <v>376</v>
      </c>
      <c r="H10" s="17">
        <v>228</v>
      </c>
      <c r="I10" s="17">
        <v>338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8533</v>
      </c>
      <c r="D11" s="17">
        <v>659</v>
      </c>
      <c r="E11" s="17">
        <v>4684</v>
      </c>
      <c r="F11" s="17">
        <v>2141</v>
      </c>
      <c r="G11" s="17">
        <v>448</v>
      </c>
      <c r="H11" s="17">
        <v>246</v>
      </c>
      <c r="I11" s="17">
        <v>355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8710</v>
      </c>
      <c r="D12" s="17">
        <v>725</v>
      </c>
      <c r="E12" s="17">
        <v>4689</v>
      </c>
      <c r="F12" s="17">
        <v>2257</v>
      </c>
      <c r="G12" s="17">
        <v>460</v>
      </c>
      <c r="H12" s="17">
        <v>237</v>
      </c>
      <c r="I12" s="17">
        <v>342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8242</v>
      </c>
      <c r="D13" s="17">
        <v>706</v>
      </c>
      <c r="E13" s="17">
        <v>4228</v>
      </c>
      <c r="F13" s="17">
        <v>2332</v>
      </c>
      <c r="G13" s="17">
        <v>466</v>
      </c>
      <c r="H13" s="17">
        <v>190</v>
      </c>
      <c r="I13" s="17">
        <v>320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6378</v>
      </c>
      <c r="D14" s="17">
        <v>625</v>
      </c>
      <c r="E14" s="17">
        <v>3098</v>
      </c>
      <c r="F14" s="17">
        <v>1902</v>
      </c>
      <c r="G14" s="17">
        <v>370</v>
      </c>
      <c r="H14" s="17">
        <v>158</v>
      </c>
      <c r="I14" s="17">
        <v>225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4959</v>
      </c>
      <c r="D15" s="17">
        <v>555</v>
      </c>
      <c r="E15" s="17">
        <v>2275</v>
      </c>
      <c r="F15" s="17">
        <v>1561</v>
      </c>
      <c r="G15" s="17">
        <v>277</v>
      </c>
      <c r="H15" s="17">
        <v>105</v>
      </c>
      <c r="I15" s="17">
        <v>186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3640</v>
      </c>
      <c r="D16" s="17">
        <v>411</v>
      </c>
      <c r="E16" s="17">
        <v>1554</v>
      </c>
      <c r="F16" s="17">
        <v>1203</v>
      </c>
      <c r="G16" s="17">
        <v>197</v>
      </c>
      <c r="H16" s="17">
        <v>100</v>
      </c>
      <c r="I16" s="17">
        <v>175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2412</v>
      </c>
      <c r="D17" s="17">
        <v>234</v>
      </c>
      <c r="E17" s="17">
        <v>907</v>
      </c>
      <c r="F17" s="17">
        <v>952</v>
      </c>
      <c r="G17" s="17">
        <v>136</v>
      </c>
      <c r="H17" s="17">
        <v>59</v>
      </c>
      <c r="I17" s="17">
        <v>124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1177</v>
      </c>
      <c r="D18" s="17">
        <v>101</v>
      </c>
      <c r="E18" s="17">
        <v>324</v>
      </c>
      <c r="F18" s="17">
        <v>552</v>
      </c>
      <c r="G18" s="17">
        <v>59</v>
      </c>
      <c r="H18" s="17">
        <v>53</v>
      </c>
      <c r="I18" s="17">
        <v>88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531</v>
      </c>
      <c r="D19" s="17">
        <v>43</v>
      </c>
      <c r="E19" s="17">
        <v>117</v>
      </c>
      <c r="F19" s="17">
        <v>261</v>
      </c>
      <c r="G19" s="17">
        <v>29</v>
      </c>
      <c r="H19" s="17">
        <v>26</v>
      </c>
      <c r="I19" s="17">
        <v>55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267</v>
      </c>
      <c r="D20" s="17">
        <v>16</v>
      </c>
      <c r="E20" s="17">
        <v>48</v>
      </c>
      <c r="F20" s="17">
        <v>121</v>
      </c>
      <c r="G20" s="17">
        <v>21</v>
      </c>
      <c r="H20" s="17">
        <v>18</v>
      </c>
      <c r="I20" s="17">
        <v>43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214</v>
      </c>
      <c r="D21" s="17">
        <v>13</v>
      </c>
      <c r="E21" s="17">
        <v>70</v>
      </c>
      <c r="F21" s="17">
        <v>83</v>
      </c>
      <c r="G21" s="17">
        <v>14</v>
      </c>
      <c r="H21" s="17">
        <v>10</v>
      </c>
      <c r="I21" s="17">
        <v>24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26103</v>
      </c>
      <c r="D22" s="16">
        <v>5112</v>
      </c>
      <c r="E22" s="16">
        <v>10732</v>
      </c>
      <c r="F22" s="16">
        <v>7144</v>
      </c>
      <c r="G22" s="16">
        <v>854</v>
      </c>
      <c r="H22" s="16">
        <v>842</v>
      </c>
      <c r="I22" s="16">
        <v>1419</v>
      </c>
    </row>
    <row r="23" spans="1:14" ht="12" customHeight="1" x14ac:dyDescent="0.2">
      <c r="A23" s="28" t="s">
        <v>165</v>
      </c>
      <c r="B23" s="2" t="s">
        <v>12</v>
      </c>
      <c r="C23" s="17">
        <v>70</v>
      </c>
      <c r="D23" s="17">
        <v>15</v>
      </c>
      <c r="E23" s="17">
        <v>16</v>
      </c>
      <c r="F23" s="17">
        <v>16</v>
      </c>
      <c r="G23" s="17" t="s">
        <v>178</v>
      </c>
      <c r="H23" s="17">
        <v>5</v>
      </c>
      <c r="I23" s="17">
        <v>18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1187</v>
      </c>
      <c r="D24" s="17">
        <v>216</v>
      </c>
      <c r="E24" s="17">
        <v>438</v>
      </c>
      <c r="F24" s="17">
        <v>312</v>
      </c>
      <c r="G24" s="17">
        <v>28</v>
      </c>
      <c r="H24" s="17">
        <v>80</v>
      </c>
      <c r="I24" s="17">
        <v>113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2747</v>
      </c>
      <c r="D25" s="17">
        <v>466</v>
      </c>
      <c r="E25" s="17">
        <v>1229</v>
      </c>
      <c r="F25" s="17">
        <v>690</v>
      </c>
      <c r="G25" s="17">
        <v>85</v>
      </c>
      <c r="H25" s="17">
        <v>111</v>
      </c>
      <c r="I25" s="17">
        <v>166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3198</v>
      </c>
      <c r="D26" s="17">
        <v>525</v>
      </c>
      <c r="E26" s="17">
        <v>1431</v>
      </c>
      <c r="F26" s="17">
        <v>857</v>
      </c>
      <c r="G26" s="17">
        <v>107</v>
      </c>
      <c r="H26" s="17">
        <v>101</v>
      </c>
      <c r="I26" s="17">
        <v>177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3600</v>
      </c>
      <c r="D27" s="17">
        <v>637</v>
      </c>
      <c r="E27" s="17">
        <v>1558</v>
      </c>
      <c r="F27" s="17">
        <v>987</v>
      </c>
      <c r="G27" s="17">
        <v>112</v>
      </c>
      <c r="H27" s="17">
        <v>112</v>
      </c>
      <c r="I27" s="17">
        <v>194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3634</v>
      </c>
      <c r="D28" s="17">
        <v>696</v>
      </c>
      <c r="E28" s="17">
        <v>1530</v>
      </c>
      <c r="F28" s="17">
        <v>1008</v>
      </c>
      <c r="G28" s="17">
        <v>118</v>
      </c>
      <c r="H28" s="17">
        <v>126</v>
      </c>
      <c r="I28" s="17">
        <v>156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3535</v>
      </c>
      <c r="D29" s="17">
        <v>681</v>
      </c>
      <c r="E29" s="17">
        <v>1512</v>
      </c>
      <c r="F29" s="17">
        <v>960</v>
      </c>
      <c r="G29" s="17">
        <v>132</v>
      </c>
      <c r="H29" s="17">
        <v>83</v>
      </c>
      <c r="I29" s="17">
        <v>167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2747</v>
      </c>
      <c r="D30" s="17">
        <v>597</v>
      </c>
      <c r="E30" s="17">
        <v>1137</v>
      </c>
      <c r="F30" s="17">
        <v>747</v>
      </c>
      <c r="G30" s="17">
        <v>85</v>
      </c>
      <c r="H30" s="17">
        <v>75</v>
      </c>
      <c r="I30" s="17">
        <v>106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2142</v>
      </c>
      <c r="D31" s="17">
        <v>529</v>
      </c>
      <c r="E31" s="17">
        <v>855</v>
      </c>
      <c r="F31" s="17">
        <v>566</v>
      </c>
      <c r="G31" s="17">
        <v>77</v>
      </c>
      <c r="H31" s="17">
        <v>30</v>
      </c>
      <c r="I31" s="17">
        <v>85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1545</v>
      </c>
      <c r="D32" s="17">
        <v>395</v>
      </c>
      <c r="E32" s="17">
        <v>544</v>
      </c>
      <c r="F32" s="17">
        <v>431</v>
      </c>
      <c r="G32" s="17">
        <v>47</v>
      </c>
      <c r="H32" s="17">
        <v>49</v>
      </c>
      <c r="I32" s="17">
        <v>79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891</v>
      </c>
      <c r="D33" s="17">
        <v>210</v>
      </c>
      <c r="E33" s="17">
        <v>291</v>
      </c>
      <c r="F33" s="17">
        <v>273</v>
      </c>
      <c r="G33" s="17">
        <v>35</v>
      </c>
      <c r="H33" s="17">
        <v>28</v>
      </c>
      <c r="I33" s="17">
        <v>54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419</v>
      </c>
      <c r="D34" s="17">
        <v>89</v>
      </c>
      <c r="E34" s="17">
        <v>100</v>
      </c>
      <c r="F34" s="17">
        <v>159</v>
      </c>
      <c r="G34" s="17">
        <v>11</v>
      </c>
      <c r="H34" s="17">
        <v>22</v>
      </c>
      <c r="I34" s="17">
        <v>38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194</v>
      </c>
      <c r="D35" s="17">
        <v>34</v>
      </c>
      <c r="E35" s="17">
        <v>41</v>
      </c>
      <c r="F35" s="17">
        <v>73</v>
      </c>
      <c r="G35" s="17">
        <v>8</v>
      </c>
      <c r="H35" s="17">
        <v>11</v>
      </c>
      <c r="I35" s="17">
        <v>27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108</v>
      </c>
      <c r="D36" s="17">
        <v>12</v>
      </c>
      <c r="E36" s="17">
        <v>21</v>
      </c>
      <c r="F36" s="17">
        <v>36</v>
      </c>
      <c r="G36" s="17">
        <v>5</v>
      </c>
      <c r="H36" s="17">
        <v>7</v>
      </c>
      <c r="I36" s="17">
        <v>27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86</v>
      </c>
      <c r="D37" s="17">
        <v>10</v>
      </c>
      <c r="E37" s="17">
        <v>29</v>
      </c>
      <c r="F37" s="17">
        <v>29</v>
      </c>
      <c r="G37" s="17">
        <v>4</v>
      </c>
      <c r="H37" s="17">
        <v>2</v>
      </c>
      <c r="I37" s="17">
        <v>12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36579</v>
      </c>
      <c r="D38" s="16">
        <v>258</v>
      </c>
      <c r="E38" s="16">
        <v>20936</v>
      </c>
      <c r="F38" s="16">
        <v>10390</v>
      </c>
      <c r="G38" s="16">
        <v>2365</v>
      </c>
      <c r="H38" s="16">
        <v>1095</v>
      </c>
      <c r="I38" s="16">
        <v>1535</v>
      </c>
    </row>
    <row r="39" spans="1:14" ht="12" customHeight="1" x14ac:dyDescent="0.2">
      <c r="A39" s="28" t="s">
        <v>165</v>
      </c>
      <c r="B39" s="2" t="s">
        <v>12</v>
      </c>
      <c r="C39" s="17">
        <v>121</v>
      </c>
      <c r="D39" s="17">
        <v>3</v>
      </c>
      <c r="E39" s="17">
        <v>47</v>
      </c>
      <c r="F39" s="17">
        <v>41</v>
      </c>
      <c r="G39" s="17">
        <v>4</v>
      </c>
      <c r="H39" s="17">
        <v>7</v>
      </c>
      <c r="I39" s="17">
        <v>19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1775</v>
      </c>
      <c r="D40" s="17">
        <v>15</v>
      </c>
      <c r="E40" s="17">
        <v>917</v>
      </c>
      <c r="F40" s="17">
        <v>485</v>
      </c>
      <c r="G40" s="17">
        <v>56</v>
      </c>
      <c r="H40" s="17">
        <v>137</v>
      </c>
      <c r="I40" s="17">
        <v>165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3957</v>
      </c>
      <c r="D41" s="17">
        <v>25</v>
      </c>
      <c r="E41" s="17">
        <v>2591</v>
      </c>
      <c r="F41" s="17">
        <v>783</v>
      </c>
      <c r="G41" s="17">
        <v>193</v>
      </c>
      <c r="H41" s="17">
        <v>167</v>
      </c>
      <c r="I41" s="17">
        <v>198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4564</v>
      </c>
      <c r="D42" s="17">
        <v>17</v>
      </c>
      <c r="E42" s="17">
        <v>3005</v>
      </c>
      <c r="F42" s="17">
        <v>985</v>
      </c>
      <c r="G42" s="17">
        <v>269</v>
      </c>
      <c r="H42" s="17">
        <v>127</v>
      </c>
      <c r="I42" s="17">
        <v>161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4933</v>
      </c>
      <c r="D43" s="17">
        <v>22</v>
      </c>
      <c r="E43" s="17">
        <v>3126</v>
      </c>
      <c r="F43" s="17">
        <v>1154</v>
      </c>
      <c r="G43" s="17">
        <v>336</v>
      </c>
      <c r="H43" s="17">
        <v>134</v>
      </c>
      <c r="I43" s="17">
        <v>161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5076</v>
      </c>
      <c r="D44" s="17">
        <v>29</v>
      </c>
      <c r="E44" s="17">
        <v>3159</v>
      </c>
      <c r="F44" s="17">
        <v>1249</v>
      </c>
      <c r="G44" s="17">
        <v>342</v>
      </c>
      <c r="H44" s="17">
        <v>111</v>
      </c>
      <c r="I44" s="17">
        <v>186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4707</v>
      </c>
      <c r="D45" s="17">
        <v>25</v>
      </c>
      <c r="E45" s="17">
        <v>2716</v>
      </c>
      <c r="F45" s="17">
        <v>1372</v>
      </c>
      <c r="G45" s="17">
        <v>334</v>
      </c>
      <c r="H45" s="17">
        <v>107</v>
      </c>
      <c r="I45" s="17">
        <v>153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3631</v>
      </c>
      <c r="D46" s="17">
        <v>28</v>
      </c>
      <c r="E46" s="17">
        <v>1961</v>
      </c>
      <c r="F46" s="17">
        <v>1155</v>
      </c>
      <c r="G46" s="17">
        <v>285</v>
      </c>
      <c r="H46" s="17">
        <v>83</v>
      </c>
      <c r="I46" s="17">
        <v>119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2817</v>
      </c>
      <c r="D47" s="17">
        <v>26</v>
      </c>
      <c r="E47" s="17">
        <v>1420</v>
      </c>
      <c r="F47" s="17">
        <v>995</v>
      </c>
      <c r="G47" s="17">
        <v>200</v>
      </c>
      <c r="H47" s="17">
        <v>75</v>
      </c>
      <c r="I47" s="17">
        <v>101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2095</v>
      </c>
      <c r="D48" s="17">
        <v>16</v>
      </c>
      <c r="E48" s="17">
        <v>1010</v>
      </c>
      <c r="F48" s="17">
        <v>772</v>
      </c>
      <c r="G48" s="17">
        <v>150</v>
      </c>
      <c r="H48" s="17">
        <v>51</v>
      </c>
      <c r="I48" s="17">
        <v>96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1521</v>
      </c>
      <c r="D49" s="17">
        <v>24</v>
      </c>
      <c r="E49" s="17">
        <v>616</v>
      </c>
      <c r="F49" s="17">
        <v>679</v>
      </c>
      <c r="G49" s="17">
        <v>101</v>
      </c>
      <c r="H49" s="17">
        <v>31</v>
      </c>
      <c r="I49" s="17">
        <v>70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758</v>
      </c>
      <c r="D50" s="17">
        <v>12</v>
      </c>
      <c r="E50" s="17">
        <v>224</v>
      </c>
      <c r="F50" s="17">
        <v>393</v>
      </c>
      <c r="G50" s="17">
        <v>48</v>
      </c>
      <c r="H50" s="17">
        <v>31</v>
      </c>
      <c r="I50" s="17">
        <v>50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337</v>
      </c>
      <c r="D51" s="17">
        <v>9</v>
      </c>
      <c r="E51" s="17">
        <v>76</v>
      </c>
      <c r="F51" s="17">
        <v>188</v>
      </c>
      <c r="G51" s="17">
        <v>21</v>
      </c>
      <c r="H51" s="17">
        <v>15</v>
      </c>
      <c r="I51" s="17">
        <v>28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159</v>
      </c>
      <c r="D52" s="17">
        <v>4</v>
      </c>
      <c r="E52" s="17">
        <v>27</v>
      </c>
      <c r="F52" s="17">
        <v>85</v>
      </c>
      <c r="G52" s="17">
        <v>16</v>
      </c>
      <c r="H52" s="17">
        <v>11</v>
      </c>
      <c r="I52" s="17">
        <v>16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128</v>
      </c>
      <c r="D53" s="18">
        <v>3</v>
      </c>
      <c r="E53" s="18">
        <v>41</v>
      </c>
      <c r="F53" s="18">
        <v>54</v>
      </c>
      <c r="G53" s="18">
        <v>10</v>
      </c>
      <c r="H53" s="18">
        <v>8</v>
      </c>
      <c r="I53" s="18">
        <v>12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217234</v>
      </c>
      <c r="D6" s="16">
        <v>15283</v>
      </c>
      <c r="E6" s="16">
        <v>119355</v>
      </c>
      <c r="F6" s="16">
        <v>58540</v>
      </c>
      <c r="G6" s="16">
        <v>9665</v>
      </c>
      <c r="H6" s="16">
        <v>5154</v>
      </c>
      <c r="I6" s="16">
        <v>9237</v>
      </c>
    </row>
    <row r="7" spans="1:30" ht="12" customHeight="1" x14ac:dyDescent="0.2">
      <c r="A7" s="28" t="s">
        <v>165</v>
      </c>
      <c r="B7" s="2" t="s">
        <v>12</v>
      </c>
      <c r="C7" s="17">
        <v>292</v>
      </c>
      <c r="D7" s="17">
        <v>17</v>
      </c>
      <c r="E7" s="17">
        <v>101</v>
      </c>
      <c r="F7" s="17">
        <v>66</v>
      </c>
      <c r="G7" s="17">
        <v>11</v>
      </c>
      <c r="H7" s="17">
        <v>25</v>
      </c>
      <c r="I7" s="17">
        <v>72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6187</v>
      </c>
      <c r="D8" s="17">
        <v>336</v>
      </c>
      <c r="E8" s="17">
        <v>3127</v>
      </c>
      <c r="F8" s="17">
        <v>1483</v>
      </c>
      <c r="G8" s="17">
        <v>193</v>
      </c>
      <c r="H8" s="17">
        <v>460</v>
      </c>
      <c r="I8" s="17">
        <v>588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20261</v>
      </c>
      <c r="D9" s="17">
        <v>963</v>
      </c>
      <c r="E9" s="17">
        <v>13007</v>
      </c>
      <c r="F9" s="17">
        <v>3981</v>
      </c>
      <c r="G9" s="17">
        <v>711</v>
      </c>
      <c r="H9" s="17">
        <v>709</v>
      </c>
      <c r="I9" s="17">
        <v>890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25044</v>
      </c>
      <c r="D10" s="17">
        <v>1220</v>
      </c>
      <c r="E10" s="17">
        <v>16023</v>
      </c>
      <c r="F10" s="17">
        <v>5252</v>
      </c>
      <c r="G10" s="17">
        <v>1043</v>
      </c>
      <c r="H10" s="17">
        <v>569</v>
      </c>
      <c r="I10" s="17">
        <v>937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26522</v>
      </c>
      <c r="D11" s="17">
        <v>1425</v>
      </c>
      <c r="E11" s="17">
        <v>16446</v>
      </c>
      <c r="F11" s="17">
        <v>5950</v>
      </c>
      <c r="G11" s="17">
        <v>1212</v>
      </c>
      <c r="H11" s="17">
        <v>515</v>
      </c>
      <c r="I11" s="17">
        <v>974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25753</v>
      </c>
      <c r="D12" s="17">
        <v>1578</v>
      </c>
      <c r="E12" s="17">
        <v>15287</v>
      </c>
      <c r="F12" s="17">
        <v>6348</v>
      </c>
      <c r="G12" s="17">
        <v>1173</v>
      </c>
      <c r="H12" s="17">
        <v>452</v>
      </c>
      <c r="I12" s="17">
        <v>915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26896</v>
      </c>
      <c r="D13" s="17">
        <v>1751</v>
      </c>
      <c r="E13" s="17">
        <v>15596</v>
      </c>
      <c r="F13" s="17">
        <v>6907</v>
      </c>
      <c r="G13" s="17">
        <v>1254</v>
      </c>
      <c r="H13" s="17">
        <v>507</v>
      </c>
      <c r="I13" s="17">
        <v>881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24089</v>
      </c>
      <c r="D14" s="17">
        <v>2012</v>
      </c>
      <c r="E14" s="17">
        <v>13077</v>
      </c>
      <c r="F14" s="17">
        <v>6575</v>
      </c>
      <c r="G14" s="17">
        <v>1146</v>
      </c>
      <c r="H14" s="17">
        <v>463</v>
      </c>
      <c r="I14" s="17">
        <v>816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20494</v>
      </c>
      <c r="D15" s="17">
        <v>1983</v>
      </c>
      <c r="E15" s="17">
        <v>10314</v>
      </c>
      <c r="F15" s="17">
        <v>6169</v>
      </c>
      <c r="G15" s="17">
        <v>943</v>
      </c>
      <c r="H15" s="17">
        <v>367</v>
      </c>
      <c r="I15" s="17">
        <v>718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16910</v>
      </c>
      <c r="D16" s="17">
        <v>1756</v>
      </c>
      <c r="E16" s="17">
        <v>7905</v>
      </c>
      <c r="F16" s="17">
        <v>5542</v>
      </c>
      <c r="G16" s="17">
        <v>734</v>
      </c>
      <c r="H16" s="17">
        <v>339</v>
      </c>
      <c r="I16" s="17">
        <v>634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12214</v>
      </c>
      <c r="D17" s="17">
        <v>1124</v>
      </c>
      <c r="E17" s="17">
        <v>5193</v>
      </c>
      <c r="F17" s="17">
        <v>4421</v>
      </c>
      <c r="G17" s="17">
        <v>594</v>
      </c>
      <c r="H17" s="17">
        <v>266</v>
      </c>
      <c r="I17" s="17">
        <v>616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6745</v>
      </c>
      <c r="D18" s="17">
        <v>676</v>
      </c>
      <c r="E18" s="17">
        <v>2079</v>
      </c>
      <c r="F18" s="17">
        <v>2995</v>
      </c>
      <c r="G18" s="17">
        <v>314</v>
      </c>
      <c r="H18" s="17">
        <v>218</v>
      </c>
      <c r="I18" s="17">
        <v>463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3272</v>
      </c>
      <c r="D19" s="17">
        <v>265</v>
      </c>
      <c r="E19" s="17">
        <v>675</v>
      </c>
      <c r="F19" s="17">
        <v>1670</v>
      </c>
      <c r="G19" s="17">
        <v>182</v>
      </c>
      <c r="H19" s="17">
        <v>138</v>
      </c>
      <c r="I19" s="17">
        <v>342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1478</v>
      </c>
      <c r="D20" s="17">
        <v>114</v>
      </c>
      <c r="E20" s="17">
        <v>277</v>
      </c>
      <c r="F20" s="17">
        <v>737</v>
      </c>
      <c r="G20" s="17">
        <v>90</v>
      </c>
      <c r="H20" s="17">
        <v>76</v>
      </c>
      <c r="I20" s="17">
        <v>184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1077</v>
      </c>
      <c r="D21" s="17">
        <v>63</v>
      </c>
      <c r="E21" s="17">
        <v>248</v>
      </c>
      <c r="F21" s="17">
        <v>444</v>
      </c>
      <c r="G21" s="17">
        <v>65</v>
      </c>
      <c r="H21" s="17">
        <v>50</v>
      </c>
      <c r="I21" s="17">
        <v>207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99122</v>
      </c>
      <c r="D22" s="16">
        <v>14718</v>
      </c>
      <c r="E22" s="16">
        <v>51226</v>
      </c>
      <c r="F22" s="16">
        <v>22751</v>
      </c>
      <c r="G22" s="16">
        <v>3422</v>
      </c>
      <c r="H22" s="16">
        <v>2475</v>
      </c>
      <c r="I22" s="16">
        <v>4530</v>
      </c>
    </row>
    <row r="23" spans="1:14" ht="12" customHeight="1" x14ac:dyDescent="0.2">
      <c r="A23" s="28" t="s">
        <v>165</v>
      </c>
      <c r="B23" s="2" t="s">
        <v>12</v>
      </c>
      <c r="C23" s="17">
        <v>137</v>
      </c>
      <c r="D23" s="17">
        <v>12</v>
      </c>
      <c r="E23" s="17">
        <v>46</v>
      </c>
      <c r="F23" s="17">
        <v>25</v>
      </c>
      <c r="G23" s="17">
        <v>2</v>
      </c>
      <c r="H23" s="17">
        <v>10</v>
      </c>
      <c r="I23" s="17">
        <v>42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2727</v>
      </c>
      <c r="D24" s="17">
        <v>302</v>
      </c>
      <c r="E24" s="17">
        <v>1343</v>
      </c>
      <c r="F24" s="17">
        <v>565</v>
      </c>
      <c r="G24" s="17">
        <v>76</v>
      </c>
      <c r="H24" s="17">
        <v>166</v>
      </c>
      <c r="I24" s="17">
        <v>275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9252</v>
      </c>
      <c r="D25" s="17">
        <v>914</v>
      </c>
      <c r="E25" s="17">
        <v>5582</v>
      </c>
      <c r="F25" s="17">
        <v>1763</v>
      </c>
      <c r="G25" s="17">
        <v>285</v>
      </c>
      <c r="H25" s="17">
        <v>279</v>
      </c>
      <c r="I25" s="17">
        <v>429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11512</v>
      </c>
      <c r="D26" s="17">
        <v>1171</v>
      </c>
      <c r="E26" s="17">
        <v>6867</v>
      </c>
      <c r="F26" s="17">
        <v>2353</v>
      </c>
      <c r="G26" s="17">
        <v>411</v>
      </c>
      <c r="H26" s="17">
        <v>248</v>
      </c>
      <c r="I26" s="17">
        <v>462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12255</v>
      </c>
      <c r="D27" s="17">
        <v>1370</v>
      </c>
      <c r="E27" s="17">
        <v>7064</v>
      </c>
      <c r="F27" s="17">
        <v>2646</v>
      </c>
      <c r="G27" s="17">
        <v>449</v>
      </c>
      <c r="H27" s="17">
        <v>249</v>
      </c>
      <c r="I27" s="17">
        <v>477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11968</v>
      </c>
      <c r="D28" s="17">
        <v>1525</v>
      </c>
      <c r="E28" s="17">
        <v>6638</v>
      </c>
      <c r="F28" s="17">
        <v>2664</v>
      </c>
      <c r="G28" s="17">
        <v>446</v>
      </c>
      <c r="H28" s="17">
        <v>237</v>
      </c>
      <c r="I28" s="17">
        <v>458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12548</v>
      </c>
      <c r="D29" s="17">
        <v>1705</v>
      </c>
      <c r="E29" s="17">
        <v>6845</v>
      </c>
      <c r="F29" s="17">
        <v>2845</v>
      </c>
      <c r="G29" s="17">
        <v>434</v>
      </c>
      <c r="H29" s="17">
        <v>290</v>
      </c>
      <c r="I29" s="17">
        <v>429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11357</v>
      </c>
      <c r="D30" s="17">
        <v>1959</v>
      </c>
      <c r="E30" s="17">
        <v>5763</v>
      </c>
      <c r="F30" s="17">
        <v>2557</v>
      </c>
      <c r="G30" s="17">
        <v>403</v>
      </c>
      <c r="H30" s="17">
        <v>250</v>
      </c>
      <c r="I30" s="17">
        <v>425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9676</v>
      </c>
      <c r="D31" s="17">
        <v>1932</v>
      </c>
      <c r="E31" s="17">
        <v>4585</v>
      </c>
      <c r="F31" s="17">
        <v>2270</v>
      </c>
      <c r="G31" s="17">
        <v>337</v>
      </c>
      <c r="H31" s="17">
        <v>200</v>
      </c>
      <c r="I31" s="17">
        <v>352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7834</v>
      </c>
      <c r="D32" s="17">
        <v>1707</v>
      </c>
      <c r="E32" s="17">
        <v>3408</v>
      </c>
      <c r="F32" s="17">
        <v>2010</v>
      </c>
      <c r="G32" s="17">
        <v>233</v>
      </c>
      <c r="H32" s="17">
        <v>185</v>
      </c>
      <c r="I32" s="17">
        <v>291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4839</v>
      </c>
      <c r="D33" s="17">
        <v>1092</v>
      </c>
      <c r="E33" s="17">
        <v>1866</v>
      </c>
      <c r="F33" s="17">
        <v>1292</v>
      </c>
      <c r="G33" s="17">
        <v>164</v>
      </c>
      <c r="H33" s="17">
        <v>137</v>
      </c>
      <c r="I33" s="17">
        <v>288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2667</v>
      </c>
      <c r="D34" s="17">
        <v>632</v>
      </c>
      <c r="E34" s="17">
        <v>756</v>
      </c>
      <c r="F34" s="17">
        <v>866</v>
      </c>
      <c r="G34" s="17">
        <v>96</v>
      </c>
      <c r="H34" s="17">
        <v>96</v>
      </c>
      <c r="I34" s="17">
        <v>221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1298</v>
      </c>
      <c r="D35" s="17">
        <v>249</v>
      </c>
      <c r="E35" s="17">
        <v>252</v>
      </c>
      <c r="F35" s="17">
        <v>532</v>
      </c>
      <c r="G35" s="17">
        <v>40</v>
      </c>
      <c r="H35" s="17">
        <v>55</v>
      </c>
      <c r="I35" s="17">
        <v>170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536</v>
      </c>
      <c r="D36" s="17">
        <v>96</v>
      </c>
      <c r="E36" s="17">
        <v>96</v>
      </c>
      <c r="F36" s="17">
        <v>194</v>
      </c>
      <c r="G36" s="17">
        <v>21</v>
      </c>
      <c r="H36" s="17">
        <v>43</v>
      </c>
      <c r="I36" s="17">
        <v>86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516</v>
      </c>
      <c r="D37" s="17">
        <v>52</v>
      </c>
      <c r="E37" s="17">
        <v>115</v>
      </c>
      <c r="F37" s="17">
        <v>169</v>
      </c>
      <c r="G37" s="17">
        <v>25</v>
      </c>
      <c r="H37" s="17">
        <v>30</v>
      </c>
      <c r="I37" s="17">
        <v>125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118112</v>
      </c>
      <c r="D38" s="16">
        <v>565</v>
      </c>
      <c r="E38" s="16">
        <v>68129</v>
      </c>
      <c r="F38" s="16">
        <v>35789</v>
      </c>
      <c r="G38" s="16">
        <v>6243</v>
      </c>
      <c r="H38" s="16">
        <v>2679</v>
      </c>
      <c r="I38" s="16">
        <v>4707</v>
      </c>
    </row>
    <row r="39" spans="1:14" ht="12" customHeight="1" x14ac:dyDescent="0.2">
      <c r="A39" s="28" t="s">
        <v>165</v>
      </c>
      <c r="B39" s="2" t="s">
        <v>12</v>
      </c>
      <c r="C39" s="17">
        <v>155</v>
      </c>
      <c r="D39" s="17">
        <v>5</v>
      </c>
      <c r="E39" s="17">
        <v>55</v>
      </c>
      <c r="F39" s="17">
        <v>41</v>
      </c>
      <c r="G39" s="17">
        <v>9</v>
      </c>
      <c r="H39" s="17">
        <v>15</v>
      </c>
      <c r="I39" s="17">
        <v>30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3460</v>
      </c>
      <c r="D40" s="17">
        <v>34</v>
      </c>
      <c r="E40" s="17">
        <v>1784</v>
      </c>
      <c r="F40" s="17">
        <v>918</v>
      </c>
      <c r="G40" s="17">
        <v>117</v>
      </c>
      <c r="H40" s="17">
        <v>294</v>
      </c>
      <c r="I40" s="17">
        <v>313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11009</v>
      </c>
      <c r="D41" s="17">
        <v>49</v>
      </c>
      <c r="E41" s="17">
        <v>7425</v>
      </c>
      <c r="F41" s="17">
        <v>2218</v>
      </c>
      <c r="G41" s="17">
        <v>426</v>
      </c>
      <c r="H41" s="17">
        <v>430</v>
      </c>
      <c r="I41" s="17">
        <v>461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13532</v>
      </c>
      <c r="D42" s="17">
        <v>49</v>
      </c>
      <c r="E42" s="17">
        <v>9156</v>
      </c>
      <c r="F42" s="17">
        <v>2899</v>
      </c>
      <c r="G42" s="17">
        <v>632</v>
      </c>
      <c r="H42" s="17">
        <v>321</v>
      </c>
      <c r="I42" s="17">
        <v>475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14267</v>
      </c>
      <c r="D43" s="17">
        <v>55</v>
      </c>
      <c r="E43" s="17">
        <v>9382</v>
      </c>
      <c r="F43" s="17">
        <v>3304</v>
      </c>
      <c r="G43" s="17">
        <v>763</v>
      </c>
      <c r="H43" s="17">
        <v>266</v>
      </c>
      <c r="I43" s="17">
        <v>497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13785</v>
      </c>
      <c r="D44" s="17">
        <v>53</v>
      </c>
      <c r="E44" s="17">
        <v>8649</v>
      </c>
      <c r="F44" s="17">
        <v>3684</v>
      </c>
      <c r="G44" s="17">
        <v>727</v>
      </c>
      <c r="H44" s="17">
        <v>215</v>
      </c>
      <c r="I44" s="17">
        <v>457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14348</v>
      </c>
      <c r="D45" s="17">
        <v>46</v>
      </c>
      <c r="E45" s="17">
        <v>8751</v>
      </c>
      <c r="F45" s="17">
        <v>4062</v>
      </c>
      <c r="G45" s="17">
        <v>820</v>
      </c>
      <c r="H45" s="17">
        <v>217</v>
      </c>
      <c r="I45" s="17">
        <v>452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12732</v>
      </c>
      <c r="D46" s="17">
        <v>53</v>
      </c>
      <c r="E46" s="17">
        <v>7314</v>
      </c>
      <c r="F46" s="17">
        <v>4018</v>
      </c>
      <c r="G46" s="17">
        <v>743</v>
      </c>
      <c r="H46" s="17">
        <v>213</v>
      </c>
      <c r="I46" s="17">
        <v>391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10818</v>
      </c>
      <c r="D47" s="17">
        <v>51</v>
      </c>
      <c r="E47" s="17">
        <v>5729</v>
      </c>
      <c r="F47" s="17">
        <v>3899</v>
      </c>
      <c r="G47" s="17">
        <v>606</v>
      </c>
      <c r="H47" s="17">
        <v>167</v>
      </c>
      <c r="I47" s="17">
        <v>366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9076</v>
      </c>
      <c r="D48" s="17">
        <v>49</v>
      </c>
      <c r="E48" s="17">
        <v>4497</v>
      </c>
      <c r="F48" s="17">
        <v>3532</v>
      </c>
      <c r="G48" s="17">
        <v>501</v>
      </c>
      <c r="H48" s="17">
        <v>154</v>
      </c>
      <c r="I48" s="17">
        <v>343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7375</v>
      </c>
      <c r="D49" s="17">
        <v>32</v>
      </c>
      <c r="E49" s="17">
        <v>3327</v>
      </c>
      <c r="F49" s="17">
        <v>3129</v>
      </c>
      <c r="G49" s="17">
        <v>430</v>
      </c>
      <c r="H49" s="17">
        <v>129</v>
      </c>
      <c r="I49" s="17">
        <v>328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4078</v>
      </c>
      <c r="D50" s="17">
        <v>44</v>
      </c>
      <c r="E50" s="17">
        <v>1323</v>
      </c>
      <c r="F50" s="17">
        <v>2129</v>
      </c>
      <c r="G50" s="17">
        <v>218</v>
      </c>
      <c r="H50" s="17">
        <v>122</v>
      </c>
      <c r="I50" s="17">
        <v>242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1974</v>
      </c>
      <c r="D51" s="17">
        <v>16</v>
      </c>
      <c r="E51" s="17">
        <v>423</v>
      </c>
      <c r="F51" s="17">
        <v>1138</v>
      </c>
      <c r="G51" s="17">
        <v>142</v>
      </c>
      <c r="H51" s="17">
        <v>83</v>
      </c>
      <c r="I51" s="17">
        <v>172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942</v>
      </c>
      <c r="D52" s="17">
        <v>18</v>
      </c>
      <c r="E52" s="17">
        <v>181</v>
      </c>
      <c r="F52" s="17">
        <v>543</v>
      </c>
      <c r="G52" s="17">
        <v>69</v>
      </c>
      <c r="H52" s="17">
        <v>33</v>
      </c>
      <c r="I52" s="17">
        <v>98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561</v>
      </c>
      <c r="D53" s="18">
        <v>11</v>
      </c>
      <c r="E53" s="18">
        <v>133</v>
      </c>
      <c r="F53" s="18">
        <v>275</v>
      </c>
      <c r="G53" s="18">
        <v>40</v>
      </c>
      <c r="H53" s="18">
        <v>20</v>
      </c>
      <c r="I53" s="18">
        <v>82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9676</v>
      </c>
      <c r="D6" s="16">
        <v>793</v>
      </c>
      <c r="E6" s="16">
        <v>4887</v>
      </c>
      <c r="F6" s="16">
        <v>2696</v>
      </c>
      <c r="G6" s="16">
        <v>631</v>
      </c>
      <c r="H6" s="16">
        <v>363</v>
      </c>
      <c r="I6" s="16">
        <v>306</v>
      </c>
    </row>
    <row r="7" spans="1:30" ht="12" customHeight="1" x14ac:dyDescent="0.2">
      <c r="A7" s="28" t="s">
        <v>165</v>
      </c>
      <c r="B7" s="2" t="s">
        <v>12</v>
      </c>
      <c r="C7" s="17">
        <v>22</v>
      </c>
      <c r="D7" s="17">
        <v>2</v>
      </c>
      <c r="E7" s="17">
        <v>7</v>
      </c>
      <c r="F7" s="17">
        <v>7</v>
      </c>
      <c r="G7" s="17">
        <v>2</v>
      </c>
      <c r="H7" s="17">
        <v>3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300</v>
      </c>
      <c r="D8" s="17">
        <v>17</v>
      </c>
      <c r="E8" s="17">
        <v>156</v>
      </c>
      <c r="F8" s="17">
        <v>66</v>
      </c>
      <c r="G8" s="17">
        <v>12</v>
      </c>
      <c r="H8" s="17">
        <v>33</v>
      </c>
      <c r="I8" s="17">
        <v>16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770</v>
      </c>
      <c r="D9" s="17">
        <v>68</v>
      </c>
      <c r="E9" s="17">
        <v>458</v>
      </c>
      <c r="F9" s="17">
        <v>131</v>
      </c>
      <c r="G9" s="17">
        <v>30</v>
      </c>
      <c r="H9" s="17">
        <v>49</v>
      </c>
      <c r="I9" s="17">
        <v>34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1089</v>
      </c>
      <c r="D10" s="17">
        <v>91</v>
      </c>
      <c r="E10" s="17">
        <v>671</v>
      </c>
      <c r="F10" s="17">
        <v>199</v>
      </c>
      <c r="G10" s="17">
        <v>38</v>
      </c>
      <c r="H10" s="17">
        <v>48</v>
      </c>
      <c r="I10" s="17">
        <v>42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1139</v>
      </c>
      <c r="D11" s="17">
        <v>71</v>
      </c>
      <c r="E11" s="17">
        <v>660</v>
      </c>
      <c r="F11" s="17">
        <v>273</v>
      </c>
      <c r="G11" s="17">
        <v>54</v>
      </c>
      <c r="H11" s="17">
        <v>40</v>
      </c>
      <c r="I11" s="17">
        <v>41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1184</v>
      </c>
      <c r="D12" s="17">
        <v>76</v>
      </c>
      <c r="E12" s="17">
        <v>660</v>
      </c>
      <c r="F12" s="17">
        <v>310</v>
      </c>
      <c r="G12" s="17">
        <v>73</v>
      </c>
      <c r="H12" s="17">
        <v>37</v>
      </c>
      <c r="I12" s="17">
        <v>28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1298</v>
      </c>
      <c r="D13" s="17">
        <v>111</v>
      </c>
      <c r="E13" s="17">
        <v>685</v>
      </c>
      <c r="F13" s="17">
        <v>355</v>
      </c>
      <c r="G13" s="17">
        <v>98</v>
      </c>
      <c r="H13" s="17">
        <v>20</v>
      </c>
      <c r="I13" s="17">
        <v>29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1007</v>
      </c>
      <c r="D14" s="17">
        <v>94</v>
      </c>
      <c r="E14" s="17">
        <v>517</v>
      </c>
      <c r="F14" s="17">
        <v>284</v>
      </c>
      <c r="G14" s="17">
        <v>69</v>
      </c>
      <c r="H14" s="17">
        <v>20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921</v>
      </c>
      <c r="D15" s="17">
        <v>84</v>
      </c>
      <c r="E15" s="17">
        <v>453</v>
      </c>
      <c r="F15" s="17">
        <v>269</v>
      </c>
      <c r="G15" s="17">
        <v>70</v>
      </c>
      <c r="H15" s="17">
        <v>25</v>
      </c>
      <c r="I15" s="17">
        <v>20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702</v>
      </c>
      <c r="D16" s="17">
        <v>83</v>
      </c>
      <c r="E16" s="17">
        <v>307</v>
      </c>
      <c r="F16" s="17">
        <v>208</v>
      </c>
      <c r="G16" s="17">
        <v>60</v>
      </c>
      <c r="H16" s="17">
        <v>20</v>
      </c>
      <c r="I16" s="17">
        <v>24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485</v>
      </c>
      <c r="D17" s="17">
        <v>44</v>
      </c>
      <c r="E17" s="17">
        <v>164</v>
      </c>
      <c r="F17" s="17">
        <v>205</v>
      </c>
      <c r="G17" s="17">
        <v>49</v>
      </c>
      <c r="H17" s="17">
        <v>15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333</v>
      </c>
      <c r="D18" s="17">
        <v>28</v>
      </c>
      <c r="E18" s="17">
        <v>64</v>
      </c>
      <c r="F18" s="17">
        <v>178</v>
      </c>
      <c r="G18" s="17">
        <v>31</v>
      </c>
      <c r="H18" s="17">
        <v>19</v>
      </c>
      <c r="I18" s="17">
        <v>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212</v>
      </c>
      <c r="D19" s="17">
        <v>13</v>
      </c>
      <c r="E19" s="17">
        <v>37</v>
      </c>
      <c r="F19" s="17">
        <v>112</v>
      </c>
      <c r="G19" s="17">
        <v>23</v>
      </c>
      <c r="H19" s="17">
        <v>17</v>
      </c>
      <c r="I19" s="17">
        <v>10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127</v>
      </c>
      <c r="D20" s="17">
        <v>6</v>
      </c>
      <c r="E20" s="17">
        <v>24</v>
      </c>
      <c r="F20" s="17">
        <v>63</v>
      </c>
      <c r="G20" s="17">
        <v>14</v>
      </c>
      <c r="H20" s="17">
        <v>13</v>
      </c>
      <c r="I20" s="17">
        <v>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87</v>
      </c>
      <c r="D21" s="17">
        <v>5</v>
      </c>
      <c r="E21" s="17">
        <v>24</v>
      </c>
      <c r="F21" s="17">
        <v>36</v>
      </c>
      <c r="G21" s="17">
        <v>8</v>
      </c>
      <c r="H21" s="17">
        <v>4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4173</v>
      </c>
      <c r="D22" s="16">
        <v>769</v>
      </c>
      <c r="E22" s="16">
        <v>2024</v>
      </c>
      <c r="F22" s="16">
        <v>914</v>
      </c>
      <c r="G22" s="16">
        <v>170</v>
      </c>
      <c r="H22" s="16">
        <v>155</v>
      </c>
      <c r="I22" s="16">
        <v>141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>
        <v>2</v>
      </c>
      <c r="E23" s="17">
        <v>3</v>
      </c>
      <c r="F23" s="17">
        <v>1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101</v>
      </c>
      <c r="D24" s="17">
        <v>15</v>
      </c>
      <c r="E24" s="17">
        <v>47</v>
      </c>
      <c r="F24" s="17">
        <v>22</v>
      </c>
      <c r="G24" s="17">
        <v>1</v>
      </c>
      <c r="H24" s="17">
        <v>10</v>
      </c>
      <c r="I24" s="17">
        <v>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301</v>
      </c>
      <c r="D25" s="17">
        <v>68</v>
      </c>
      <c r="E25" s="17">
        <v>134</v>
      </c>
      <c r="F25" s="17">
        <v>59</v>
      </c>
      <c r="G25" s="17">
        <v>6</v>
      </c>
      <c r="H25" s="17">
        <v>19</v>
      </c>
      <c r="I25" s="17">
        <v>15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482</v>
      </c>
      <c r="D26" s="17">
        <v>88</v>
      </c>
      <c r="E26" s="17">
        <v>254</v>
      </c>
      <c r="F26" s="17">
        <v>88</v>
      </c>
      <c r="G26" s="17">
        <v>11</v>
      </c>
      <c r="H26" s="17">
        <v>20</v>
      </c>
      <c r="I26" s="17">
        <v>21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495</v>
      </c>
      <c r="D27" s="17">
        <v>68</v>
      </c>
      <c r="E27" s="17">
        <v>266</v>
      </c>
      <c r="F27" s="17">
        <v>99</v>
      </c>
      <c r="G27" s="17">
        <v>24</v>
      </c>
      <c r="H27" s="17">
        <v>20</v>
      </c>
      <c r="I27" s="17">
        <v>18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539</v>
      </c>
      <c r="D28" s="17">
        <v>74</v>
      </c>
      <c r="E28" s="17">
        <v>305</v>
      </c>
      <c r="F28" s="17">
        <v>109</v>
      </c>
      <c r="G28" s="17">
        <v>19</v>
      </c>
      <c r="H28" s="17">
        <v>18</v>
      </c>
      <c r="I28" s="17">
        <v>14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598</v>
      </c>
      <c r="D29" s="17">
        <v>109</v>
      </c>
      <c r="E29" s="17">
        <v>325</v>
      </c>
      <c r="F29" s="17">
        <v>119</v>
      </c>
      <c r="G29" s="17">
        <v>19</v>
      </c>
      <c r="H29" s="17">
        <v>12</v>
      </c>
      <c r="I29" s="17">
        <v>14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471</v>
      </c>
      <c r="D30" s="17">
        <v>93</v>
      </c>
      <c r="E30" s="17">
        <v>247</v>
      </c>
      <c r="F30" s="17">
        <v>92</v>
      </c>
      <c r="G30" s="17">
        <v>20</v>
      </c>
      <c r="H30" s="17">
        <v>10</v>
      </c>
      <c r="I30" s="17">
        <v>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422</v>
      </c>
      <c r="D31" s="17">
        <v>82</v>
      </c>
      <c r="E31" s="17">
        <v>215</v>
      </c>
      <c r="F31" s="17">
        <v>86</v>
      </c>
      <c r="G31" s="17">
        <v>17</v>
      </c>
      <c r="H31" s="17">
        <v>11</v>
      </c>
      <c r="I31" s="17">
        <v>11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301</v>
      </c>
      <c r="D32" s="17">
        <v>79</v>
      </c>
      <c r="E32" s="17">
        <v>117</v>
      </c>
      <c r="F32" s="17">
        <v>71</v>
      </c>
      <c r="G32" s="17">
        <v>17</v>
      </c>
      <c r="H32" s="17">
        <v>8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182</v>
      </c>
      <c r="D33" s="17">
        <v>42</v>
      </c>
      <c r="E33" s="17">
        <v>54</v>
      </c>
      <c r="F33" s="17">
        <v>61</v>
      </c>
      <c r="G33" s="17">
        <v>15</v>
      </c>
      <c r="H33" s="17">
        <v>7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132</v>
      </c>
      <c r="D34" s="17">
        <v>27</v>
      </c>
      <c r="E34" s="17">
        <v>29</v>
      </c>
      <c r="F34" s="17">
        <v>54</v>
      </c>
      <c r="G34" s="17">
        <v>8</v>
      </c>
      <c r="H34" s="17">
        <v>7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64</v>
      </c>
      <c r="D35" s="17">
        <v>13</v>
      </c>
      <c r="E35" s="17">
        <v>12</v>
      </c>
      <c r="F35" s="17">
        <v>23</v>
      </c>
      <c r="G35" s="17">
        <v>6</v>
      </c>
      <c r="H35" s="17">
        <v>6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43</v>
      </c>
      <c r="D36" s="17">
        <v>5</v>
      </c>
      <c r="E36" s="17">
        <v>8</v>
      </c>
      <c r="F36" s="17">
        <v>20</v>
      </c>
      <c r="G36" s="17">
        <v>3</v>
      </c>
      <c r="H36" s="17">
        <v>4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35</v>
      </c>
      <c r="D37" s="17">
        <v>4</v>
      </c>
      <c r="E37" s="17">
        <v>8</v>
      </c>
      <c r="F37" s="17">
        <v>10</v>
      </c>
      <c r="G37" s="17">
        <v>4</v>
      </c>
      <c r="H37" s="17">
        <v>3</v>
      </c>
      <c r="I37" s="17">
        <v>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5503</v>
      </c>
      <c r="D38" s="16">
        <v>24</v>
      </c>
      <c r="E38" s="16">
        <v>2863</v>
      </c>
      <c r="F38" s="16">
        <v>1782</v>
      </c>
      <c r="G38" s="16">
        <v>461</v>
      </c>
      <c r="H38" s="16">
        <v>208</v>
      </c>
      <c r="I38" s="16">
        <v>165</v>
      </c>
    </row>
    <row r="39" spans="1:14" ht="12" customHeight="1" x14ac:dyDescent="0.2">
      <c r="A39" s="28" t="s">
        <v>165</v>
      </c>
      <c r="B39" s="2" t="s">
        <v>12</v>
      </c>
      <c r="C39" s="17">
        <v>15</v>
      </c>
      <c r="D39" s="17" t="s">
        <v>178</v>
      </c>
      <c r="E39" s="17">
        <v>4</v>
      </c>
      <c r="F39" s="17">
        <v>6</v>
      </c>
      <c r="G39" s="17">
        <v>2</v>
      </c>
      <c r="H39" s="17">
        <v>3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199</v>
      </c>
      <c r="D40" s="17">
        <v>2</v>
      </c>
      <c r="E40" s="17">
        <v>109</v>
      </c>
      <c r="F40" s="17">
        <v>44</v>
      </c>
      <c r="G40" s="17">
        <v>11</v>
      </c>
      <c r="H40" s="17">
        <v>23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469</v>
      </c>
      <c r="D41" s="17" t="s">
        <v>178</v>
      </c>
      <c r="E41" s="17">
        <v>324</v>
      </c>
      <c r="F41" s="17">
        <v>72</v>
      </c>
      <c r="G41" s="17">
        <v>24</v>
      </c>
      <c r="H41" s="17">
        <v>30</v>
      </c>
      <c r="I41" s="17">
        <v>19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607</v>
      </c>
      <c r="D42" s="17">
        <v>3</v>
      </c>
      <c r="E42" s="17">
        <v>417</v>
      </c>
      <c r="F42" s="17">
        <v>111</v>
      </c>
      <c r="G42" s="17">
        <v>27</v>
      </c>
      <c r="H42" s="17">
        <v>28</v>
      </c>
      <c r="I42" s="17">
        <v>21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644</v>
      </c>
      <c r="D43" s="17">
        <v>3</v>
      </c>
      <c r="E43" s="17">
        <v>394</v>
      </c>
      <c r="F43" s="17">
        <v>174</v>
      </c>
      <c r="G43" s="17">
        <v>30</v>
      </c>
      <c r="H43" s="17">
        <v>20</v>
      </c>
      <c r="I43" s="17">
        <v>23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645</v>
      </c>
      <c r="D44" s="17">
        <v>2</v>
      </c>
      <c r="E44" s="17">
        <v>355</v>
      </c>
      <c r="F44" s="17">
        <v>201</v>
      </c>
      <c r="G44" s="17">
        <v>54</v>
      </c>
      <c r="H44" s="17">
        <v>19</v>
      </c>
      <c r="I44" s="17">
        <v>14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700</v>
      </c>
      <c r="D45" s="17">
        <v>2</v>
      </c>
      <c r="E45" s="17">
        <v>360</v>
      </c>
      <c r="F45" s="17">
        <v>236</v>
      </c>
      <c r="G45" s="17">
        <v>79</v>
      </c>
      <c r="H45" s="17">
        <v>8</v>
      </c>
      <c r="I45" s="17">
        <v>15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536</v>
      </c>
      <c r="D46" s="17">
        <v>1</v>
      </c>
      <c r="E46" s="17">
        <v>270</v>
      </c>
      <c r="F46" s="17">
        <v>192</v>
      </c>
      <c r="G46" s="17">
        <v>49</v>
      </c>
      <c r="H46" s="17">
        <v>10</v>
      </c>
      <c r="I46" s="17">
        <v>14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499</v>
      </c>
      <c r="D47" s="17">
        <v>2</v>
      </c>
      <c r="E47" s="17">
        <v>238</v>
      </c>
      <c r="F47" s="17">
        <v>183</v>
      </c>
      <c r="G47" s="17">
        <v>53</v>
      </c>
      <c r="H47" s="17">
        <v>14</v>
      </c>
      <c r="I47" s="17">
        <v>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401</v>
      </c>
      <c r="D48" s="17">
        <v>4</v>
      </c>
      <c r="E48" s="17">
        <v>190</v>
      </c>
      <c r="F48" s="17">
        <v>137</v>
      </c>
      <c r="G48" s="17">
        <v>43</v>
      </c>
      <c r="H48" s="17">
        <v>12</v>
      </c>
      <c r="I48" s="17">
        <v>15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303</v>
      </c>
      <c r="D49" s="17">
        <v>2</v>
      </c>
      <c r="E49" s="17">
        <v>110</v>
      </c>
      <c r="F49" s="17">
        <v>144</v>
      </c>
      <c r="G49" s="17">
        <v>34</v>
      </c>
      <c r="H49" s="17">
        <v>8</v>
      </c>
      <c r="I49" s="17">
        <v>5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201</v>
      </c>
      <c r="D50" s="17">
        <v>1</v>
      </c>
      <c r="E50" s="17">
        <v>35</v>
      </c>
      <c r="F50" s="17">
        <v>124</v>
      </c>
      <c r="G50" s="17">
        <v>23</v>
      </c>
      <c r="H50" s="17">
        <v>12</v>
      </c>
      <c r="I50" s="17">
        <v>6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148</v>
      </c>
      <c r="D51" s="17" t="s">
        <v>178</v>
      </c>
      <c r="E51" s="17">
        <v>25</v>
      </c>
      <c r="F51" s="17">
        <v>89</v>
      </c>
      <c r="G51" s="17">
        <v>17</v>
      </c>
      <c r="H51" s="17">
        <v>11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84</v>
      </c>
      <c r="D52" s="17">
        <v>1</v>
      </c>
      <c r="E52" s="17">
        <v>16</v>
      </c>
      <c r="F52" s="17">
        <v>43</v>
      </c>
      <c r="G52" s="17">
        <v>11</v>
      </c>
      <c r="H52" s="17">
        <v>9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52</v>
      </c>
      <c r="D53" s="18">
        <v>1</v>
      </c>
      <c r="E53" s="18">
        <v>16</v>
      </c>
      <c r="F53" s="18">
        <v>26</v>
      </c>
      <c r="G53" s="18">
        <v>4</v>
      </c>
      <c r="H53" s="18">
        <v>1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16785</v>
      </c>
      <c r="D6" s="16">
        <v>1708</v>
      </c>
      <c r="E6" s="16">
        <v>8006</v>
      </c>
      <c r="F6" s="16">
        <v>4537</v>
      </c>
      <c r="G6" s="16">
        <v>1290</v>
      </c>
      <c r="H6" s="16">
        <v>672</v>
      </c>
      <c r="I6" s="16">
        <v>572</v>
      </c>
    </row>
    <row r="7" spans="1:30" ht="12" customHeight="1" x14ac:dyDescent="0.2">
      <c r="A7" s="28" t="s">
        <v>165</v>
      </c>
      <c r="B7" s="2" t="s">
        <v>12</v>
      </c>
      <c r="C7" s="17">
        <v>54</v>
      </c>
      <c r="D7" s="17">
        <v>4</v>
      </c>
      <c r="E7" s="17">
        <v>19</v>
      </c>
      <c r="F7" s="17">
        <v>10</v>
      </c>
      <c r="G7" s="17">
        <v>3</v>
      </c>
      <c r="H7" s="17">
        <v>9</v>
      </c>
      <c r="I7" s="17">
        <v>9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677</v>
      </c>
      <c r="D8" s="17">
        <v>80</v>
      </c>
      <c r="E8" s="17">
        <v>329</v>
      </c>
      <c r="F8" s="17">
        <v>125</v>
      </c>
      <c r="G8" s="17">
        <v>16</v>
      </c>
      <c r="H8" s="17">
        <v>76</v>
      </c>
      <c r="I8" s="17">
        <v>51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1548</v>
      </c>
      <c r="D9" s="17">
        <v>208</v>
      </c>
      <c r="E9" s="17">
        <v>901</v>
      </c>
      <c r="F9" s="17">
        <v>222</v>
      </c>
      <c r="G9" s="17">
        <v>66</v>
      </c>
      <c r="H9" s="17">
        <v>92</v>
      </c>
      <c r="I9" s="17">
        <v>59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1885</v>
      </c>
      <c r="D10" s="17">
        <v>187</v>
      </c>
      <c r="E10" s="17">
        <v>1106</v>
      </c>
      <c r="F10" s="17">
        <v>350</v>
      </c>
      <c r="G10" s="17">
        <v>104</v>
      </c>
      <c r="H10" s="17">
        <v>73</v>
      </c>
      <c r="I10" s="17">
        <v>65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1998</v>
      </c>
      <c r="D11" s="17">
        <v>176</v>
      </c>
      <c r="E11" s="17">
        <v>1103</v>
      </c>
      <c r="F11" s="17">
        <v>435</v>
      </c>
      <c r="G11" s="17">
        <v>140</v>
      </c>
      <c r="H11" s="17">
        <v>70</v>
      </c>
      <c r="I11" s="17">
        <v>74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1951</v>
      </c>
      <c r="D12" s="17">
        <v>144</v>
      </c>
      <c r="E12" s="17">
        <v>1053</v>
      </c>
      <c r="F12" s="17">
        <v>482</v>
      </c>
      <c r="G12" s="17">
        <v>167</v>
      </c>
      <c r="H12" s="17">
        <v>50</v>
      </c>
      <c r="I12" s="17">
        <v>55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1956</v>
      </c>
      <c r="D13" s="17">
        <v>224</v>
      </c>
      <c r="E13" s="17">
        <v>950</v>
      </c>
      <c r="F13" s="17">
        <v>525</v>
      </c>
      <c r="G13" s="17">
        <v>146</v>
      </c>
      <c r="H13" s="17">
        <v>62</v>
      </c>
      <c r="I13" s="17">
        <v>49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1735</v>
      </c>
      <c r="D14" s="17">
        <v>194</v>
      </c>
      <c r="E14" s="17">
        <v>803</v>
      </c>
      <c r="F14" s="17">
        <v>506</v>
      </c>
      <c r="G14" s="17">
        <v>143</v>
      </c>
      <c r="H14" s="17">
        <v>55</v>
      </c>
      <c r="I14" s="17">
        <v>34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1467</v>
      </c>
      <c r="D15" s="17">
        <v>150</v>
      </c>
      <c r="E15" s="17">
        <v>688</v>
      </c>
      <c r="F15" s="17">
        <v>436</v>
      </c>
      <c r="G15" s="17">
        <v>123</v>
      </c>
      <c r="H15" s="17">
        <v>38</v>
      </c>
      <c r="I15" s="17">
        <v>32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1335</v>
      </c>
      <c r="D16" s="17">
        <v>157</v>
      </c>
      <c r="E16" s="17">
        <v>533</v>
      </c>
      <c r="F16" s="17">
        <v>434</v>
      </c>
      <c r="G16" s="17">
        <v>133</v>
      </c>
      <c r="H16" s="17">
        <v>45</v>
      </c>
      <c r="I16" s="17">
        <v>33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968</v>
      </c>
      <c r="D17" s="17">
        <v>98</v>
      </c>
      <c r="E17" s="17">
        <v>315</v>
      </c>
      <c r="F17" s="17">
        <v>376</v>
      </c>
      <c r="G17" s="17">
        <v>101</v>
      </c>
      <c r="H17" s="17">
        <v>41</v>
      </c>
      <c r="I17" s="17">
        <v>37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585</v>
      </c>
      <c r="D18" s="17">
        <v>45</v>
      </c>
      <c r="E18" s="17">
        <v>131</v>
      </c>
      <c r="F18" s="17">
        <v>279</v>
      </c>
      <c r="G18" s="17">
        <v>72</v>
      </c>
      <c r="H18" s="17">
        <v>29</v>
      </c>
      <c r="I18" s="17">
        <v>29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324</v>
      </c>
      <c r="D19" s="17">
        <v>27</v>
      </c>
      <c r="E19" s="17">
        <v>37</v>
      </c>
      <c r="F19" s="17">
        <v>181</v>
      </c>
      <c r="G19" s="17">
        <v>37</v>
      </c>
      <c r="H19" s="17">
        <v>17</v>
      </c>
      <c r="I19" s="17">
        <v>25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176</v>
      </c>
      <c r="D20" s="17">
        <v>9</v>
      </c>
      <c r="E20" s="17">
        <v>22</v>
      </c>
      <c r="F20" s="17">
        <v>101</v>
      </c>
      <c r="G20" s="17">
        <v>27</v>
      </c>
      <c r="H20" s="17">
        <v>7</v>
      </c>
      <c r="I20" s="17">
        <v>10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126</v>
      </c>
      <c r="D21" s="17">
        <v>5</v>
      </c>
      <c r="E21" s="17">
        <v>16</v>
      </c>
      <c r="F21" s="17">
        <v>75</v>
      </c>
      <c r="G21" s="17">
        <v>12</v>
      </c>
      <c r="H21" s="17">
        <v>8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7227</v>
      </c>
      <c r="D22" s="16">
        <v>1662</v>
      </c>
      <c r="E22" s="16">
        <v>2993</v>
      </c>
      <c r="F22" s="16">
        <v>1678</v>
      </c>
      <c r="G22" s="16">
        <v>347</v>
      </c>
      <c r="H22" s="16">
        <v>274</v>
      </c>
      <c r="I22" s="16">
        <v>273</v>
      </c>
    </row>
    <row r="23" spans="1:14" ht="12" customHeight="1" x14ac:dyDescent="0.2">
      <c r="A23" s="28" t="s">
        <v>165</v>
      </c>
      <c r="B23" s="2" t="s">
        <v>12</v>
      </c>
      <c r="C23" s="17">
        <v>19</v>
      </c>
      <c r="D23" s="17">
        <v>4</v>
      </c>
      <c r="E23" s="17">
        <v>4</v>
      </c>
      <c r="F23" s="17">
        <v>4</v>
      </c>
      <c r="G23" s="17" t="s">
        <v>178</v>
      </c>
      <c r="H23" s="17">
        <v>2</v>
      </c>
      <c r="I23" s="17">
        <v>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239</v>
      </c>
      <c r="D24" s="17">
        <v>75</v>
      </c>
      <c r="E24" s="17">
        <v>60</v>
      </c>
      <c r="F24" s="17">
        <v>59</v>
      </c>
      <c r="G24" s="17">
        <v>4</v>
      </c>
      <c r="H24" s="17">
        <v>18</v>
      </c>
      <c r="I24" s="17">
        <v>23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638</v>
      </c>
      <c r="D25" s="17">
        <v>198</v>
      </c>
      <c r="E25" s="17">
        <v>262</v>
      </c>
      <c r="F25" s="17">
        <v>102</v>
      </c>
      <c r="G25" s="17">
        <v>17</v>
      </c>
      <c r="H25" s="17">
        <v>28</v>
      </c>
      <c r="I25" s="17">
        <v>31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848</v>
      </c>
      <c r="D26" s="17">
        <v>183</v>
      </c>
      <c r="E26" s="17">
        <v>411</v>
      </c>
      <c r="F26" s="17">
        <v>165</v>
      </c>
      <c r="G26" s="17">
        <v>28</v>
      </c>
      <c r="H26" s="17">
        <v>34</v>
      </c>
      <c r="I26" s="17">
        <v>27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906</v>
      </c>
      <c r="D27" s="17">
        <v>173</v>
      </c>
      <c r="E27" s="17">
        <v>453</v>
      </c>
      <c r="F27" s="17">
        <v>184</v>
      </c>
      <c r="G27" s="17">
        <v>37</v>
      </c>
      <c r="H27" s="17">
        <v>23</v>
      </c>
      <c r="I27" s="17">
        <v>36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899</v>
      </c>
      <c r="D28" s="17">
        <v>138</v>
      </c>
      <c r="E28" s="17">
        <v>454</v>
      </c>
      <c r="F28" s="17">
        <v>203</v>
      </c>
      <c r="G28" s="17">
        <v>47</v>
      </c>
      <c r="H28" s="17">
        <v>24</v>
      </c>
      <c r="I28" s="17">
        <v>33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912</v>
      </c>
      <c r="D29" s="17">
        <v>219</v>
      </c>
      <c r="E29" s="17">
        <v>396</v>
      </c>
      <c r="F29" s="17">
        <v>204</v>
      </c>
      <c r="G29" s="17">
        <v>39</v>
      </c>
      <c r="H29" s="17">
        <v>30</v>
      </c>
      <c r="I29" s="17">
        <v>24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827</v>
      </c>
      <c r="D30" s="17">
        <v>190</v>
      </c>
      <c r="E30" s="17">
        <v>359</v>
      </c>
      <c r="F30" s="17">
        <v>191</v>
      </c>
      <c r="G30" s="17">
        <v>37</v>
      </c>
      <c r="H30" s="17">
        <v>34</v>
      </c>
      <c r="I30" s="17">
        <v>16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622</v>
      </c>
      <c r="D31" s="17">
        <v>148</v>
      </c>
      <c r="E31" s="17">
        <v>258</v>
      </c>
      <c r="F31" s="17">
        <v>137</v>
      </c>
      <c r="G31" s="17">
        <v>43</v>
      </c>
      <c r="H31" s="17">
        <v>22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518</v>
      </c>
      <c r="D32" s="17">
        <v>156</v>
      </c>
      <c r="E32" s="17">
        <v>173</v>
      </c>
      <c r="F32" s="17">
        <v>127</v>
      </c>
      <c r="G32" s="17">
        <v>31</v>
      </c>
      <c r="H32" s="17">
        <v>16</v>
      </c>
      <c r="I32" s="17">
        <v>15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375</v>
      </c>
      <c r="D33" s="17">
        <v>96</v>
      </c>
      <c r="E33" s="17">
        <v>104</v>
      </c>
      <c r="F33" s="17">
        <v>111</v>
      </c>
      <c r="G33" s="17">
        <v>28</v>
      </c>
      <c r="H33" s="17">
        <v>19</v>
      </c>
      <c r="I33" s="17">
        <v>17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193</v>
      </c>
      <c r="D34" s="17">
        <v>45</v>
      </c>
      <c r="E34" s="17">
        <v>29</v>
      </c>
      <c r="F34" s="17">
        <v>81</v>
      </c>
      <c r="G34" s="17">
        <v>16</v>
      </c>
      <c r="H34" s="17">
        <v>8</v>
      </c>
      <c r="I34" s="17">
        <v>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117</v>
      </c>
      <c r="D35" s="17">
        <v>27</v>
      </c>
      <c r="E35" s="17">
        <v>13</v>
      </c>
      <c r="F35" s="17">
        <v>51</v>
      </c>
      <c r="G35" s="17">
        <v>12</v>
      </c>
      <c r="H35" s="17">
        <v>6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58</v>
      </c>
      <c r="D36" s="17">
        <v>5</v>
      </c>
      <c r="E36" s="17">
        <v>10</v>
      </c>
      <c r="F36" s="17">
        <v>31</v>
      </c>
      <c r="G36" s="17">
        <v>5</v>
      </c>
      <c r="H36" s="17">
        <v>5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56</v>
      </c>
      <c r="D37" s="17">
        <v>5</v>
      </c>
      <c r="E37" s="17">
        <v>7</v>
      </c>
      <c r="F37" s="17">
        <v>28</v>
      </c>
      <c r="G37" s="17">
        <v>3</v>
      </c>
      <c r="H37" s="17">
        <v>5</v>
      </c>
      <c r="I37" s="17">
        <v>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9558</v>
      </c>
      <c r="D38" s="16">
        <v>46</v>
      </c>
      <c r="E38" s="16">
        <v>5013</v>
      </c>
      <c r="F38" s="16">
        <v>2859</v>
      </c>
      <c r="G38" s="16">
        <v>943</v>
      </c>
      <c r="H38" s="16">
        <v>398</v>
      </c>
      <c r="I38" s="16">
        <v>299</v>
      </c>
    </row>
    <row r="39" spans="1:14" ht="12" customHeight="1" x14ac:dyDescent="0.2">
      <c r="A39" s="28" t="s">
        <v>165</v>
      </c>
      <c r="B39" s="2" t="s">
        <v>12</v>
      </c>
      <c r="C39" s="17">
        <v>35</v>
      </c>
      <c r="D39" s="17" t="s">
        <v>178</v>
      </c>
      <c r="E39" s="17">
        <v>15</v>
      </c>
      <c r="F39" s="17">
        <v>6</v>
      </c>
      <c r="G39" s="17">
        <v>3</v>
      </c>
      <c r="H39" s="17">
        <v>7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438</v>
      </c>
      <c r="D40" s="17">
        <v>5</v>
      </c>
      <c r="E40" s="17">
        <v>269</v>
      </c>
      <c r="F40" s="17">
        <v>66</v>
      </c>
      <c r="G40" s="17">
        <v>12</v>
      </c>
      <c r="H40" s="17">
        <v>58</v>
      </c>
      <c r="I40" s="17">
        <v>28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910</v>
      </c>
      <c r="D41" s="17">
        <v>10</v>
      </c>
      <c r="E41" s="17">
        <v>639</v>
      </c>
      <c r="F41" s="17">
        <v>120</v>
      </c>
      <c r="G41" s="17">
        <v>49</v>
      </c>
      <c r="H41" s="17">
        <v>64</v>
      </c>
      <c r="I41" s="17">
        <v>28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1037</v>
      </c>
      <c r="D42" s="17">
        <v>4</v>
      </c>
      <c r="E42" s="17">
        <v>695</v>
      </c>
      <c r="F42" s="17">
        <v>185</v>
      </c>
      <c r="G42" s="17">
        <v>76</v>
      </c>
      <c r="H42" s="17">
        <v>39</v>
      </c>
      <c r="I42" s="17">
        <v>38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1092</v>
      </c>
      <c r="D43" s="17">
        <v>3</v>
      </c>
      <c r="E43" s="17">
        <v>650</v>
      </c>
      <c r="F43" s="17">
        <v>251</v>
      </c>
      <c r="G43" s="17">
        <v>103</v>
      </c>
      <c r="H43" s="17">
        <v>47</v>
      </c>
      <c r="I43" s="17">
        <v>38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1052</v>
      </c>
      <c r="D44" s="17">
        <v>6</v>
      </c>
      <c r="E44" s="17">
        <v>599</v>
      </c>
      <c r="F44" s="17">
        <v>279</v>
      </c>
      <c r="G44" s="17">
        <v>120</v>
      </c>
      <c r="H44" s="17">
        <v>26</v>
      </c>
      <c r="I44" s="17">
        <v>22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1044</v>
      </c>
      <c r="D45" s="17">
        <v>5</v>
      </c>
      <c r="E45" s="17">
        <v>554</v>
      </c>
      <c r="F45" s="17">
        <v>321</v>
      </c>
      <c r="G45" s="17">
        <v>107</v>
      </c>
      <c r="H45" s="17">
        <v>32</v>
      </c>
      <c r="I45" s="17">
        <v>25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908</v>
      </c>
      <c r="D46" s="17">
        <v>4</v>
      </c>
      <c r="E46" s="17">
        <v>444</v>
      </c>
      <c r="F46" s="17">
        <v>315</v>
      </c>
      <c r="G46" s="17">
        <v>106</v>
      </c>
      <c r="H46" s="17">
        <v>21</v>
      </c>
      <c r="I46" s="17">
        <v>18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845</v>
      </c>
      <c r="D47" s="17">
        <v>2</v>
      </c>
      <c r="E47" s="17">
        <v>430</v>
      </c>
      <c r="F47" s="17">
        <v>299</v>
      </c>
      <c r="G47" s="17">
        <v>80</v>
      </c>
      <c r="H47" s="17">
        <v>16</v>
      </c>
      <c r="I47" s="17">
        <v>18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817</v>
      </c>
      <c r="D48" s="17">
        <v>1</v>
      </c>
      <c r="E48" s="17">
        <v>360</v>
      </c>
      <c r="F48" s="17">
        <v>307</v>
      </c>
      <c r="G48" s="17">
        <v>102</v>
      </c>
      <c r="H48" s="17">
        <v>29</v>
      </c>
      <c r="I48" s="17">
        <v>18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593</v>
      </c>
      <c r="D49" s="17">
        <v>2</v>
      </c>
      <c r="E49" s="17">
        <v>211</v>
      </c>
      <c r="F49" s="17">
        <v>265</v>
      </c>
      <c r="G49" s="17">
        <v>73</v>
      </c>
      <c r="H49" s="17">
        <v>22</v>
      </c>
      <c r="I49" s="17">
        <v>20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392</v>
      </c>
      <c r="D50" s="17" t="s">
        <v>178</v>
      </c>
      <c r="E50" s="17">
        <v>102</v>
      </c>
      <c r="F50" s="17">
        <v>198</v>
      </c>
      <c r="G50" s="17">
        <v>56</v>
      </c>
      <c r="H50" s="17">
        <v>21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207</v>
      </c>
      <c r="D51" s="17" t="s">
        <v>178</v>
      </c>
      <c r="E51" s="17">
        <v>24</v>
      </c>
      <c r="F51" s="17">
        <v>130</v>
      </c>
      <c r="G51" s="17">
        <v>25</v>
      </c>
      <c r="H51" s="17">
        <v>11</v>
      </c>
      <c r="I51" s="17">
        <v>17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118</v>
      </c>
      <c r="D52" s="17">
        <v>4</v>
      </c>
      <c r="E52" s="17">
        <v>12</v>
      </c>
      <c r="F52" s="17">
        <v>70</v>
      </c>
      <c r="G52" s="17">
        <v>22</v>
      </c>
      <c r="H52" s="17">
        <v>2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70</v>
      </c>
      <c r="D53" s="18" t="s">
        <v>178</v>
      </c>
      <c r="E53" s="18">
        <v>9</v>
      </c>
      <c r="F53" s="18">
        <v>47</v>
      </c>
      <c r="G53" s="18">
        <v>9</v>
      </c>
      <c r="H53" s="18">
        <v>3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6072</v>
      </c>
      <c r="D6" s="16">
        <v>513</v>
      </c>
      <c r="E6" s="16">
        <v>3101</v>
      </c>
      <c r="F6" s="16">
        <v>1549</v>
      </c>
      <c r="G6" s="16">
        <v>421</v>
      </c>
      <c r="H6" s="16">
        <v>276</v>
      </c>
      <c r="I6" s="16">
        <v>212</v>
      </c>
    </row>
    <row r="7" spans="1:29" ht="12" customHeight="1" x14ac:dyDescent="0.2">
      <c r="A7" s="28" t="s">
        <v>165</v>
      </c>
      <c r="B7" s="2" t="s">
        <v>12</v>
      </c>
      <c r="C7" s="17">
        <v>9</v>
      </c>
      <c r="D7" s="17" t="s">
        <v>178</v>
      </c>
      <c r="E7" s="17">
        <v>3</v>
      </c>
      <c r="F7" s="17">
        <v>1</v>
      </c>
      <c r="G7" s="17" t="s">
        <v>178</v>
      </c>
      <c r="H7" s="17">
        <v>5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257</v>
      </c>
      <c r="D8" s="17">
        <v>26</v>
      </c>
      <c r="E8" s="17">
        <v>146</v>
      </c>
      <c r="F8" s="17">
        <v>31</v>
      </c>
      <c r="G8" s="17">
        <v>2</v>
      </c>
      <c r="H8" s="17">
        <v>39</v>
      </c>
      <c r="I8" s="17">
        <v>13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486</v>
      </c>
      <c r="D9" s="17">
        <v>63</v>
      </c>
      <c r="E9" s="17">
        <v>282</v>
      </c>
      <c r="F9" s="17">
        <v>69</v>
      </c>
      <c r="G9" s="17">
        <v>16</v>
      </c>
      <c r="H9" s="17">
        <v>30</v>
      </c>
      <c r="I9" s="17">
        <v>26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633</v>
      </c>
      <c r="D10" s="17">
        <v>44</v>
      </c>
      <c r="E10" s="17">
        <v>393</v>
      </c>
      <c r="F10" s="17">
        <v>115</v>
      </c>
      <c r="G10" s="17">
        <v>32</v>
      </c>
      <c r="H10" s="17">
        <v>31</v>
      </c>
      <c r="I10" s="17">
        <v>18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571</v>
      </c>
      <c r="D11" s="17">
        <v>32</v>
      </c>
      <c r="E11" s="17">
        <v>366</v>
      </c>
      <c r="F11" s="17">
        <v>108</v>
      </c>
      <c r="G11" s="17">
        <v>35</v>
      </c>
      <c r="H11" s="17">
        <v>14</v>
      </c>
      <c r="I11" s="17">
        <v>16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657</v>
      </c>
      <c r="D12" s="17">
        <v>40</v>
      </c>
      <c r="E12" s="17">
        <v>394</v>
      </c>
      <c r="F12" s="17">
        <v>136</v>
      </c>
      <c r="G12" s="17">
        <v>52</v>
      </c>
      <c r="H12" s="17">
        <v>17</v>
      </c>
      <c r="I12" s="17">
        <v>18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759</v>
      </c>
      <c r="D13" s="17">
        <v>50</v>
      </c>
      <c r="E13" s="17">
        <v>430</v>
      </c>
      <c r="F13" s="17">
        <v>171</v>
      </c>
      <c r="G13" s="17">
        <v>58</v>
      </c>
      <c r="H13" s="17">
        <v>29</v>
      </c>
      <c r="I13" s="17">
        <v>21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687</v>
      </c>
      <c r="D14" s="17">
        <v>54</v>
      </c>
      <c r="E14" s="17">
        <v>356</v>
      </c>
      <c r="F14" s="17">
        <v>183</v>
      </c>
      <c r="G14" s="17">
        <v>53</v>
      </c>
      <c r="H14" s="17">
        <v>29</v>
      </c>
      <c r="I14" s="17">
        <v>12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563</v>
      </c>
      <c r="D15" s="17">
        <v>49</v>
      </c>
      <c r="E15" s="17">
        <v>277</v>
      </c>
      <c r="F15" s="17">
        <v>159</v>
      </c>
      <c r="G15" s="17">
        <v>40</v>
      </c>
      <c r="H15" s="17">
        <v>16</v>
      </c>
      <c r="I15" s="17">
        <v>22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481</v>
      </c>
      <c r="D16" s="17">
        <v>54</v>
      </c>
      <c r="E16" s="17">
        <v>213</v>
      </c>
      <c r="F16" s="17">
        <v>143</v>
      </c>
      <c r="G16" s="17">
        <v>38</v>
      </c>
      <c r="H16" s="17">
        <v>17</v>
      </c>
      <c r="I16" s="17">
        <v>16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388</v>
      </c>
      <c r="D17" s="17">
        <v>46</v>
      </c>
      <c r="E17" s="17">
        <v>145</v>
      </c>
      <c r="F17" s="17">
        <v>138</v>
      </c>
      <c r="G17" s="17">
        <v>35</v>
      </c>
      <c r="H17" s="17">
        <v>13</v>
      </c>
      <c r="I17" s="17">
        <v>11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275</v>
      </c>
      <c r="D18" s="17">
        <v>31</v>
      </c>
      <c r="E18" s="17">
        <v>58</v>
      </c>
      <c r="F18" s="17">
        <v>132</v>
      </c>
      <c r="G18" s="17">
        <v>24</v>
      </c>
      <c r="H18" s="17">
        <v>15</v>
      </c>
      <c r="I18" s="17">
        <v>15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169</v>
      </c>
      <c r="D19" s="17">
        <v>15</v>
      </c>
      <c r="E19" s="17">
        <v>24</v>
      </c>
      <c r="F19" s="17">
        <v>91</v>
      </c>
      <c r="G19" s="17">
        <v>23</v>
      </c>
      <c r="H19" s="17">
        <v>9</v>
      </c>
      <c r="I19" s="17">
        <v>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94</v>
      </c>
      <c r="D20" s="17">
        <v>9</v>
      </c>
      <c r="E20" s="17">
        <v>10</v>
      </c>
      <c r="F20" s="17">
        <v>48</v>
      </c>
      <c r="G20" s="17">
        <v>9</v>
      </c>
      <c r="H20" s="17">
        <v>10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43</v>
      </c>
      <c r="D21" s="17" t="s">
        <v>178</v>
      </c>
      <c r="E21" s="17">
        <v>4</v>
      </c>
      <c r="F21" s="17">
        <v>24</v>
      </c>
      <c r="G21" s="17">
        <v>4</v>
      </c>
      <c r="H21" s="17">
        <v>2</v>
      </c>
      <c r="I21" s="17">
        <v>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2630</v>
      </c>
      <c r="D22" s="16">
        <v>492</v>
      </c>
      <c r="E22" s="16">
        <v>1331</v>
      </c>
      <c r="F22" s="16">
        <v>513</v>
      </c>
      <c r="G22" s="16">
        <v>89</v>
      </c>
      <c r="H22" s="16">
        <v>112</v>
      </c>
      <c r="I22" s="16">
        <v>93</v>
      </c>
    </row>
    <row r="23" spans="1:14" ht="12" customHeight="1" x14ac:dyDescent="0.2">
      <c r="A23" s="28" t="s">
        <v>165</v>
      </c>
      <c r="B23" s="2" t="s">
        <v>12</v>
      </c>
      <c r="C23" s="17" t="s">
        <v>178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L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83</v>
      </c>
      <c r="D24" s="17">
        <v>25</v>
      </c>
      <c r="E24" s="17">
        <v>35</v>
      </c>
      <c r="F24" s="17">
        <v>10</v>
      </c>
      <c r="G24" s="17" t="s">
        <v>178</v>
      </c>
      <c r="H24" s="17">
        <v>11</v>
      </c>
      <c r="I24" s="17">
        <v>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223</v>
      </c>
      <c r="D25" s="17">
        <v>61</v>
      </c>
      <c r="E25" s="17">
        <v>98</v>
      </c>
      <c r="F25" s="17">
        <v>36</v>
      </c>
      <c r="G25" s="17">
        <v>5</v>
      </c>
      <c r="H25" s="17">
        <v>10</v>
      </c>
      <c r="I25" s="17">
        <v>13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271</v>
      </c>
      <c r="D26" s="17">
        <v>42</v>
      </c>
      <c r="E26" s="17">
        <v>152</v>
      </c>
      <c r="F26" s="17">
        <v>45</v>
      </c>
      <c r="G26" s="17">
        <v>11</v>
      </c>
      <c r="H26" s="17">
        <v>13</v>
      </c>
      <c r="I26" s="17">
        <v>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249</v>
      </c>
      <c r="D27" s="17">
        <v>31</v>
      </c>
      <c r="E27" s="17">
        <v>147</v>
      </c>
      <c r="F27" s="17">
        <v>47</v>
      </c>
      <c r="G27" s="17">
        <v>10</v>
      </c>
      <c r="H27" s="17">
        <v>9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322</v>
      </c>
      <c r="D28" s="17">
        <v>39</v>
      </c>
      <c r="E28" s="17">
        <v>209</v>
      </c>
      <c r="F28" s="17">
        <v>48</v>
      </c>
      <c r="G28" s="17">
        <v>10</v>
      </c>
      <c r="H28" s="17">
        <v>5</v>
      </c>
      <c r="I28" s="17">
        <v>11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366</v>
      </c>
      <c r="D29" s="17">
        <v>49</v>
      </c>
      <c r="E29" s="17">
        <v>209</v>
      </c>
      <c r="F29" s="17">
        <v>64</v>
      </c>
      <c r="G29" s="17">
        <v>17</v>
      </c>
      <c r="H29" s="17">
        <v>15</v>
      </c>
      <c r="I29" s="17">
        <v>12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312</v>
      </c>
      <c r="D30" s="17">
        <v>54</v>
      </c>
      <c r="E30" s="17">
        <v>183</v>
      </c>
      <c r="F30" s="17">
        <v>54</v>
      </c>
      <c r="G30" s="17">
        <v>7</v>
      </c>
      <c r="H30" s="17">
        <v>10</v>
      </c>
      <c r="I30" s="17">
        <v>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257</v>
      </c>
      <c r="D31" s="17">
        <v>48</v>
      </c>
      <c r="E31" s="17">
        <v>131</v>
      </c>
      <c r="F31" s="17">
        <v>53</v>
      </c>
      <c r="G31" s="17">
        <v>8</v>
      </c>
      <c r="H31" s="17">
        <v>9</v>
      </c>
      <c r="I31" s="17">
        <v>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209</v>
      </c>
      <c r="D32" s="17">
        <v>51</v>
      </c>
      <c r="E32" s="17">
        <v>85</v>
      </c>
      <c r="F32" s="17">
        <v>47</v>
      </c>
      <c r="G32" s="17">
        <v>8</v>
      </c>
      <c r="H32" s="17">
        <v>11</v>
      </c>
      <c r="I32" s="17">
        <v>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152</v>
      </c>
      <c r="D33" s="17">
        <v>43</v>
      </c>
      <c r="E33" s="17">
        <v>56</v>
      </c>
      <c r="F33" s="17">
        <v>33</v>
      </c>
      <c r="G33" s="17">
        <v>6</v>
      </c>
      <c r="H33" s="17">
        <v>5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94</v>
      </c>
      <c r="D34" s="17">
        <v>30</v>
      </c>
      <c r="E34" s="17">
        <v>15</v>
      </c>
      <c r="F34" s="17">
        <v>36</v>
      </c>
      <c r="G34" s="17">
        <v>2</v>
      </c>
      <c r="H34" s="17">
        <v>6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51</v>
      </c>
      <c r="D35" s="17">
        <v>12</v>
      </c>
      <c r="E35" s="17">
        <v>9</v>
      </c>
      <c r="F35" s="17">
        <v>24</v>
      </c>
      <c r="G35" s="17">
        <v>1</v>
      </c>
      <c r="H35" s="17">
        <v>3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32</v>
      </c>
      <c r="D36" s="17">
        <v>7</v>
      </c>
      <c r="E36" s="17">
        <v>1</v>
      </c>
      <c r="F36" s="17">
        <v>10</v>
      </c>
      <c r="G36" s="17">
        <v>4</v>
      </c>
      <c r="H36" s="17">
        <v>5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9</v>
      </c>
      <c r="D37" s="17" t="s">
        <v>178</v>
      </c>
      <c r="E37" s="17">
        <v>1</v>
      </c>
      <c r="F37" s="17">
        <v>6</v>
      </c>
      <c r="G37" s="17" t="s">
        <v>178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3442</v>
      </c>
      <c r="D38" s="16">
        <v>21</v>
      </c>
      <c r="E38" s="16">
        <v>1770</v>
      </c>
      <c r="F38" s="16">
        <v>1036</v>
      </c>
      <c r="G38" s="16">
        <v>332</v>
      </c>
      <c r="H38" s="16">
        <v>164</v>
      </c>
      <c r="I38" s="16">
        <v>119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3</v>
      </c>
      <c r="F39" s="17">
        <v>1</v>
      </c>
      <c r="G39" s="17" t="s">
        <v>178</v>
      </c>
      <c r="H39" s="17">
        <v>5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174</v>
      </c>
      <c r="D40" s="17">
        <v>1</v>
      </c>
      <c r="E40" s="17">
        <v>111</v>
      </c>
      <c r="F40" s="17">
        <v>21</v>
      </c>
      <c r="G40" s="17">
        <v>2</v>
      </c>
      <c r="H40" s="17">
        <v>28</v>
      </c>
      <c r="I40" s="17">
        <v>11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263</v>
      </c>
      <c r="D41" s="17">
        <v>2</v>
      </c>
      <c r="E41" s="17">
        <v>184</v>
      </c>
      <c r="F41" s="17">
        <v>33</v>
      </c>
      <c r="G41" s="17">
        <v>11</v>
      </c>
      <c r="H41" s="17">
        <v>20</v>
      </c>
      <c r="I41" s="17">
        <v>13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362</v>
      </c>
      <c r="D42" s="17">
        <v>2</v>
      </c>
      <c r="E42" s="17">
        <v>241</v>
      </c>
      <c r="F42" s="17">
        <v>70</v>
      </c>
      <c r="G42" s="17">
        <v>21</v>
      </c>
      <c r="H42" s="17">
        <v>18</v>
      </c>
      <c r="I42" s="17">
        <v>10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322</v>
      </c>
      <c r="D43" s="17">
        <v>1</v>
      </c>
      <c r="E43" s="17">
        <v>219</v>
      </c>
      <c r="F43" s="17">
        <v>61</v>
      </c>
      <c r="G43" s="17">
        <v>25</v>
      </c>
      <c r="H43" s="17">
        <v>5</v>
      </c>
      <c r="I43" s="17">
        <v>11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335</v>
      </c>
      <c r="D44" s="17">
        <v>1</v>
      </c>
      <c r="E44" s="17">
        <v>185</v>
      </c>
      <c r="F44" s="17">
        <v>88</v>
      </c>
      <c r="G44" s="17">
        <v>42</v>
      </c>
      <c r="H44" s="17">
        <v>12</v>
      </c>
      <c r="I44" s="17">
        <v>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393</v>
      </c>
      <c r="D45" s="17">
        <v>1</v>
      </c>
      <c r="E45" s="17">
        <v>221</v>
      </c>
      <c r="F45" s="17">
        <v>107</v>
      </c>
      <c r="G45" s="17">
        <v>41</v>
      </c>
      <c r="H45" s="17">
        <v>14</v>
      </c>
      <c r="I45" s="17">
        <v>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375</v>
      </c>
      <c r="D46" s="17" t="s">
        <v>178</v>
      </c>
      <c r="E46" s="17">
        <v>173</v>
      </c>
      <c r="F46" s="17">
        <v>129</v>
      </c>
      <c r="G46" s="17">
        <v>46</v>
      </c>
      <c r="H46" s="17">
        <v>19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306</v>
      </c>
      <c r="D47" s="17">
        <v>1</v>
      </c>
      <c r="E47" s="17">
        <v>146</v>
      </c>
      <c r="F47" s="17">
        <v>106</v>
      </c>
      <c r="G47" s="17">
        <v>32</v>
      </c>
      <c r="H47" s="17">
        <v>7</v>
      </c>
      <c r="I47" s="17">
        <v>14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272</v>
      </c>
      <c r="D48" s="17">
        <v>3</v>
      </c>
      <c r="E48" s="17">
        <v>128</v>
      </c>
      <c r="F48" s="17">
        <v>96</v>
      </c>
      <c r="G48" s="17">
        <v>30</v>
      </c>
      <c r="H48" s="17">
        <v>6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236</v>
      </c>
      <c r="D49" s="17">
        <v>3</v>
      </c>
      <c r="E49" s="17">
        <v>89</v>
      </c>
      <c r="F49" s="17">
        <v>105</v>
      </c>
      <c r="G49" s="17">
        <v>29</v>
      </c>
      <c r="H49" s="17">
        <v>8</v>
      </c>
      <c r="I49" s="17">
        <v>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181</v>
      </c>
      <c r="D50" s="17">
        <v>1</v>
      </c>
      <c r="E50" s="17">
        <v>43</v>
      </c>
      <c r="F50" s="17">
        <v>96</v>
      </c>
      <c r="G50" s="17">
        <v>22</v>
      </c>
      <c r="H50" s="17">
        <v>9</v>
      </c>
      <c r="I50" s="17">
        <v>10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118</v>
      </c>
      <c r="D51" s="17">
        <v>3</v>
      </c>
      <c r="E51" s="17">
        <v>15</v>
      </c>
      <c r="F51" s="17">
        <v>67</v>
      </c>
      <c r="G51" s="17">
        <v>22</v>
      </c>
      <c r="H51" s="17">
        <v>6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62</v>
      </c>
      <c r="D52" s="17">
        <v>2</v>
      </c>
      <c r="E52" s="17">
        <v>9</v>
      </c>
      <c r="F52" s="17">
        <v>38</v>
      </c>
      <c r="G52" s="17">
        <v>5</v>
      </c>
      <c r="H52" s="17">
        <v>5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34</v>
      </c>
      <c r="D53" s="18" t="s">
        <v>178</v>
      </c>
      <c r="E53" s="18">
        <v>3</v>
      </c>
      <c r="F53" s="18">
        <v>18</v>
      </c>
      <c r="G53" s="18">
        <v>4</v>
      </c>
      <c r="H53" s="18">
        <v>2</v>
      </c>
      <c r="I53" s="18">
        <v>7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5087</v>
      </c>
      <c r="D6" s="16">
        <v>438</v>
      </c>
      <c r="E6" s="16">
        <v>2596</v>
      </c>
      <c r="F6" s="16">
        <v>1426</v>
      </c>
      <c r="G6" s="16">
        <v>342</v>
      </c>
      <c r="H6" s="16">
        <v>156</v>
      </c>
      <c r="I6" s="16">
        <v>129</v>
      </c>
    </row>
    <row r="7" spans="1:30" ht="12" customHeight="1" x14ac:dyDescent="0.2">
      <c r="A7" s="28" t="s">
        <v>165</v>
      </c>
      <c r="B7" s="2" t="s">
        <v>12</v>
      </c>
      <c r="C7" s="17">
        <v>13</v>
      </c>
      <c r="D7" s="17" t="s">
        <v>178</v>
      </c>
      <c r="E7" s="17">
        <v>2</v>
      </c>
      <c r="F7" s="17">
        <v>5</v>
      </c>
      <c r="G7" s="17">
        <v>1</v>
      </c>
      <c r="H7" s="17">
        <v>4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234</v>
      </c>
      <c r="D8" s="17">
        <v>20</v>
      </c>
      <c r="E8" s="17">
        <v>118</v>
      </c>
      <c r="F8" s="17">
        <v>50</v>
      </c>
      <c r="G8" s="17">
        <v>8</v>
      </c>
      <c r="H8" s="17">
        <v>30</v>
      </c>
      <c r="I8" s="17">
        <v>8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440</v>
      </c>
      <c r="D9" s="17">
        <v>45</v>
      </c>
      <c r="E9" s="17">
        <v>266</v>
      </c>
      <c r="F9" s="17">
        <v>68</v>
      </c>
      <c r="G9" s="17">
        <v>20</v>
      </c>
      <c r="H9" s="17">
        <v>24</v>
      </c>
      <c r="I9" s="17">
        <v>17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548</v>
      </c>
      <c r="D10" s="17">
        <v>40</v>
      </c>
      <c r="E10" s="17">
        <v>351</v>
      </c>
      <c r="F10" s="17">
        <v>99</v>
      </c>
      <c r="G10" s="17">
        <v>36</v>
      </c>
      <c r="H10" s="17">
        <v>11</v>
      </c>
      <c r="I10" s="17">
        <v>11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589</v>
      </c>
      <c r="D11" s="17">
        <v>58</v>
      </c>
      <c r="E11" s="17">
        <v>338</v>
      </c>
      <c r="F11" s="17">
        <v>137</v>
      </c>
      <c r="G11" s="17">
        <v>34</v>
      </c>
      <c r="H11" s="17">
        <v>10</v>
      </c>
      <c r="I11" s="17">
        <v>12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530</v>
      </c>
      <c r="D12" s="17">
        <v>44</v>
      </c>
      <c r="E12" s="17">
        <v>302</v>
      </c>
      <c r="F12" s="17">
        <v>131</v>
      </c>
      <c r="G12" s="17">
        <v>32</v>
      </c>
      <c r="H12" s="17">
        <v>11</v>
      </c>
      <c r="I12" s="17">
        <v>10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594</v>
      </c>
      <c r="D13" s="17">
        <v>42</v>
      </c>
      <c r="E13" s="17">
        <v>314</v>
      </c>
      <c r="F13" s="17">
        <v>170</v>
      </c>
      <c r="G13" s="17">
        <v>51</v>
      </c>
      <c r="H13" s="17">
        <v>8</v>
      </c>
      <c r="I13" s="17">
        <v>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576</v>
      </c>
      <c r="D14" s="17">
        <v>46</v>
      </c>
      <c r="E14" s="17">
        <v>320</v>
      </c>
      <c r="F14" s="17">
        <v>140</v>
      </c>
      <c r="G14" s="17">
        <v>43</v>
      </c>
      <c r="H14" s="17">
        <v>17</v>
      </c>
      <c r="I14" s="17">
        <v>10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477</v>
      </c>
      <c r="D15" s="17">
        <v>50</v>
      </c>
      <c r="E15" s="17">
        <v>228</v>
      </c>
      <c r="F15" s="17">
        <v>139</v>
      </c>
      <c r="G15" s="17">
        <v>36</v>
      </c>
      <c r="H15" s="17">
        <v>7</v>
      </c>
      <c r="I15" s="17">
        <v>17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377</v>
      </c>
      <c r="D16" s="17">
        <v>33</v>
      </c>
      <c r="E16" s="17">
        <v>183</v>
      </c>
      <c r="F16" s="17">
        <v>122</v>
      </c>
      <c r="G16" s="17">
        <v>28</v>
      </c>
      <c r="H16" s="17">
        <v>8</v>
      </c>
      <c r="I16" s="17">
        <v>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290</v>
      </c>
      <c r="D17" s="17">
        <v>32</v>
      </c>
      <c r="E17" s="17">
        <v>88</v>
      </c>
      <c r="F17" s="17">
        <v>136</v>
      </c>
      <c r="G17" s="17">
        <v>17</v>
      </c>
      <c r="H17" s="17">
        <v>7</v>
      </c>
      <c r="I17" s="17">
        <v>10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201</v>
      </c>
      <c r="D18" s="17">
        <v>16</v>
      </c>
      <c r="E18" s="17">
        <v>53</v>
      </c>
      <c r="F18" s="17">
        <v>103</v>
      </c>
      <c r="G18" s="17">
        <v>16</v>
      </c>
      <c r="H18" s="17">
        <v>6</v>
      </c>
      <c r="I18" s="17">
        <v>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98</v>
      </c>
      <c r="D19" s="17">
        <v>7</v>
      </c>
      <c r="E19" s="17">
        <v>14</v>
      </c>
      <c r="F19" s="17">
        <v>54</v>
      </c>
      <c r="G19" s="17">
        <v>12</v>
      </c>
      <c r="H19" s="17">
        <v>7</v>
      </c>
      <c r="I19" s="17">
        <v>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74</v>
      </c>
      <c r="D20" s="17">
        <v>3</v>
      </c>
      <c r="E20" s="17">
        <v>11</v>
      </c>
      <c r="F20" s="17">
        <v>46</v>
      </c>
      <c r="G20" s="17">
        <v>7</v>
      </c>
      <c r="H20" s="17">
        <v>2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46</v>
      </c>
      <c r="D21" s="17">
        <v>2</v>
      </c>
      <c r="E21" s="17">
        <v>8</v>
      </c>
      <c r="F21" s="17">
        <v>26</v>
      </c>
      <c r="G21" s="17">
        <v>1</v>
      </c>
      <c r="H21" s="17">
        <v>4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2168</v>
      </c>
      <c r="D22" s="16">
        <v>429</v>
      </c>
      <c r="E22" s="16">
        <v>1007</v>
      </c>
      <c r="F22" s="16">
        <v>512</v>
      </c>
      <c r="G22" s="16">
        <v>90</v>
      </c>
      <c r="H22" s="16">
        <v>69</v>
      </c>
      <c r="I22" s="16">
        <v>61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 t="s">
        <v>178</v>
      </c>
      <c r="E23" s="17">
        <v>2</v>
      </c>
      <c r="F23" s="17">
        <v>1</v>
      </c>
      <c r="G23" s="17" t="s">
        <v>178</v>
      </c>
      <c r="H23" s="17">
        <v>2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78</v>
      </c>
      <c r="D24" s="17">
        <v>19</v>
      </c>
      <c r="E24" s="17">
        <v>26</v>
      </c>
      <c r="F24" s="17">
        <v>18</v>
      </c>
      <c r="G24" s="17">
        <v>2</v>
      </c>
      <c r="H24" s="17">
        <v>11</v>
      </c>
      <c r="I24" s="17">
        <v>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176</v>
      </c>
      <c r="D25" s="17">
        <v>44</v>
      </c>
      <c r="E25" s="17">
        <v>80</v>
      </c>
      <c r="F25" s="17">
        <v>33</v>
      </c>
      <c r="G25" s="17">
        <v>3</v>
      </c>
      <c r="H25" s="17">
        <v>7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230</v>
      </c>
      <c r="D26" s="17">
        <v>39</v>
      </c>
      <c r="E26" s="17">
        <v>129</v>
      </c>
      <c r="F26" s="17">
        <v>41</v>
      </c>
      <c r="G26" s="17">
        <v>14</v>
      </c>
      <c r="H26" s="17">
        <v>5</v>
      </c>
      <c r="I26" s="17">
        <v>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277</v>
      </c>
      <c r="D27" s="17">
        <v>57</v>
      </c>
      <c r="E27" s="17">
        <v>143</v>
      </c>
      <c r="F27" s="17">
        <v>54</v>
      </c>
      <c r="G27" s="17">
        <v>14</v>
      </c>
      <c r="H27" s="17">
        <v>4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234</v>
      </c>
      <c r="D28" s="17">
        <v>44</v>
      </c>
      <c r="E28" s="17">
        <v>120</v>
      </c>
      <c r="F28" s="17">
        <v>51</v>
      </c>
      <c r="G28" s="17">
        <v>7</v>
      </c>
      <c r="H28" s="17">
        <v>5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270</v>
      </c>
      <c r="D29" s="17">
        <v>40</v>
      </c>
      <c r="E29" s="17">
        <v>134</v>
      </c>
      <c r="F29" s="17">
        <v>70</v>
      </c>
      <c r="G29" s="17">
        <v>14</v>
      </c>
      <c r="H29" s="17">
        <v>7</v>
      </c>
      <c r="I29" s="17">
        <v>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270</v>
      </c>
      <c r="D30" s="17">
        <v>46</v>
      </c>
      <c r="E30" s="17">
        <v>160</v>
      </c>
      <c r="F30" s="17">
        <v>40</v>
      </c>
      <c r="G30" s="17">
        <v>6</v>
      </c>
      <c r="H30" s="17">
        <v>10</v>
      </c>
      <c r="I30" s="17">
        <v>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235</v>
      </c>
      <c r="D31" s="17">
        <v>50</v>
      </c>
      <c r="E31" s="17">
        <v>105</v>
      </c>
      <c r="F31" s="17">
        <v>54</v>
      </c>
      <c r="G31" s="17">
        <v>13</v>
      </c>
      <c r="H31" s="17">
        <v>4</v>
      </c>
      <c r="I31" s="17">
        <v>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150</v>
      </c>
      <c r="D32" s="17">
        <v>33</v>
      </c>
      <c r="E32" s="17">
        <v>66</v>
      </c>
      <c r="F32" s="17">
        <v>33</v>
      </c>
      <c r="G32" s="17">
        <v>10</v>
      </c>
      <c r="H32" s="17">
        <v>5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108</v>
      </c>
      <c r="D33" s="17">
        <v>31</v>
      </c>
      <c r="E33" s="17">
        <v>21</v>
      </c>
      <c r="F33" s="17">
        <v>46</v>
      </c>
      <c r="G33" s="17">
        <v>2</v>
      </c>
      <c r="H33" s="17">
        <v>4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55</v>
      </c>
      <c r="D34" s="17">
        <v>16</v>
      </c>
      <c r="E34" s="17">
        <v>9</v>
      </c>
      <c r="F34" s="17">
        <v>25</v>
      </c>
      <c r="G34" s="17">
        <v>1</v>
      </c>
      <c r="H34" s="17">
        <v>1</v>
      </c>
      <c r="I34" s="17">
        <v>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32</v>
      </c>
      <c r="D35" s="17">
        <v>6</v>
      </c>
      <c r="E35" s="17">
        <v>5</v>
      </c>
      <c r="F35" s="17">
        <v>18</v>
      </c>
      <c r="G35" s="17" t="s">
        <v>178</v>
      </c>
      <c r="H35" s="17">
        <v>2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24</v>
      </c>
      <c r="D36" s="17">
        <v>2</v>
      </c>
      <c r="E36" s="17">
        <v>3</v>
      </c>
      <c r="F36" s="17">
        <v>15</v>
      </c>
      <c r="G36" s="17">
        <v>3</v>
      </c>
      <c r="H36" s="17" t="s">
        <v>178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24</v>
      </c>
      <c r="D37" s="17">
        <v>2</v>
      </c>
      <c r="E37" s="17">
        <v>4</v>
      </c>
      <c r="F37" s="17">
        <v>13</v>
      </c>
      <c r="G37" s="17">
        <v>1</v>
      </c>
      <c r="H37" s="17">
        <v>2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2919</v>
      </c>
      <c r="D38" s="16">
        <v>9</v>
      </c>
      <c r="E38" s="16">
        <v>1589</v>
      </c>
      <c r="F38" s="16">
        <v>914</v>
      </c>
      <c r="G38" s="16">
        <v>252</v>
      </c>
      <c r="H38" s="16">
        <v>87</v>
      </c>
      <c r="I38" s="16">
        <v>68</v>
      </c>
    </row>
    <row r="39" spans="1:14" ht="12" customHeight="1" x14ac:dyDescent="0.2">
      <c r="A39" s="28" t="s">
        <v>165</v>
      </c>
      <c r="B39" s="2" t="s">
        <v>12</v>
      </c>
      <c r="C39" s="17">
        <v>8</v>
      </c>
      <c r="D39" s="17" t="s">
        <v>178</v>
      </c>
      <c r="E39" s="17" t="s">
        <v>178</v>
      </c>
      <c r="F39" s="17">
        <v>4</v>
      </c>
      <c r="G39" s="17">
        <v>1</v>
      </c>
      <c r="H39" s="17">
        <v>2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156</v>
      </c>
      <c r="D40" s="17">
        <v>1</v>
      </c>
      <c r="E40" s="17">
        <v>92</v>
      </c>
      <c r="F40" s="17">
        <v>32</v>
      </c>
      <c r="G40" s="17">
        <v>6</v>
      </c>
      <c r="H40" s="17">
        <v>19</v>
      </c>
      <c r="I40" s="17">
        <v>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264</v>
      </c>
      <c r="D41" s="17">
        <v>1</v>
      </c>
      <c r="E41" s="17">
        <v>186</v>
      </c>
      <c r="F41" s="17">
        <v>35</v>
      </c>
      <c r="G41" s="17">
        <v>17</v>
      </c>
      <c r="H41" s="17">
        <v>17</v>
      </c>
      <c r="I41" s="17">
        <v>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318</v>
      </c>
      <c r="D42" s="17">
        <v>1</v>
      </c>
      <c r="E42" s="17">
        <v>222</v>
      </c>
      <c r="F42" s="17">
        <v>58</v>
      </c>
      <c r="G42" s="17">
        <v>22</v>
      </c>
      <c r="H42" s="17">
        <v>6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312</v>
      </c>
      <c r="D43" s="17">
        <v>1</v>
      </c>
      <c r="E43" s="17">
        <v>195</v>
      </c>
      <c r="F43" s="17">
        <v>83</v>
      </c>
      <c r="G43" s="17">
        <v>20</v>
      </c>
      <c r="H43" s="17">
        <v>6</v>
      </c>
      <c r="I43" s="17">
        <v>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296</v>
      </c>
      <c r="D44" s="17" t="s">
        <v>178</v>
      </c>
      <c r="E44" s="17">
        <v>182</v>
      </c>
      <c r="F44" s="17">
        <v>80</v>
      </c>
      <c r="G44" s="17">
        <v>25</v>
      </c>
      <c r="H44" s="17">
        <v>6</v>
      </c>
      <c r="I44" s="17">
        <v>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324</v>
      </c>
      <c r="D45" s="17">
        <v>2</v>
      </c>
      <c r="E45" s="17">
        <v>180</v>
      </c>
      <c r="F45" s="17">
        <v>100</v>
      </c>
      <c r="G45" s="17">
        <v>37</v>
      </c>
      <c r="H45" s="17">
        <v>1</v>
      </c>
      <c r="I45" s="17">
        <v>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306</v>
      </c>
      <c r="D46" s="17" t="s">
        <v>178</v>
      </c>
      <c r="E46" s="17">
        <v>160</v>
      </c>
      <c r="F46" s="17">
        <v>100</v>
      </c>
      <c r="G46" s="17">
        <v>37</v>
      </c>
      <c r="H46" s="17">
        <v>7</v>
      </c>
      <c r="I46" s="17">
        <v>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242</v>
      </c>
      <c r="D47" s="17" t="s">
        <v>178</v>
      </c>
      <c r="E47" s="17">
        <v>123</v>
      </c>
      <c r="F47" s="17">
        <v>85</v>
      </c>
      <c r="G47" s="17">
        <v>23</v>
      </c>
      <c r="H47" s="17">
        <v>3</v>
      </c>
      <c r="I47" s="17">
        <v>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227</v>
      </c>
      <c r="D48" s="17" t="s">
        <v>178</v>
      </c>
      <c r="E48" s="17">
        <v>117</v>
      </c>
      <c r="F48" s="17">
        <v>89</v>
      </c>
      <c r="G48" s="17">
        <v>18</v>
      </c>
      <c r="H48" s="17">
        <v>3</v>
      </c>
      <c r="I48" s="17" t="s">
        <v>178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182</v>
      </c>
      <c r="D49" s="17">
        <v>1</v>
      </c>
      <c r="E49" s="17">
        <v>67</v>
      </c>
      <c r="F49" s="17">
        <v>90</v>
      </c>
      <c r="G49" s="17">
        <v>15</v>
      </c>
      <c r="H49" s="17">
        <v>3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146</v>
      </c>
      <c r="D50" s="17" t="s">
        <v>178</v>
      </c>
      <c r="E50" s="17">
        <v>44</v>
      </c>
      <c r="F50" s="17">
        <v>78</v>
      </c>
      <c r="G50" s="17">
        <v>15</v>
      </c>
      <c r="H50" s="17">
        <v>5</v>
      </c>
      <c r="I50" s="17">
        <v>4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66</v>
      </c>
      <c r="D51" s="17">
        <v>1</v>
      </c>
      <c r="E51" s="17">
        <v>9</v>
      </c>
      <c r="F51" s="17">
        <v>36</v>
      </c>
      <c r="G51" s="17">
        <v>12</v>
      </c>
      <c r="H51" s="17">
        <v>5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50</v>
      </c>
      <c r="D52" s="17">
        <v>1</v>
      </c>
      <c r="E52" s="17">
        <v>8</v>
      </c>
      <c r="F52" s="17">
        <v>31</v>
      </c>
      <c r="G52" s="17">
        <v>4</v>
      </c>
      <c r="H52" s="17">
        <v>2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22</v>
      </c>
      <c r="D53" s="18" t="s">
        <v>178</v>
      </c>
      <c r="E53" s="18">
        <v>4</v>
      </c>
      <c r="F53" s="18">
        <v>13</v>
      </c>
      <c r="G53" s="18" t="s">
        <v>178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87452</v>
      </c>
      <c r="D6" s="16">
        <v>6023</v>
      </c>
      <c r="E6" s="16">
        <v>47662</v>
      </c>
      <c r="F6" s="16">
        <v>24653</v>
      </c>
      <c r="G6" s="16">
        <v>3677</v>
      </c>
      <c r="H6" s="16">
        <v>1947</v>
      </c>
      <c r="I6" s="16">
        <v>3490</v>
      </c>
    </row>
    <row r="7" spans="1:29" ht="12" customHeight="1" x14ac:dyDescent="0.2">
      <c r="A7" s="28" t="s">
        <v>165</v>
      </c>
      <c r="B7" s="2" t="s">
        <v>12</v>
      </c>
      <c r="C7" s="17">
        <v>122</v>
      </c>
      <c r="D7" s="17">
        <v>10</v>
      </c>
      <c r="E7" s="17">
        <v>38</v>
      </c>
      <c r="F7" s="17">
        <v>39</v>
      </c>
      <c r="G7" s="17">
        <v>3</v>
      </c>
      <c r="H7" s="17">
        <v>17</v>
      </c>
      <c r="I7" s="17">
        <v>15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2555</v>
      </c>
      <c r="D8" s="17">
        <v>148</v>
      </c>
      <c r="E8" s="17">
        <v>1183</v>
      </c>
      <c r="F8" s="17">
        <v>772</v>
      </c>
      <c r="G8" s="17">
        <v>60</v>
      </c>
      <c r="H8" s="17">
        <v>197</v>
      </c>
      <c r="I8" s="17">
        <v>195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8189</v>
      </c>
      <c r="D9" s="17">
        <v>389</v>
      </c>
      <c r="E9" s="17">
        <v>4995</v>
      </c>
      <c r="F9" s="17">
        <v>1909</v>
      </c>
      <c r="G9" s="17">
        <v>247</v>
      </c>
      <c r="H9" s="17">
        <v>268</v>
      </c>
      <c r="I9" s="17">
        <v>381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10216</v>
      </c>
      <c r="D10" s="17">
        <v>495</v>
      </c>
      <c r="E10" s="17">
        <v>6411</v>
      </c>
      <c r="F10" s="17">
        <v>2289</v>
      </c>
      <c r="G10" s="17">
        <v>383</v>
      </c>
      <c r="H10" s="17">
        <v>224</v>
      </c>
      <c r="I10" s="17">
        <v>414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10670</v>
      </c>
      <c r="D11" s="17">
        <v>488</v>
      </c>
      <c r="E11" s="17">
        <v>6614</v>
      </c>
      <c r="F11" s="17">
        <v>2570</v>
      </c>
      <c r="G11" s="17">
        <v>468</v>
      </c>
      <c r="H11" s="17">
        <v>171</v>
      </c>
      <c r="I11" s="17">
        <v>359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10452</v>
      </c>
      <c r="D12" s="17">
        <v>576</v>
      </c>
      <c r="E12" s="17">
        <v>6280</v>
      </c>
      <c r="F12" s="17">
        <v>2619</v>
      </c>
      <c r="G12" s="17">
        <v>469</v>
      </c>
      <c r="H12" s="17">
        <v>152</v>
      </c>
      <c r="I12" s="17">
        <v>356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10790</v>
      </c>
      <c r="D13" s="17">
        <v>707</v>
      </c>
      <c r="E13" s="17">
        <v>6160</v>
      </c>
      <c r="F13" s="17">
        <v>2910</v>
      </c>
      <c r="G13" s="17">
        <v>510</v>
      </c>
      <c r="H13" s="17">
        <v>155</v>
      </c>
      <c r="I13" s="17">
        <v>348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9623</v>
      </c>
      <c r="D14" s="17">
        <v>744</v>
      </c>
      <c r="E14" s="17">
        <v>5269</v>
      </c>
      <c r="F14" s="17">
        <v>2709</v>
      </c>
      <c r="G14" s="17">
        <v>430</v>
      </c>
      <c r="H14" s="17">
        <v>176</v>
      </c>
      <c r="I14" s="17">
        <v>295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8248</v>
      </c>
      <c r="D15" s="17">
        <v>783</v>
      </c>
      <c r="E15" s="17">
        <v>4336</v>
      </c>
      <c r="F15" s="17">
        <v>2352</v>
      </c>
      <c r="G15" s="17">
        <v>338</v>
      </c>
      <c r="H15" s="17">
        <v>155</v>
      </c>
      <c r="I15" s="17">
        <v>284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6792</v>
      </c>
      <c r="D16" s="17">
        <v>771</v>
      </c>
      <c r="E16" s="17">
        <v>3198</v>
      </c>
      <c r="F16" s="17">
        <v>2157</v>
      </c>
      <c r="G16" s="17">
        <v>298</v>
      </c>
      <c r="H16" s="17">
        <v>138</v>
      </c>
      <c r="I16" s="17">
        <v>230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4982</v>
      </c>
      <c r="D17" s="17">
        <v>499</v>
      </c>
      <c r="E17" s="17">
        <v>2044</v>
      </c>
      <c r="F17" s="17">
        <v>1904</v>
      </c>
      <c r="G17" s="17">
        <v>223</v>
      </c>
      <c r="H17" s="17">
        <v>106</v>
      </c>
      <c r="I17" s="17">
        <v>206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2630</v>
      </c>
      <c r="D18" s="17">
        <v>251</v>
      </c>
      <c r="E18" s="17">
        <v>737</v>
      </c>
      <c r="F18" s="17">
        <v>1287</v>
      </c>
      <c r="G18" s="17">
        <v>118</v>
      </c>
      <c r="H18" s="17">
        <v>84</v>
      </c>
      <c r="I18" s="17">
        <v>153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1236</v>
      </c>
      <c r="D19" s="17">
        <v>107</v>
      </c>
      <c r="E19" s="17">
        <v>207</v>
      </c>
      <c r="F19" s="17">
        <v>682</v>
      </c>
      <c r="G19" s="17">
        <v>69</v>
      </c>
      <c r="H19" s="17">
        <v>60</v>
      </c>
      <c r="I19" s="17">
        <v>111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534</v>
      </c>
      <c r="D20" s="17">
        <v>31</v>
      </c>
      <c r="E20" s="17">
        <v>93</v>
      </c>
      <c r="F20" s="17">
        <v>288</v>
      </c>
      <c r="G20" s="17">
        <v>33</v>
      </c>
      <c r="H20" s="17">
        <v>29</v>
      </c>
      <c r="I20" s="17">
        <v>60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413</v>
      </c>
      <c r="D21" s="17">
        <v>24</v>
      </c>
      <c r="E21" s="17">
        <v>97</v>
      </c>
      <c r="F21" s="17">
        <v>166</v>
      </c>
      <c r="G21" s="17">
        <v>28</v>
      </c>
      <c r="H21" s="17">
        <v>15</v>
      </c>
      <c r="I21" s="17">
        <v>83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39347</v>
      </c>
      <c r="D22" s="16">
        <v>5781</v>
      </c>
      <c r="E22" s="16">
        <v>19702</v>
      </c>
      <c r="F22" s="16">
        <v>9885</v>
      </c>
      <c r="G22" s="16">
        <v>1336</v>
      </c>
      <c r="H22" s="16">
        <v>946</v>
      </c>
      <c r="I22" s="16">
        <v>1697</v>
      </c>
    </row>
    <row r="23" spans="1:14" ht="12" customHeight="1" x14ac:dyDescent="0.2">
      <c r="A23" s="28" t="s">
        <v>165</v>
      </c>
      <c r="B23" s="2" t="s">
        <v>12</v>
      </c>
      <c r="C23" s="17">
        <v>51</v>
      </c>
      <c r="D23" s="17">
        <v>8</v>
      </c>
      <c r="E23" s="17">
        <v>12</v>
      </c>
      <c r="F23" s="17">
        <v>14</v>
      </c>
      <c r="G23" s="17" t="s">
        <v>178</v>
      </c>
      <c r="H23" s="17">
        <v>6</v>
      </c>
      <c r="I23" s="17">
        <v>11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1133</v>
      </c>
      <c r="D24" s="17">
        <v>129</v>
      </c>
      <c r="E24" s="17">
        <v>488</v>
      </c>
      <c r="F24" s="17">
        <v>329</v>
      </c>
      <c r="G24" s="17">
        <v>26</v>
      </c>
      <c r="H24" s="17">
        <v>79</v>
      </c>
      <c r="I24" s="17">
        <v>82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3641</v>
      </c>
      <c r="D25" s="17">
        <v>366</v>
      </c>
      <c r="E25" s="17">
        <v>2072</v>
      </c>
      <c r="F25" s="17">
        <v>847</v>
      </c>
      <c r="G25" s="17">
        <v>83</v>
      </c>
      <c r="H25" s="17">
        <v>104</v>
      </c>
      <c r="I25" s="17">
        <v>169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4680</v>
      </c>
      <c r="D26" s="17">
        <v>470</v>
      </c>
      <c r="E26" s="17">
        <v>2679</v>
      </c>
      <c r="F26" s="17">
        <v>1091</v>
      </c>
      <c r="G26" s="17">
        <v>151</v>
      </c>
      <c r="H26" s="17">
        <v>95</v>
      </c>
      <c r="I26" s="17">
        <v>194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4827</v>
      </c>
      <c r="D27" s="17">
        <v>472</v>
      </c>
      <c r="E27" s="17">
        <v>2721</v>
      </c>
      <c r="F27" s="17">
        <v>1189</v>
      </c>
      <c r="G27" s="17">
        <v>178</v>
      </c>
      <c r="H27" s="17">
        <v>80</v>
      </c>
      <c r="I27" s="17">
        <v>187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4712</v>
      </c>
      <c r="D28" s="17">
        <v>557</v>
      </c>
      <c r="E28" s="17">
        <v>2601</v>
      </c>
      <c r="F28" s="17">
        <v>1105</v>
      </c>
      <c r="G28" s="17">
        <v>190</v>
      </c>
      <c r="H28" s="17">
        <v>81</v>
      </c>
      <c r="I28" s="17">
        <v>178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4997</v>
      </c>
      <c r="D29" s="17">
        <v>688</v>
      </c>
      <c r="E29" s="17">
        <v>2631</v>
      </c>
      <c r="F29" s="17">
        <v>1228</v>
      </c>
      <c r="G29" s="17">
        <v>198</v>
      </c>
      <c r="H29" s="17">
        <v>77</v>
      </c>
      <c r="I29" s="17">
        <v>175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4415</v>
      </c>
      <c r="D30" s="17">
        <v>727</v>
      </c>
      <c r="E30" s="17">
        <v>2253</v>
      </c>
      <c r="F30" s="17">
        <v>1046</v>
      </c>
      <c r="G30" s="17">
        <v>143</v>
      </c>
      <c r="H30" s="17">
        <v>96</v>
      </c>
      <c r="I30" s="17">
        <v>150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3826</v>
      </c>
      <c r="D31" s="17">
        <v>763</v>
      </c>
      <c r="E31" s="17">
        <v>1852</v>
      </c>
      <c r="F31" s="17">
        <v>869</v>
      </c>
      <c r="G31" s="17">
        <v>116</v>
      </c>
      <c r="H31" s="17">
        <v>94</v>
      </c>
      <c r="I31" s="17">
        <v>132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3165</v>
      </c>
      <c r="D32" s="17">
        <v>754</v>
      </c>
      <c r="E32" s="17">
        <v>1301</v>
      </c>
      <c r="F32" s="17">
        <v>805</v>
      </c>
      <c r="G32" s="17">
        <v>112</v>
      </c>
      <c r="H32" s="17">
        <v>81</v>
      </c>
      <c r="I32" s="17">
        <v>112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1992</v>
      </c>
      <c r="D33" s="17">
        <v>475</v>
      </c>
      <c r="E33" s="17">
        <v>695</v>
      </c>
      <c r="F33" s="17">
        <v>599</v>
      </c>
      <c r="G33" s="17">
        <v>59</v>
      </c>
      <c r="H33" s="17">
        <v>71</v>
      </c>
      <c r="I33" s="17">
        <v>93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1045</v>
      </c>
      <c r="D34" s="17">
        <v>228</v>
      </c>
      <c r="E34" s="17">
        <v>249</v>
      </c>
      <c r="F34" s="17">
        <v>409</v>
      </c>
      <c r="G34" s="17">
        <v>45</v>
      </c>
      <c r="H34" s="17">
        <v>42</v>
      </c>
      <c r="I34" s="17">
        <v>72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484</v>
      </c>
      <c r="D35" s="17">
        <v>94</v>
      </c>
      <c r="E35" s="17">
        <v>71</v>
      </c>
      <c r="F35" s="17">
        <v>214</v>
      </c>
      <c r="G35" s="17">
        <v>18</v>
      </c>
      <c r="H35" s="17">
        <v>25</v>
      </c>
      <c r="I35" s="17">
        <v>62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195</v>
      </c>
      <c r="D36" s="17">
        <v>28</v>
      </c>
      <c r="E36" s="17">
        <v>35</v>
      </c>
      <c r="F36" s="17">
        <v>81</v>
      </c>
      <c r="G36" s="17">
        <v>8</v>
      </c>
      <c r="H36" s="17">
        <v>9</v>
      </c>
      <c r="I36" s="17">
        <v>34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184</v>
      </c>
      <c r="D37" s="17">
        <v>22</v>
      </c>
      <c r="E37" s="17">
        <v>42</v>
      </c>
      <c r="F37" s="17">
        <v>59</v>
      </c>
      <c r="G37" s="17">
        <v>9</v>
      </c>
      <c r="H37" s="17">
        <v>6</v>
      </c>
      <c r="I37" s="17">
        <v>46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48105</v>
      </c>
      <c r="D38" s="16">
        <v>242</v>
      </c>
      <c r="E38" s="16">
        <v>27960</v>
      </c>
      <c r="F38" s="16">
        <v>14768</v>
      </c>
      <c r="G38" s="16">
        <v>2341</v>
      </c>
      <c r="H38" s="16">
        <v>1001</v>
      </c>
      <c r="I38" s="16">
        <v>1793</v>
      </c>
    </row>
    <row r="39" spans="1:14" ht="12" customHeight="1" x14ac:dyDescent="0.2">
      <c r="A39" s="28" t="s">
        <v>165</v>
      </c>
      <c r="B39" s="2" t="s">
        <v>12</v>
      </c>
      <c r="C39" s="17">
        <v>71</v>
      </c>
      <c r="D39" s="17">
        <v>2</v>
      </c>
      <c r="E39" s="17">
        <v>26</v>
      </c>
      <c r="F39" s="17">
        <v>25</v>
      </c>
      <c r="G39" s="17">
        <v>3</v>
      </c>
      <c r="H39" s="17">
        <v>11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1422</v>
      </c>
      <c r="D40" s="17">
        <v>19</v>
      </c>
      <c r="E40" s="17">
        <v>695</v>
      </c>
      <c r="F40" s="17">
        <v>443</v>
      </c>
      <c r="G40" s="17">
        <v>34</v>
      </c>
      <c r="H40" s="17">
        <v>118</v>
      </c>
      <c r="I40" s="17">
        <v>113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4548</v>
      </c>
      <c r="D41" s="17">
        <v>23</v>
      </c>
      <c r="E41" s="17">
        <v>2923</v>
      </c>
      <c r="F41" s="17">
        <v>1062</v>
      </c>
      <c r="G41" s="17">
        <v>164</v>
      </c>
      <c r="H41" s="17">
        <v>164</v>
      </c>
      <c r="I41" s="17">
        <v>212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5536</v>
      </c>
      <c r="D42" s="17">
        <v>25</v>
      </c>
      <c r="E42" s="17">
        <v>3732</v>
      </c>
      <c r="F42" s="17">
        <v>1198</v>
      </c>
      <c r="G42" s="17">
        <v>232</v>
      </c>
      <c r="H42" s="17">
        <v>129</v>
      </c>
      <c r="I42" s="17">
        <v>220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5843</v>
      </c>
      <c r="D43" s="17">
        <v>16</v>
      </c>
      <c r="E43" s="17">
        <v>3893</v>
      </c>
      <c r="F43" s="17">
        <v>1381</v>
      </c>
      <c r="G43" s="17">
        <v>290</v>
      </c>
      <c r="H43" s="17">
        <v>91</v>
      </c>
      <c r="I43" s="17">
        <v>172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5740</v>
      </c>
      <c r="D44" s="17">
        <v>19</v>
      </c>
      <c r="E44" s="17">
        <v>3679</v>
      </c>
      <c r="F44" s="17">
        <v>1514</v>
      </c>
      <c r="G44" s="17">
        <v>279</v>
      </c>
      <c r="H44" s="17">
        <v>71</v>
      </c>
      <c r="I44" s="17">
        <v>178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5793</v>
      </c>
      <c r="D45" s="17">
        <v>19</v>
      </c>
      <c r="E45" s="17">
        <v>3529</v>
      </c>
      <c r="F45" s="17">
        <v>1682</v>
      </c>
      <c r="G45" s="17">
        <v>312</v>
      </c>
      <c r="H45" s="17">
        <v>78</v>
      </c>
      <c r="I45" s="17">
        <v>173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5208</v>
      </c>
      <c r="D46" s="17">
        <v>17</v>
      </c>
      <c r="E46" s="17">
        <v>3016</v>
      </c>
      <c r="F46" s="17">
        <v>1663</v>
      </c>
      <c r="G46" s="17">
        <v>287</v>
      </c>
      <c r="H46" s="17">
        <v>80</v>
      </c>
      <c r="I46" s="17">
        <v>145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4422</v>
      </c>
      <c r="D47" s="17">
        <v>20</v>
      </c>
      <c r="E47" s="17">
        <v>2484</v>
      </c>
      <c r="F47" s="17">
        <v>1483</v>
      </c>
      <c r="G47" s="17">
        <v>222</v>
      </c>
      <c r="H47" s="17">
        <v>61</v>
      </c>
      <c r="I47" s="17">
        <v>152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3627</v>
      </c>
      <c r="D48" s="17">
        <v>17</v>
      </c>
      <c r="E48" s="17">
        <v>1897</v>
      </c>
      <c r="F48" s="17">
        <v>1352</v>
      </c>
      <c r="G48" s="17">
        <v>186</v>
      </c>
      <c r="H48" s="17">
        <v>57</v>
      </c>
      <c r="I48" s="17">
        <v>118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2990</v>
      </c>
      <c r="D49" s="17">
        <v>24</v>
      </c>
      <c r="E49" s="17">
        <v>1349</v>
      </c>
      <c r="F49" s="17">
        <v>1305</v>
      </c>
      <c r="G49" s="17">
        <v>164</v>
      </c>
      <c r="H49" s="17">
        <v>35</v>
      </c>
      <c r="I49" s="17">
        <v>113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1585</v>
      </c>
      <c r="D50" s="17">
        <v>23</v>
      </c>
      <c r="E50" s="17">
        <v>488</v>
      </c>
      <c r="F50" s="17">
        <v>878</v>
      </c>
      <c r="G50" s="17">
        <v>73</v>
      </c>
      <c r="H50" s="17">
        <v>42</v>
      </c>
      <c r="I50" s="17">
        <v>81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752</v>
      </c>
      <c r="D51" s="17">
        <v>13</v>
      </c>
      <c r="E51" s="17">
        <v>136</v>
      </c>
      <c r="F51" s="17">
        <v>468</v>
      </c>
      <c r="G51" s="17">
        <v>51</v>
      </c>
      <c r="H51" s="17">
        <v>35</v>
      </c>
      <c r="I51" s="17">
        <v>49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339</v>
      </c>
      <c r="D52" s="17">
        <v>3</v>
      </c>
      <c r="E52" s="17">
        <v>58</v>
      </c>
      <c r="F52" s="17">
        <v>207</v>
      </c>
      <c r="G52" s="17">
        <v>25</v>
      </c>
      <c r="H52" s="17">
        <v>20</v>
      </c>
      <c r="I52" s="17">
        <v>26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229</v>
      </c>
      <c r="D53" s="18">
        <v>2</v>
      </c>
      <c r="E53" s="18">
        <v>55</v>
      </c>
      <c r="F53" s="18">
        <v>107</v>
      </c>
      <c r="G53" s="18">
        <v>19</v>
      </c>
      <c r="H53" s="18">
        <v>9</v>
      </c>
      <c r="I53" s="18">
        <v>37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85825</v>
      </c>
      <c r="D6" s="16">
        <v>4646</v>
      </c>
      <c r="E6" s="16">
        <v>45219</v>
      </c>
      <c r="F6" s="16">
        <v>26599</v>
      </c>
      <c r="G6" s="16">
        <v>4109</v>
      </c>
      <c r="H6" s="16">
        <v>2018</v>
      </c>
      <c r="I6" s="16">
        <v>3234</v>
      </c>
    </row>
    <row r="7" spans="1:29" ht="12" customHeight="1" x14ac:dyDescent="0.2">
      <c r="A7" s="28" t="s">
        <v>165</v>
      </c>
      <c r="B7" s="2" t="s">
        <v>12</v>
      </c>
      <c r="C7" s="17">
        <v>73</v>
      </c>
      <c r="D7" s="17">
        <v>3</v>
      </c>
      <c r="E7" s="17">
        <v>19</v>
      </c>
      <c r="F7" s="17">
        <v>23</v>
      </c>
      <c r="G7" s="17">
        <v>6</v>
      </c>
      <c r="H7" s="17">
        <v>11</v>
      </c>
      <c r="I7" s="17">
        <v>11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2140</v>
      </c>
      <c r="D8" s="17">
        <v>110</v>
      </c>
      <c r="E8" s="17">
        <v>976</v>
      </c>
      <c r="F8" s="17">
        <v>648</v>
      </c>
      <c r="G8" s="17">
        <v>47</v>
      </c>
      <c r="H8" s="17">
        <v>206</v>
      </c>
      <c r="I8" s="17">
        <v>153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7212</v>
      </c>
      <c r="D9" s="17">
        <v>303</v>
      </c>
      <c r="E9" s="17">
        <v>4383</v>
      </c>
      <c r="F9" s="17">
        <v>1690</v>
      </c>
      <c r="G9" s="17">
        <v>216</v>
      </c>
      <c r="H9" s="17">
        <v>286</v>
      </c>
      <c r="I9" s="17">
        <v>334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8854</v>
      </c>
      <c r="D10" s="17">
        <v>355</v>
      </c>
      <c r="E10" s="17">
        <v>5346</v>
      </c>
      <c r="F10" s="17">
        <v>2283</v>
      </c>
      <c r="G10" s="17">
        <v>328</v>
      </c>
      <c r="H10" s="17">
        <v>200</v>
      </c>
      <c r="I10" s="17">
        <v>342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9824</v>
      </c>
      <c r="D11" s="17">
        <v>390</v>
      </c>
      <c r="E11" s="17">
        <v>5882</v>
      </c>
      <c r="F11" s="17">
        <v>2617</v>
      </c>
      <c r="G11" s="17">
        <v>436</v>
      </c>
      <c r="H11" s="17">
        <v>170</v>
      </c>
      <c r="I11" s="17">
        <v>329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10076</v>
      </c>
      <c r="D12" s="17">
        <v>386</v>
      </c>
      <c r="E12" s="17">
        <v>5889</v>
      </c>
      <c r="F12" s="17">
        <v>2865</v>
      </c>
      <c r="G12" s="17">
        <v>461</v>
      </c>
      <c r="H12" s="17">
        <v>170</v>
      </c>
      <c r="I12" s="17">
        <v>305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10865</v>
      </c>
      <c r="D13" s="17">
        <v>522</v>
      </c>
      <c r="E13" s="17">
        <v>6070</v>
      </c>
      <c r="F13" s="17">
        <v>3193</v>
      </c>
      <c r="G13" s="17">
        <v>584</v>
      </c>
      <c r="H13" s="17">
        <v>170</v>
      </c>
      <c r="I13" s="17">
        <v>326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10323</v>
      </c>
      <c r="D14" s="17">
        <v>576</v>
      </c>
      <c r="E14" s="17">
        <v>5526</v>
      </c>
      <c r="F14" s="17">
        <v>3178</v>
      </c>
      <c r="G14" s="17">
        <v>563</v>
      </c>
      <c r="H14" s="17">
        <v>189</v>
      </c>
      <c r="I14" s="17">
        <v>291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9120</v>
      </c>
      <c r="D15" s="17">
        <v>635</v>
      </c>
      <c r="E15" s="17">
        <v>4455</v>
      </c>
      <c r="F15" s="17">
        <v>3041</v>
      </c>
      <c r="G15" s="17">
        <v>516</v>
      </c>
      <c r="H15" s="17">
        <v>167</v>
      </c>
      <c r="I15" s="17">
        <v>306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7188</v>
      </c>
      <c r="D16" s="17">
        <v>564</v>
      </c>
      <c r="E16" s="17">
        <v>3364</v>
      </c>
      <c r="F16" s="17">
        <v>2534</v>
      </c>
      <c r="G16" s="17">
        <v>336</v>
      </c>
      <c r="H16" s="17">
        <v>129</v>
      </c>
      <c r="I16" s="17">
        <v>261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5187</v>
      </c>
      <c r="D17" s="17">
        <v>418</v>
      </c>
      <c r="E17" s="17">
        <v>2112</v>
      </c>
      <c r="F17" s="17">
        <v>2030</v>
      </c>
      <c r="G17" s="17">
        <v>303</v>
      </c>
      <c r="H17" s="17">
        <v>113</v>
      </c>
      <c r="I17" s="17">
        <v>211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2714</v>
      </c>
      <c r="D18" s="17">
        <v>201</v>
      </c>
      <c r="E18" s="17">
        <v>799</v>
      </c>
      <c r="F18" s="17">
        <v>1339</v>
      </c>
      <c r="G18" s="17">
        <v>159</v>
      </c>
      <c r="H18" s="17">
        <v>95</v>
      </c>
      <c r="I18" s="17">
        <v>121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1267</v>
      </c>
      <c r="D19" s="17">
        <v>105</v>
      </c>
      <c r="E19" s="17">
        <v>226</v>
      </c>
      <c r="F19" s="17">
        <v>679</v>
      </c>
      <c r="G19" s="17">
        <v>79</v>
      </c>
      <c r="H19" s="17">
        <v>69</v>
      </c>
      <c r="I19" s="17">
        <v>109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600</v>
      </c>
      <c r="D20" s="17">
        <v>49</v>
      </c>
      <c r="E20" s="17">
        <v>80</v>
      </c>
      <c r="F20" s="17">
        <v>316</v>
      </c>
      <c r="G20" s="17">
        <v>41</v>
      </c>
      <c r="H20" s="17">
        <v>35</v>
      </c>
      <c r="I20" s="17">
        <v>79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382</v>
      </c>
      <c r="D21" s="17">
        <v>29</v>
      </c>
      <c r="E21" s="17">
        <v>92</v>
      </c>
      <c r="F21" s="17">
        <v>163</v>
      </c>
      <c r="G21" s="17">
        <v>34</v>
      </c>
      <c r="H21" s="17">
        <v>8</v>
      </c>
      <c r="I21" s="17">
        <v>56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39089</v>
      </c>
      <c r="D22" s="16">
        <v>4398</v>
      </c>
      <c r="E22" s="16">
        <v>19884</v>
      </c>
      <c r="F22" s="16">
        <v>10860</v>
      </c>
      <c r="G22" s="16">
        <v>1436</v>
      </c>
      <c r="H22" s="16">
        <v>950</v>
      </c>
      <c r="I22" s="16">
        <v>1561</v>
      </c>
    </row>
    <row r="23" spans="1:14" ht="12" customHeight="1" x14ac:dyDescent="0.2">
      <c r="A23" s="28" t="s">
        <v>165</v>
      </c>
      <c r="B23" s="2" t="s">
        <v>12</v>
      </c>
      <c r="C23" s="17">
        <v>33</v>
      </c>
      <c r="D23" s="17">
        <v>3</v>
      </c>
      <c r="E23" s="17">
        <v>5</v>
      </c>
      <c r="F23" s="17">
        <v>10</v>
      </c>
      <c r="G23" s="17">
        <v>1</v>
      </c>
      <c r="H23" s="17">
        <v>4</v>
      </c>
      <c r="I23" s="17">
        <v>10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889</v>
      </c>
      <c r="D24" s="17">
        <v>94</v>
      </c>
      <c r="E24" s="17">
        <v>380</v>
      </c>
      <c r="F24" s="17">
        <v>246</v>
      </c>
      <c r="G24" s="17">
        <v>25</v>
      </c>
      <c r="H24" s="17">
        <v>79</v>
      </c>
      <c r="I24" s="17">
        <v>65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3278</v>
      </c>
      <c r="D25" s="17">
        <v>286</v>
      </c>
      <c r="E25" s="17">
        <v>1877</v>
      </c>
      <c r="F25" s="17">
        <v>749</v>
      </c>
      <c r="G25" s="17">
        <v>80</v>
      </c>
      <c r="H25" s="17">
        <v>127</v>
      </c>
      <c r="I25" s="17">
        <v>159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4061</v>
      </c>
      <c r="D26" s="17">
        <v>333</v>
      </c>
      <c r="E26" s="17">
        <v>2369</v>
      </c>
      <c r="F26" s="17">
        <v>1014</v>
      </c>
      <c r="G26" s="17">
        <v>121</v>
      </c>
      <c r="H26" s="17">
        <v>74</v>
      </c>
      <c r="I26" s="17">
        <v>150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4566</v>
      </c>
      <c r="D27" s="17">
        <v>370</v>
      </c>
      <c r="E27" s="17">
        <v>2597</v>
      </c>
      <c r="F27" s="17">
        <v>1186</v>
      </c>
      <c r="G27" s="17">
        <v>164</v>
      </c>
      <c r="H27" s="17">
        <v>88</v>
      </c>
      <c r="I27" s="17">
        <v>161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4670</v>
      </c>
      <c r="D28" s="17">
        <v>371</v>
      </c>
      <c r="E28" s="17">
        <v>2602</v>
      </c>
      <c r="F28" s="17">
        <v>1295</v>
      </c>
      <c r="G28" s="17">
        <v>168</v>
      </c>
      <c r="H28" s="17">
        <v>87</v>
      </c>
      <c r="I28" s="17">
        <v>147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5104</v>
      </c>
      <c r="D29" s="17">
        <v>498</v>
      </c>
      <c r="E29" s="17">
        <v>2773</v>
      </c>
      <c r="F29" s="17">
        <v>1405</v>
      </c>
      <c r="G29" s="17">
        <v>202</v>
      </c>
      <c r="H29" s="17">
        <v>83</v>
      </c>
      <c r="I29" s="17">
        <v>143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4853</v>
      </c>
      <c r="D30" s="17">
        <v>551</v>
      </c>
      <c r="E30" s="17">
        <v>2527</v>
      </c>
      <c r="F30" s="17">
        <v>1326</v>
      </c>
      <c r="G30" s="17">
        <v>193</v>
      </c>
      <c r="H30" s="17">
        <v>106</v>
      </c>
      <c r="I30" s="17">
        <v>150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4333</v>
      </c>
      <c r="D31" s="17">
        <v>620</v>
      </c>
      <c r="E31" s="17">
        <v>2089</v>
      </c>
      <c r="F31" s="17">
        <v>1196</v>
      </c>
      <c r="G31" s="17">
        <v>189</v>
      </c>
      <c r="H31" s="17">
        <v>87</v>
      </c>
      <c r="I31" s="17">
        <v>152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3250</v>
      </c>
      <c r="D32" s="17">
        <v>536</v>
      </c>
      <c r="E32" s="17">
        <v>1456</v>
      </c>
      <c r="F32" s="17">
        <v>952</v>
      </c>
      <c r="G32" s="17">
        <v>117</v>
      </c>
      <c r="H32" s="17">
        <v>62</v>
      </c>
      <c r="I32" s="17">
        <v>127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2098</v>
      </c>
      <c r="D33" s="17">
        <v>393</v>
      </c>
      <c r="E33" s="17">
        <v>777</v>
      </c>
      <c r="F33" s="17">
        <v>690</v>
      </c>
      <c r="G33" s="17">
        <v>78</v>
      </c>
      <c r="H33" s="17">
        <v>59</v>
      </c>
      <c r="I33" s="17">
        <v>101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1044</v>
      </c>
      <c r="D34" s="17">
        <v>186</v>
      </c>
      <c r="E34" s="17">
        <v>268</v>
      </c>
      <c r="F34" s="17">
        <v>428</v>
      </c>
      <c r="G34" s="17">
        <v>53</v>
      </c>
      <c r="H34" s="17">
        <v>48</v>
      </c>
      <c r="I34" s="17">
        <v>61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482</v>
      </c>
      <c r="D35" s="17">
        <v>90</v>
      </c>
      <c r="E35" s="17">
        <v>85</v>
      </c>
      <c r="F35" s="17">
        <v>202</v>
      </c>
      <c r="G35" s="17">
        <v>21</v>
      </c>
      <c r="H35" s="17">
        <v>29</v>
      </c>
      <c r="I35" s="17">
        <v>55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234</v>
      </c>
      <c r="D36" s="17">
        <v>39</v>
      </c>
      <c r="E36" s="17">
        <v>30</v>
      </c>
      <c r="F36" s="17">
        <v>97</v>
      </c>
      <c r="G36" s="17">
        <v>8</v>
      </c>
      <c r="H36" s="17">
        <v>15</v>
      </c>
      <c r="I36" s="17">
        <v>45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194</v>
      </c>
      <c r="D37" s="17">
        <v>28</v>
      </c>
      <c r="E37" s="17">
        <v>49</v>
      </c>
      <c r="F37" s="17">
        <v>64</v>
      </c>
      <c r="G37" s="17">
        <v>16</v>
      </c>
      <c r="H37" s="17">
        <v>2</v>
      </c>
      <c r="I37" s="17">
        <v>35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46736</v>
      </c>
      <c r="D38" s="16">
        <v>248</v>
      </c>
      <c r="E38" s="16">
        <v>25335</v>
      </c>
      <c r="F38" s="16">
        <v>15739</v>
      </c>
      <c r="G38" s="16">
        <v>2673</v>
      </c>
      <c r="H38" s="16">
        <v>1068</v>
      </c>
      <c r="I38" s="16">
        <v>1673</v>
      </c>
    </row>
    <row r="39" spans="1:14" ht="12" customHeight="1" x14ac:dyDescent="0.2">
      <c r="A39" s="28" t="s">
        <v>165</v>
      </c>
      <c r="B39" s="2" t="s">
        <v>12</v>
      </c>
      <c r="C39" s="17">
        <v>40</v>
      </c>
      <c r="D39" s="17" t="s">
        <v>178</v>
      </c>
      <c r="E39" s="17">
        <v>14</v>
      </c>
      <c r="F39" s="17">
        <v>13</v>
      </c>
      <c r="G39" s="17">
        <v>5</v>
      </c>
      <c r="H39" s="17">
        <v>7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1251</v>
      </c>
      <c r="D40" s="17">
        <v>16</v>
      </c>
      <c r="E40" s="17">
        <v>596</v>
      </c>
      <c r="F40" s="17">
        <v>402</v>
      </c>
      <c r="G40" s="17">
        <v>22</v>
      </c>
      <c r="H40" s="17">
        <v>127</v>
      </c>
      <c r="I40" s="17">
        <v>88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3934</v>
      </c>
      <c r="D41" s="17">
        <v>17</v>
      </c>
      <c r="E41" s="17">
        <v>2506</v>
      </c>
      <c r="F41" s="17">
        <v>941</v>
      </c>
      <c r="G41" s="17">
        <v>136</v>
      </c>
      <c r="H41" s="17">
        <v>159</v>
      </c>
      <c r="I41" s="17">
        <v>175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4793</v>
      </c>
      <c r="D42" s="17">
        <v>22</v>
      </c>
      <c r="E42" s="17">
        <v>2977</v>
      </c>
      <c r="F42" s="17">
        <v>1269</v>
      </c>
      <c r="G42" s="17">
        <v>207</v>
      </c>
      <c r="H42" s="17">
        <v>126</v>
      </c>
      <c r="I42" s="17">
        <v>192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5258</v>
      </c>
      <c r="D43" s="17">
        <v>20</v>
      </c>
      <c r="E43" s="17">
        <v>3285</v>
      </c>
      <c r="F43" s="17">
        <v>1431</v>
      </c>
      <c r="G43" s="17">
        <v>272</v>
      </c>
      <c r="H43" s="17">
        <v>82</v>
      </c>
      <c r="I43" s="17">
        <v>168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5406</v>
      </c>
      <c r="D44" s="17">
        <v>15</v>
      </c>
      <c r="E44" s="17">
        <v>3287</v>
      </c>
      <c r="F44" s="17">
        <v>1570</v>
      </c>
      <c r="G44" s="17">
        <v>293</v>
      </c>
      <c r="H44" s="17">
        <v>83</v>
      </c>
      <c r="I44" s="17">
        <v>158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5761</v>
      </c>
      <c r="D45" s="17">
        <v>24</v>
      </c>
      <c r="E45" s="17">
        <v>3297</v>
      </c>
      <c r="F45" s="17">
        <v>1788</v>
      </c>
      <c r="G45" s="17">
        <v>382</v>
      </c>
      <c r="H45" s="17">
        <v>87</v>
      </c>
      <c r="I45" s="17">
        <v>183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5470</v>
      </c>
      <c r="D46" s="17">
        <v>25</v>
      </c>
      <c r="E46" s="17">
        <v>2999</v>
      </c>
      <c r="F46" s="17">
        <v>1852</v>
      </c>
      <c r="G46" s="17">
        <v>370</v>
      </c>
      <c r="H46" s="17">
        <v>83</v>
      </c>
      <c r="I46" s="17">
        <v>141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4787</v>
      </c>
      <c r="D47" s="17">
        <v>15</v>
      </c>
      <c r="E47" s="17">
        <v>2366</v>
      </c>
      <c r="F47" s="17">
        <v>1845</v>
      </c>
      <c r="G47" s="17">
        <v>327</v>
      </c>
      <c r="H47" s="17">
        <v>80</v>
      </c>
      <c r="I47" s="17">
        <v>154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3938</v>
      </c>
      <c r="D48" s="17">
        <v>28</v>
      </c>
      <c r="E48" s="17">
        <v>1908</v>
      </c>
      <c r="F48" s="17">
        <v>1582</v>
      </c>
      <c r="G48" s="17">
        <v>219</v>
      </c>
      <c r="H48" s="17">
        <v>67</v>
      </c>
      <c r="I48" s="17">
        <v>134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3089</v>
      </c>
      <c r="D49" s="17">
        <v>25</v>
      </c>
      <c r="E49" s="17">
        <v>1335</v>
      </c>
      <c r="F49" s="17">
        <v>1340</v>
      </c>
      <c r="G49" s="17">
        <v>225</v>
      </c>
      <c r="H49" s="17">
        <v>54</v>
      </c>
      <c r="I49" s="17">
        <v>110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1670</v>
      </c>
      <c r="D50" s="17">
        <v>15</v>
      </c>
      <c r="E50" s="17">
        <v>531</v>
      </c>
      <c r="F50" s="17">
        <v>911</v>
      </c>
      <c r="G50" s="17">
        <v>106</v>
      </c>
      <c r="H50" s="17">
        <v>47</v>
      </c>
      <c r="I50" s="17">
        <v>60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785</v>
      </c>
      <c r="D51" s="17">
        <v>15</v>
      </c>
      <c r="E51" s="17">
        <v>141</v>
      </c>
      <c r="F51" s="17">
        <v>477</v>
      </c>
      <c r="G51" s="17">
        <v>58</v>
      </c>
      <c r="H51" s="17">
        <v>40</v>
      </c>
      <c r="I51" s="17">
        <v>54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366</v>
      </c>
      <c r="D52" s="17">
        <v>10</v>
      </c>
      <c r="E52" s="17">
        <v>50</v>
      </c>
      <c r="F52" s="17">
        <v>219</v>
      </c>
      <c r="G52" s="17">
        <v>33</v>
      </c>
      <c r="H52" s="17">
        <v>20</v>
      </c>
      <c r="I52" s="17">
        <v>34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188</v>
      </c>
      <c r="D53" s="18">
        <v>1</v>
      </c>
      <c r="E53" s="18">
        <v>43</v>
      </c>
      <c r="F53" s="18">
        <v>99</v>
      </c>
      <c r="G53" s="18">
        <v>18</v>
      </c>
      <c r="H53" s="18">
        <v>6</v>
      </c>
      <c r="I53" s="18">
        <v>21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139538</v>
      </c>
      <c r="D6" s="16">
        <v>13860</v>
      </c>
      <c r="E6" s="16">
        <v>72312</v>
      </c>
      <c r="F6" s="16">
        <v>36596</v>
      </c>
      <c r="G6" s="16">
        <v>6545</v>
      </c>
      <c r="H6" s="16">
        <v>3723</v>
      </c>
      <c r="I6" s="16">
        <v>6502</v>
      </c>
    </row>
    <row r="7" spans="1:29" ht="12" customHeight="1" x14ac:dyDescent="0.2">
      <c r="A7" s="28" t="s">
        <v>165</v>
      </c>
      <c r="B7" s="2" t="s">
        <v>12</v>
      </c>
      <c r="C7" s="17">
        <v>378</v>
      </c>
      <c r="D7" s="17">
        <v>30</v>
      </c>
      <c r="E7" s="17">
        <v>119</v>
      </c>
      <c r="F7" s="17">
        <v>102</v>
      </c>
      <c r="G7" s="17">
        <v>32</v>
      </c>
      <c r="H7" s="17">
        <v>27</v>
      </c>
      <c r="I7" s="17">
        <v>68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5845</v>
      </c>
      <c r="D8" s="17">
        <v>418</v>
      </c>
      <c r="E8" s="17">
        <v>2676</v>
      </c>
      <c r="F8" s="17">
        <v>1672</v>
      </c>
      <c r="G8" s="17">
        <v>204</v>
      </c>
      <c r="H8" s="17">
        <v>349</v>
      </c>
      <c r="I8" s="17">
        <v>526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15588</v>
      </c>
      <c r="D9" s="17">
        <v>1057</v>
      </c>
      <c r="E9" s="17">
        <v>9080</v>
      </c>
      <c r="F9" s="17">
        <v>3533</v>
      </c>
      <c r="G9" s="17">
        <v>692</v>
      </c>
      <c r="H9" s="17">
        <v>498</v>
      </c>
      <c r="I9" s="17">
        <v>728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17992</v>
      </c>
      <c r="D10" s="17">
        <v>1258</v>
      </c>
      <c r="E10" s="17">
        <v>10588</v>
      </c>
      <c r="F10" s="17">
        <v>4045</v>
      </c>
      <c r="G10" s="17">
        <v>861</v>
      </c>
      <c r="H10" s="17">
        <v>444</v>
      </c>
      <c r="I10" s="17">
        <v>796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18694</v>
      </c>
      <c r="D11" s="17">
        <v>1477</v>
      </c>
      <c r="E11" s="17">
        <v>10751</v>
      </c>
      <c r="F11" s="17">
        <v>4312</v>
      </c>
      <c r="G11" s="17">
        <v>971</v>
      </c>
      <c r="H11" s="17">
        <v>438</v>
      </c>
      <c r="I11" s="17">
        <v>745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17895</v>
      </c>
      <c r="D12" s="17">
        <v>1588</v>
      </c>
      <c r="E12" s="17">
        <v>9918</v>
      </c>
      <c r="F12" s="17">
        <v>4348</v>
      </c>
      <c r="G12" s="17">
        <v>930</v>
      </c>
      <c r="H12" s="17">
        <v>386</v>
      </c>
      <c r="I12" s="17">
        <v>725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17474</v>
      </c>
      <c r="D13" s="17">
        <v>1819</v>
      </c>
      <c r="E13" s="17">
        <v>9290</v>
      </c>
      <c r="F13" s="17">
        <v>4437</v>
      </c>
      <c r="G13" s="17">
        <v>876</v>
      </c>
      <c r="H13" s="17">
        <v>387</v>
      </c>
      <c r="I13" s="17">
        <v>665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13786</v>
      </c>
      <c r="D14" s="17">
        <v>1740</v>
      </c>
      <c r="E14" s="17">
        <v>6825</v>
      </c>
      <c r="F14" s="17">
        <v>3710</v>
      </c>
      <c r="G14" s="17">
        <v>646</v>
      </c>
      <c r="H14" s="17">
        <v>297</v>
      </c>
      <c r="I14" s="17">
        <v>568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11518</v>
      </c>
      <c r="D15" s="17">
        <v>1721</v>
      </c>
      <c r="E15" s="17">
        <v>5499</v>
      </c>
      <c r="F15" s="17">
        <v>3106</v>
      </c>
      <c r="G15" s="17">
        <v>490</v>
      </c>
      <c r="H15" s="17">
        <v>275</v>
      </c>
      <c r="I15" s="17">
        <v>427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8663</v>
      </c>
      <c r="D16" s="17">
        <v>1306</v>
      </c>
      <c r="E16" s="17">
        <v>3689</v>
      </c>
      <c r="F16" s="17">
        <v>2716</v>
      </c>
      <c r="G16" s="17">
        <v>353</v>
      </c>
      <c r="H16" s="17">
        <v>223</v>
      </c>
      <c r="I16" s="17">
        <v>376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6078</v>
      </c>
      <c r="D17" s="17">
        <v>833</v>
      </c>
      <c r="E17" s="17">
        <v>2404</v>
      </c>
      <c r="F17" s="17">
        <v>2150</v>
      </c>
      <c r="G17" s="17">
        <v>234</v>
      </c>
      <c r="H17" s="17">
        <v>154</v>
      </c>
      <c r="I17" s="17">
        <v>303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3113</v>
      </c>
      <c r="D18" s="17">
        <v>388</v>
      </c>
      <c r="E18" s="17">
        <v>863</v>
      </c>
      <c r="F18" s="17">
        <v>1376</v>
      </c>
      <c r="G18" s="17">
        <v>113</v>
      </c>
      <c r="H18" s="17">
        <v>125</v>
      </c>
      <c r="I18" s="17">
        <v>248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1362</v>
      </c>
      <c r="D19" s="17">
        <v>115</v>
      </c>
      <c r="E19" s="17">
        <v>271</v>
      </c>
      <c r="F19" s="17">
        <v>683</v>
      </c>
      <c r="G19" s="17">
        <v>80</v>
      </c>
      <c r="H19" s="17">
        <v>67</v>
      </c>
      <c r="I19" s="17">
        <v>146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622</v>
      </c>
      <c r="D20" s="17">
        <v>60</v>
      </c>
      <c r="E20" s="17">
        <v>128</v>
      </c>
      <c r="F20" s="17">
        <v>272</v>
      </c>
      <c r="G20" s="17">
        <v>34</v>
      </c>
      <c r="H20" s="17">
        <v>30</v>
      </c>
      <c r="I20" s="17">
        <v>98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530</v>
      </c>
      <c r="D21" s="17">
        <v>50</v>
      </c>
      <c r="E21" s="17">
        <v>211</v>
      </c>
      <c r="F21" s="17">
        <v>134</v>
      </c>
      <c r="G21" s="17">
        <v>29</v>
      </c>
      <c r="H21" s="17">
        <v>23</v>
      </c>
      <c r="I21" s="17">
        <v>83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58431</v>
      </c>
      <c r="D22" s="16">
        <v>13345</v>
      </c>
      <c r="E22" s="16">
        <v>23479</v>
      </c>
      <c r="F22" s="16">
        <v>14743</v>
      </c>
      <c r="G22" s="16">
        <v>1918</v>
      </c>
      <c r="H22" s="16">
        <v>1769</v>
      </c>
      <c r="I22" s="16">
        <v>3177</v>
      </c>
    </row>
    <row r="23" spans="1:14" ht="12" customHeight="1" x14ac:dyDescent="0.2">
      <c r="A23" s="28" t="s">
        <v>165</v>
      </c>
      <c r="B23" s="2" t="s">
        <v>12</v>
      </c>
      <c r="C23" s="17">
        <v>172</v>
      </c>
      <c r="D23" s="17">
        <v>21</v>
      </c>
      <c r="E23" s="17">
        <v>42</v>
      </c>
      <c r="F23" s="17">
        <v>45</v>
      </c>
      <c r="G23" s="17">
        <v>9</v>
      </c>
      <c r="H23" s="17">
        <v>12</v>
      </c>
      <c r="I23" s="17">
        <v>43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2247</v>
      </c>
      <c r="D24" s="17">
        <v>362</v>
      </c>
      <c r="E24" s="17">
        <v>820</v>
      </c>
      <c r="F24" s="17">
        <v>642</v>
      </c>
      <c r="G24" s="17">
        <v>51</v>
      </c>
      <c r="H24" s="17">
        <v>139</v>
      </c>
      <c r="I24" s="17">
        <v>233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6342</v>
      </c>
      <c r="D25" s="17">
        <v>1001</v>
      </c>
      <c r="E25" s="17">
        <v>2964</v>
      </c>
      <c r="F25" s="17">
        <v>1589</v>
      </c>
      <c r="G25" s="17">
        <v>221</v>
      </c>
      <c r="H25" s="17">
        <v>239</v>
      </c>
      <c r="I25" s="17">
        <v>328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7371</v>
      </c>
      <c r="D26" s="17">
        <v>1207</v>
      </c>
      <c r="E26" s="17">
        <v>3435</v>
      </c>
      <c r="F26" s="17">
        <v>1861</v>
      </c>
      <c r="G26" s="17">
        <v>263</v>
      </c>
      <c r="H26" s="17">
        <v>207</v>
      </c>
      <c r="I26" s="17">
        <v>398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7755</v>
      </c>
      <c r="D27" s="17">
        <v>1419</v>
      </c>
      <c r="E27" s="17">
        <v>3509</v>
      </c>
      <c r="F27" s="17">
        <v>1965</v>
      </c>
      <c r="G27" s="17">
        <v>285</v>
      </c>
      <c r="H27" s="17">
        <v>199</v>
      </c>
      <c r="I27" s="17">
        <v>378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7453</v>
      </c>
      <c r="D28" s="17">
        <v>1535</v>
      </c>
      <c r="E28" s="17">
        <v>3224</v>
      </c>
      <c r="F28" s="17">
        <v>1853</v>
      </c>
      <c r="G28" s="17">
        <v>271</v>
      </c>
      <c r="H28" s="17">
        <v>197</v>
      </c>
      <c r="I28" s="17">
        <v>373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7558</v>
      </c>
      <c r="D29" s="17">
        <v>1776</v>
      </c>
      <c r="E29" s="17">
        <v>3168</v>
      </c>
      <c r="F29" s="17">
        <v>1852</v>
      </c>
      <c r="G29" s="17">
        <v>246</v>
      </c>
      <c r="H29" s="17">
        <v>173</v>
      </c>
      <c r="I29" s="17">
        <v>343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6047</v>
      </c>
      <c r="D30" s="17">
        <v>1703</v>
      </c>
      <c r="E30" s="17">
        <v>2365</v>
      </c>
      <c r="F30" s="17">
        <v>1370</v>
      </c>
      <c r="G30" s="17">
        <v>199</v>
      </c>
      <c r="H30" s="17">
        <v>136</v>
      </c>
      <c r="I30" s="17">
        <v>274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5061</v>
      </c>
      <c r="D31" s="17">
        <v>1683</v>
      </c>
      <c r="E31" s="17">
        <v>1759</v>
      </c>
      <c r="F31" s="17">
        <v>1127</v>
      </c>
      <c r="G31" s="17">
        <v>137</v>
      </c>
      <c r="H31" s="17">
        <v>145</v>
      </c>
      <c r="I31" s="17">
        <v>210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3778</v>
      </c>
      <c r="D32" s="17">
        <v>1269</v>
      </c>
      <c r="E32" s="17">
        <v>1147</v>
      </c>
      <c r="F32" s="17">
        <v>945</v>
      </c>
      <c r="G32" s="17">
        <v>101</v>
      </c>
      <c r="H32" s="17">
        <v>124</v>
      </c>
      <c r="I32" s="17">
        <v>192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2365</v>
      </c>
      <c r="D33" s="17">
        <v>807</v>
      </c>
      <c r="E33" s="17">
        <v>617</v>
      </c>
      <c r="F33" s="17">
        <v>662</v>
      </c>
      <c r="G33" s="17">
        <v>73</v>
      </c>
      <c r="H33" s="17">
        <v>77</v>
      </c>
      <c r="I33" s="17">
        <v>129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1200</v>
      </c>
      <c r="D34" s="17">
        <v>366</v>
      </c>
      <c r="E34" s="17">
        <v>233</v>
      </c>
      <c r="F34" s="17">
        <v>418</v>
      </c>
      <c r="G34" s="17">
        <v>23</v>
      </c>
      <c r="H34" s="17">
        <v>56</v>
      </c>
      <c r="I34" s="17">
        <v>104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542</v>
      </c>
      <c r="D35" s="17">
        <v>101</v>
      </c>
      <c r="E35" s="17">
        <v>76</v>
      </c>
      <c r="F35" s="17">
        <v>235</v>
      </c>
      <c r="G35" s="17">
        <v>20</v>
      </c>
      <c r="H35" s="17">
        <v>36</v>
      </c>
      <c r="I35" s="17">
        <v>74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265</v>
      </c>
      <c r="D36" s="17">
        <v>49</v>
      </c>
      <c r="E36" s="17">
        <v>42</v>
      </c>
      <c r="F36" s="17">
        <v>109</v>
      </c>
      <c r="G36" s="17">
        <v>7</v>
      </c>
      <c r="H36" s="17">
        <v>15</v>
      </c>
      <c r="I36" s="17">
        <v>43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275</v>
      </c>
      <c r="D37" s="17">
        <v>46</v>
      </c>
      <c r="E37" s="17">
        <v>78</v>
      </c>
      <c r="F37" s="17">
        <v>70</v>
      </c>
      <c r="G37" s="17">
        <v>12</v>
      </c>
      <c r="H37" s="17">
        <v>14</v>
      </c>
      <c r="I37" s="17">
        <v>55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81107</v>
      </c>
      <c r="D38" s="16">
        <v>515</v>
      </c>
      <c r="E38" s="16">
        <v>48833</v>
      </c>
      <c r="F38" s="16">
        <v>21853</v>
      </c>
      <c r="G38" s="16">
        <v>4627</v>
      </c>
      <c r="H38" s="16">
        <v>1954</v>
      </c>
      <c r="I38" s="16">
        <v>3325</v>
      </c>
    </row>
    <row r="39" spans="1:14" ht="12" customHeight="1" x14ac:dyDescent="0.2">
      <c r="A39" s="28" t="s">
        <v>165</v>
      </c>
      <c r="B39" s="2" t="s">
        <v>12</v>
      </c>
      <c r="C39" s="17">
        <v>206</v>
      </c>
      <c r="D39" s="17">
        <v>9</v>
      </c>
      <c r="E39" s="17">
        <v>77</v>
      </c>
      <c r="F39" s="17">
        <v>57</v>
      </c>
      <c r="G39" s="17">
        <v>23</v>
      </c>
      <c r="H39" s="17">
        <v>15</v>
      </c>
      <c r="I39" s="17">
        <v>25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3598</v>
      </c>
      <c r="D40" s="17">
        <v>56</v>
      </c>
      <c r="E40" s="17">
        <v>1856</v>
      </c>
      <c r="F40" s="17">
        <v>1030</v>
      </c>
      <c r="G40" s="17">
        <v>153</v>
      </c>
      <c r="H40" s="17">
        <v>210</v>
      </c>
      <c r="I40" s="17">
        <v>293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9246</v>
      </c>
      <c r="D41" s="17">
        <v>56</v>
      </c>
      <c r="E41" s="17">
        <v>6116</v>
      </c>
      <c r="F41" s="17">
        <v>1944</v>
      </c>
      <c r="G41" s="17">
        <v>471</v>
      </c>
      <c r="H41" s="17">
        <v>259</v>
      </c>
      <c r="I41" s="17">
        <v>400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10621</v>
      </c>
      <c r="D42" s="17">
        <v>51</v>
      </c>
      <c r="E42" s="17">
        <v>7153</v>
      </c>
      <c r="F42" s="17">
        <v>2184</v>
      </c>
      <c r="G42" s="17">
        <v>598</v>
      </c>
      <c r="H42" s="17">
        <v>237</v>
      </c>
      <c r="I42" s="17">
        <v>398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10939</v>
      </c>
      <c r="D43" s="17">
        <v>58</v>
      </c>
      <c r="E43" s="17">
        <v>7242</v>
      </c>
      <c r="F43" s="17">
        <v>2347</v>
      </c>
      <c r="G43" s="17">
        <v>686</v>
      </c>
      <c r="H43" s="17">
        <v>239</v>
      </c>
      <c r="I43" s="17">
        <v>367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10442</v>
      </c>
      <c r="D44" s="17">
        <v>53</v>
      </c>
      <c r="E44" s="17">
        <v>6694</v>
      </c>
      <c r="F44" s="17">
        <v>2495</v>
      </c>
      <c r="G44" s="17">
        <v>659</v>
      </c>
      <c r="H44" s="17">
        <v>189</v>
      </c>
      <c r="I44" s="17">
        <v>352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9916</v>
      </c>
      <c r="D45" s="17">
        <v>43</v>
      </c>
      <c r="E45" s="17">
        <v>6122</v>
      </c>
      <c r="F45" s="17">
        <v>2585</v>
      </c>
      <c r="G45" s="17">
        <v>630</v>
      </c>
      <c r="H45" s="17">
        <v>214</v>
      </c>
      <c r="I45" s="17">
        <v>322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7739</v>
      </c>
      <c r="D46" s="17">
        <v>37</v>
      </c>
      <c r="E46" s="17">
        <v>4460</v>
      </c>
      <c r="F46" s="17">
        <v>2340</v>
      </c>
      <c r="G46" s="17">
        <v>447</v>
      </c>
      <c r="H46" s="17">
        <v>161</v>
      </c>
      <c r="I46" s="17">
        <v>294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6457</v>
      </c>
      <c r="D47" s="17">
        <v>38</v>
      </c>
      <c r="E47" s="17">
        <v>3740</v>
      </c>
      <c r="F47" s="17">
        <v>1979</v>
      </c>
      <c r="G47" s="17">
        <v>353</v>
      </c>
      <c r="H47" s="17">
        <v>130</v>
      </c>
      <c r="I47" s="17">
        <v>217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4885</v>
      </c>
      <c r="D48" s="17">
        <v>37</v>
      </c>
      <c r="E48" s="17">
        <v>2542</v>
      </c>
      <c r="F48" s="17">
        <v>1771</v>
      </c>
      <c r="G48" s="17">
        <v>252</v>
      </c>
      <c r="H48" s="17">
        <v>99</v>
      </c>
      <c r="I48" s="17">
        <v>184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3713</v>
      </c>
      <c r="D49" s="17">
        <v>26</v>
      </c>
      <c r="E49" s="17">
        <v>1787</v>
      </c>
      <c r="F49" s="17">
        <v>1488</v>
      </c>
      <c r="G49" s="17">
        <v>161</v>
      </c>
      <c r="H49" s="17">
        <v>77</v>
      </c>
      <c r="I49" s="17">
        <v>174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1913</v>
      </c>
      <c r="D50" s="17">
        <v>22</v>
      </c>
      <c r="E50" s="17">
        <v>630</v>
      </c>
      <c r="F50" s="17">
        <v>958</v>
      </c>
      <c r="G50" s="17">
        <v>90</v>
      </c>
      <c r="H50" s="17">
        <v>69</v>
      </c>
      <c r="I50" s="17">
        <v>144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820</v>
      </c>
      <c r="D51" s="17">
        <v>14</v>
      </c>
      <c r="E51" s="17">
        <v>195</v>
      </c>
      <c r="F51" s="17">
        <v>448</v>
      </c>
      <c r="G51" s="17">
        <v>60</v>
      </c>
      <c r="H51" s="17">
        <v>31</v>
      </c>
      <c r="I51" s="17">
        <v>72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357</v>
      </c>
      <c r="D52" s="17">
        <v>11</v>
      </c>
      <c r="E52" s="17">
        <v>86</v>
      </c>
      <c r="F52" s="17">
        <v>163</v>
      </c>
      <c r="G52" s="17">
        <v>27</v>
      </c>
      <c r="H52" s="17">
        <v>15</v>
      </c>
      <c r="I52" s="17">
        <v>55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255</v>
      </c>
      <c r="D53" s="18">
        <v>4</v>
      </c>
      <c r="E53" s="18">
        <v>133</v>
      </c>
      <c r="F53" s="18">
        <v>64</v>
      </c>
      <c r="G53" s="18">
        <v>17</v>
      </c>
      <c r="H53" s="18">
        <v>9</v>
      </c>
      <c r="I53" s="18">
        <v>28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48210</v>
      </c>
      <c r="D6" s="16">
        <v>3518</v>
      </c>
      <c r="E6" s="16">
        <v>24850</v>
      </c>
      <c r="F6" s="16">
        <v>14245</v>
      </c>
      <c r="G6" s="16">
        <v>2911</v>
      </c>
      <c r="H6" s="16">
        <v>1296</v>
      </c>
      <c r="I6" s="16">
        <v>1390</v>
      </c>
    </row>
    <row r="7" spans="1:29" ht="12" customHeight="1" x14ac:dyDescent="0.2">
      <c r="A7" s="28" t="s">
        <v>165</v>
      </c>
      <c r="B7" s="2" t="s">
        <v>12</v>
      </c>
      <c r="C7" s="17">
        <v>76</v>
      </c>
      <c r="D7" s="17">
        <v>5</v>
      </c>
      <c r="E7" s="17">
        <v>32</v>
      </c>
      <c r="F7" s="17">
        <v>16</v>
      </c>
      <c r="G7" s="17">
        <v>2</v>
      </c>
      <c r="H7" s="17">
        <v>11</v>
      </c>
      <c r="I7" s="17">
        <v>10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1422</v>
      </c>
      <c r="D8" s="17">
        <v>119</v>
      </c>
      <c r="E8" s="17">
        <v>664</v>
      </c>
      <c r="F8" s="17">
        <v>353</v>
      </c>
      <c r="G8" s="17">
        <v>49</v>
      </c>
      <c r="H8" s="17">
        <v>132</v>
      </c>
      <c r="I8" s="17">
        <v>105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3942</v>
      </c>
      <c r="D9" s="17">
        <v>355</v>
      </c>
      <c r="E9" s="17">
        <v>2317</v>
      </c>
      <c r="F9" s="17">
        <v>778</v>
      </c>
      <c r="G9" s="17">
        <v>158</v>
      </c>
      <c r="H9" s="17">
        <v>172</v>
      </c>
      <c r="I9" s="17">
        <v>162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5276</v>
      </c>
      <c r="D10" s="17">
        <v>346</v>
      </c>
      <c r="E10" s="17">
        <v>3252</v>
      </c>
      <c r="F10" s="17">
        <v>1132</v>
      </c>
      <c r="G10" s="17">
        <v>263</v>
      </c>
      <c r="H10" s="17">
        <v>131</v>
      </c>
      <c r="I10" s="17">
        <v>152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5860</v>
      </c>
      <c r="D11" s="17">
        <v>324</v>
      </c>
      <c r="E11" s="17">
        <v>3485</v>
      </c>
      <c r="F11" s="17">
        <v>1502</v>
      </c>
      <c r="G11" s="17">
        <v>297</v>
      </c>
      <c r="H11" s="17">
        <v>114</v>
      </c>
      <c r="I11" s="17">
        <v>138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6263</v>
      </c>
      <c r="D12" s="17">
        <v>382</v>
      </c>
      <c r="E12" s="17">
        <v>3546</v>
      </c>
      <c r="F12" s="17">
        <v>1703</v>
      </c>
      <c r="G12" s="17">
        <v>399</v>
      </c>
      <c r="H12" s="17">
        <v>108</v>
      </c>
      <c r="I12" s="17">
        <v>125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6417</v>
      </c>
      <c r="D13" s="17">
        <v>424</v>
      </c>
      <c r="E13" s="17">
        <v>3578</v>
      </c>
      <c r="F13" s="17">
        <v>1778</v>
      </c>
      <c r="G13" s="17">
        <v>407</v>
      </c>
      <c r="H13" s="17">
        <v>105</v>
      </c>
      <c r="I13" s="17">
        <v>125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5402</v>
      </c>
      <c r="D14" s="17">
        <v>390</v>
      </c>
      <c r="E14" s="17">
        <v>2851</v>
      </c>
      <c r="F14" s="17">
        <v>1611</v>
      </c>
      <c r="G14" s="17">
        <v>370</v>
      </c>
      <c r="H14" s="17">
        <v>81</v>
      </c>
      <c r="I14" s="17">
        <v>99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4254</v>
      </c>
      <c r="D15" s="17">
        <v>352</v>
      </c>
      <c r="E15" s="17">
        <v>2072</v>
      </c>
      <c r="F15" s="17">
        <v>1390</v>
      </c>
      <c r="G15" s="17">
        <v>280</v>
      </c>
      <c r="H15" s="17">
        <v>80</v>
      </c>
      <c r="I15" s="17">
        <v>80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3622</v>
      </c>
      <c r="D16" s="17">
        <v>367</v>
      </c>
      <c r="E16" s="17">
        <v>1504</v>
      </c>
      <c r="F16" s="17">
        <v>1292</v>
      </c>
      <c r="G16" s="17">
        <v>257</v>
      </c>
      <c r="H16" s="17">
        <v>92</v>
      </c>
      <c r="I16" s="17">
        <v>110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2558</v>
      </c>
      <c r="D17" s="17">
        <v>199</v>
      </c>
      <c r="E17" s="17">
        <v>924</v>
      </c>
      <c r="F17" s="17">
        <v>1065</v>
      </c>
      <c r="G17" s="17">
        <v>192</v>
      </c>
      <c r="H17" s="17">
        <v>78</v>
      </c>
      <c r="I17" s="17">
        <v>100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1580</v>
      </c>
      <c r="D18" s="17">
        <v>139</v>
      </c>
      <c r="E18" s="17">
        <v>370</v>
      </c>
      <c r="F18" s="17">
        <v>808</v>
      </c>
      <c r="G18" s="17">
        <v>115</v>
      </c>
      <c r="H18" s="17">
        <v>76</v>
      </c>
      <c r="I18" s="17">
        <v>72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817</v>
      </c>
      <c r="D19" s="17">
        <v>67</v>
      </c>
      <c r="E19" s="17">
        <v>113</v>
      </c>
      <c r="F19" s="17">
        <v>476</v>
      </c>
      <c r="G19" s="17">
        <v>59</v>
      </c>
      <c r="H19" s="17">
        <v>58</v>
      </c>
      <c r="I19" s="17">
        <v>44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412</v>
      </c>
      <c r="D20" s="17">
        <v>30</v>
      </c>
      <c r="E20" s="17">
        <v>69</v>
      </c>
      <c r="F20" s="17">
        <v>208</v>
      </c>
      <c r="G20" s="17">
        <v>35</v>
      </c>
      <c r="H20" s="17">
        <v>34</v>
      </c>
      <c r="I20" s="17">
        <v>36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309</v>
      </c>
      <c r="D21" s="17">
        <v>19</v>
      </c>
      <c r="E21" s="17">
        <v>73</v>
      </c>
      <c r="F21" s="17">
        <v>133</v>
      </c>
      <c r="G21" s="17">
        <v>28</v>
      </c>
      <c r="H21" s="17">
        <v>24</v>
      </c>
      <c r="I21" s="17">
        <v>32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22050</v>
      </c>
      <c r="D22" s="16">
        <v>3421</v>
      </c>
      <c r="E22" s="16">
        <v>10894</v>
      </c>
      <c r="F22" s="16">
        <v>5620</v>
      </c>
      <c r="G22" s="16">
        <v>857</v>
      </c>
      <c r="H22" s="16">
        <v>621</v>
      </c>
      <c r="I22" s="16">
        <v>637</v>
      </c>
    </row>
    <row r="23" spans="1:14" ht="12" customHeight="1" x14ac:dyDescent="0.2">
      <c r="A23" s="28" t="s">
        <v>165</v>
      </c>
      <c r="B23" s="2" t="s">
        <v>12</v>
      </c>
      <c r="C23" s="17">
        <v>28</v>
      </c>
      <c r="D23" s="17">
        <v>4</v>
      </c>
      <c r="E23" s="17">
        <v>12</v>
      </c>
      <c r="F23" s="17">
        <v>6</v>
      </c>
      <c r="G23" s="17" t="s">
        <v>178</v>
      </c>
      <c r="H23" s="17">
        <v>3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557</v>
      </c>
      <c r="D24" s="17">
        <v>110</v>
      </c>
      <c r="E24" s="17">
        <v>197</v>
      </c>
      <c r="F24" s="17">
        <v>145</v>
      </c>
      <c r="G24" s="17">
        <v>13</v>
      </c>
      <c r="H24" s="17">
        <v>51</v>
      </c>
      <c r="I24" s="17">
        <v>41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1728</v>
      </c>
      <c r="D25" s="17">
        <v>346</v>
      </c>
      <c r="E25" s="17">
        <v>841</v>
      </c>
      <c r="F25" s="17">
        <v>354</v>
      </c>
      <c r="G25" s="17">
        <v>54</v>
      </c>
      <c r="H25" s="17">
        <v>63</v>
      </c>
      <c r="I25" s="17">
        <v>70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2524</v>
      </c>
      <c r="D26" s="17">
        <v>339</v>
      </c>
      <c r="E26" s="17">
        <v>1387</v>
      </c>
      <c r="F26" s="17">
        <v>558</v>
      </c>
      <c r="G26" s="17">
        <v>111</v>
      </c>
      <c r="H26" s="17">
        <v>55</v>
      </c>
      <c r="I26" s="17">
        <v>74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2755</v>
      </c>
      <c r="D27" s="17">
        <v>314</v>
      </c>
      <c r="E27" s="17">
        <v>1517</v>
      </c>
      <c r="F27" s="17">
        <v>721</v>
      </c>
      <c r="G27" s="17">
        <v>82</v>
      </c>
      <c r="H27" s="17">
        <v>60</v>
      </c>
      <c r="I27" s="17">
        <v>61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2927</v>
      </c>
      <c r="D28" s="17">
        <v>375</v>
      </c>
      <c r="E28" s="17">
        <v>1615</v>
      </c>
      <c r="F28" s="17">
        <v>704</v>
      </c>
      <c r="G28" s="17">
        <v>123</v>
      </c>
      <c r="H28" s="17">
        <v>56</v>
      </c>
      <c r="I28" s="17">
        <v>54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3049</v>
      </c>
      <c r="D29" s="17">
        <v>419</v>
      </c>
      <c r="E29" s="17">
        <v>1677</v>
      </c>
      <c r="F29" s="17">
        <v>715</v>
      </c>
      <c r="G29" s="17">
        <v>128</v>
      </c>
      <c r="H29" s="17">
        <v>50</v>
      </c>
      <c r="I29" s="17">
        <v>60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2556</v>
      </c>
      <c r="D30" s="17">
        <v>378</v>
      </c>
      <c r="E30" s="17">
        <v>1373</v>
      </c>
      <c r="F30" s="17">
        <v>603</v>
      </c>
      <c r="G30" s="17">
        <v>102</v>
      </c>
      <c r="H30" s="17">
        <v>50</v>
      </c>
      <c r="I30" s="17">
        <v>50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2020</v>
      </c>
      <c r="D31" s="17">
        <v>347</v>
      </c>
      <c r="E31" s="17">
        <v>982</v>
      </c>
      <c r="F31" s="17">
        <v>519</v>
      </c>
      <c r="G31" s="17">
        <v>81</v>
      </c>
      <c r="H31" s="17">
        <v>48</v>
      </c>
      <c r="I31" s="17">
        <v>43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1660</v>
      </c>
      <c r="D32" s="17">
        <v>356</v>
      </c>
      <c r="E32" s="17">
        <v>685</v>
      </c>
      <c r="F32" s="17">
        <v>454</v>
      </c>
      <c r="G32" s="17">
        <v>64</v>
      </c>
      <c r="H32" s="17">
        <v>55</v>
      </c>
      <c r="I32" s="17">
        <v>46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1000</v>
      </c>
      <c r="D33" s="17">
        <v>192</v>
      </c>
      <c r="E33" s="17">
        <v>361</v>
      </c>
      <c r="F33" s="17">
        <v>330</v>
      </c>
      <c r="G33" s="17">
        <v>41</v>
      </c>
      <c r="H33" s="17">
        <v>32</v>
      </c>
      <c r="I33" s="17">
        <v>44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640</v>
      </c>
      <c r="D34" s="17">
        <v>134</v>
      </c>
      <c r="E34" s="17">
        <v>138</v>
      </c>
      <c r="F34" s="17">
        <v>262</v>
      </c>
      <c r="G34" s="17">
        <v>33</v>
      </c>
      <c r="H34" s="17">
        <v>42</v>
      </c>
      <c r="I34" s="17">
        <v>31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290</v>
      </c>
      <c r="D35" s="17">
        <v>61</v>
      </c>
      <c r="E35" s="17">
        <v>41</v>
      </c>
      <c r="F35" s="17">
        <v>129</v>
      </c>
      <c r="G35" s="17">
        <v>12</v>
      </c>
      <c r="H35" s="17">
        <v>24</v>
      </c>
      <c r="I35" s="17">
        <v>23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168</v>
      </c>
      <c r="D36" s="17">
        <v>28</v>
      </c>
      <c r="E36" s="17">
        <v>28</v>
      </c>
      <c r="F36" s="17">
        <v>70</v>
      </c>
      <c r="G36" s="17">
        <v>7</v>
      </c>
      <c r="H36" s="17">
        <v>15</v>
      </c>
      <c r="I36" s="17">
        <v>20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148</v>
      </c>
      <c r="D37" s="17">
        <v>18</v>
      </c>
      <c r="E37" s="17">
        <v>40</v>
      </c>
      <c r="F37" s="17">
        <v>50</v>
      </c>
      <c r="G37" s="17">
        <v>6</v>
      </c>
      <c r="H37" s="17">
        <v>17</v>
      </c>
      <c r="I37" s="17">
        <v>17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26160</v>
      </c>
      <c r="D38" s="16">
        <v>97</v>
      </c>
      <c r="E38" s="16">
        <v>13956</v>
      </c>
      <c r="F38" s="16">
        <v>8625</v>
      </c>
      <c r="G38" s="16">
        <v>2054</v>
      </c>
      <c r="H38" s="16">
        <v>675</v>
      </c>
      <c r="I38" s="16">
        <v>753</v>
      </c>
    </row>
    <row r="39" spans="1:14" ht="12" customHeight="1" x14ac:dyDescent="0.2">
      <c r="A39" s="28" t="s">
        <v>165</v>
      </c>
      <c r="B39" s="2" t="s">
        <v>12</v>
      </c>
      <c r="C39" s="17">
        <v>48</v>
      </c>
      <c r="D39" s="17">
        <v>1</v>
      </c>
      <c r="E39" s="17">
        <v>20</v>
      </c>
      <c r="F39" s="17">
        <v>10</v>
      </c>
      <c r="G39" s="17">
        <v>2</v>
      </c>
      <c r="H39" s="17">
        <v>8</v>
      </c>
      <c r="I39" s="17">
        <v>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865</v>
      </c>
      <c r="D40" s="17">
        <v>9</v>
      </c>
      <c r="E40" s="17">
        <v>467</v>
      </c>
      <c r="F40" s="17">
        <v>208</v>
      </c>
      <c r="G40" s="17">
        <v>36</v>
      </c>
      <c r="H40" s="17">
        <v>81</v>
      </c>
      <c r="I40" s="17">
        <v>64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2214</v>
      </c>
      <c r="D41" s="17">
        <v>9</v>
      </c>
      <c r="E41" s="17">
        <v>1476</v>
      </c>
      <c r="F41" s="17">
        <v>424</v>
      </c>
      <c r="G41" s="17">
        <v>104</v>
      </c>
      <c r="H41" s="17">
        <v>109</v>
      </c>
      <c r="I41" s="17">
        <v>92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2752</v>
      </c>
      <c r="D42" s="17">
        <v>7</v>
      </c>
      <c r="E42" s="17">
        <v>1865</v>
      </c>
      <c r="F42" s="17">
        <v>574</v>
      </c>
      <c r="G42" s="17">
        <v>152</v>
      </c>
      <c r="H42" s="17">
        <v>76</v>
      </c>
      <c r="I42" s="17">
        <v>78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3105</v>
      </c>
      <c r="D43" s="17">
        <v>10</v>
      </c>
      <c r="E43" s="17">
        <v>1968</v>
      </c>
      <c r="F43" s="17">
        <v>781</v>
      </c>
      <c r="G43" s="17">
        <v>215</v>
      </c>
      <c r="H43" s="17">
        <v>54</v>
      </c>
      <c r="I43" s="17">
        <v>77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3336</v>
      </c>
      <c r="D44" s="17">
        <v>7</v>
      </c>
      <c r="E44" s="17">
        <v>1931</v>
      </c>
      <c r="F44" s="17">
        <v>999</v>
      </c>
      <c r="G44" s="17">
        <v>276</v>
      </c>
      <c r="H44" s="17">
        <v>52</v>
      </c>
      <c r="I44" s="17">
        <v>71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3368</v>
      </c>
      <c r="D45" s="17">
        <v>5</v>
      </c>
      <c r="E45" s="17">
        <v>1901</v>
      </c>
      <c r="F45" s="17">
        <v>1063</v>
      </c>
      <c r="G45" s="17">
        <v>279</v>
      </c>
      <c r="H45" s="17">
        <v>55</v>
      </c>
      <c r="I45" s="17">
        <v>65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2846</v>
      </c>
      <c r="D46" s="17">
        <v>12</v>
      </c>
      <c r="E46" s="17">
        <v>1478</v>
      </c>
      <c r="F46" s="17">
        <v>1008</v>
      </c>
      <c r="G46" s="17">
        <v>268</v>
      </c>
      <c r="H46" s="17">
        <v>31</v>
      </c>
      <c r="I46" s="17">
        <v>49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2234</v>
      </c>
      <c r="D47" s="17">
        <v>5</v>
      </c>
      <c r="E47" s="17">
        <v>1090</v>
      </c>
      <c r="F47" s="17">
        <v>871</v>
      </c>
      <c r="G47" s="17">
        <v>199</v>
      </c>
      <c r="H47" s="17">
        <v>32</v>
      </c>
      <c r="I47" s="17">
        <v>37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1962</v>
      </c>
      <c r="D48" s="17">
        <v>11</v>
      </c>
      <c r="E48" s="17">
        <v>819</v>
      </c>
      <c r="F48" s="17">
        <v>838</v>
      </c>
      <c r="G48" s="17">
        <v>193</v>
      </c>
      <c r="H48" s="17">
        <v>37</v>
      </c>
      <c r="I48" s="17">
        <v>64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1558</v>
      </c>
      <c r="D49" s="17">
        <v>7</v>
      </c>
      <c r="E49" s="17">
        <v>563</v>
      </c>
      <c r="F49" s="17">
        <v>735</v>
      </c>
      <c r="G49" s="17">
        <v>151</v>
      </c>
      <c r="H49" s="17">
        <v>46</v>
      </c>
      <c r="I49" s="17">
        <v>56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940</v>
      </c>
      <c r="D50" s="17">
        <v>5</v>
      </c>
      <c r="E50" s="17">
        <v>232</v>
      </c>
      <c r="F50" s="17">
        <v>546</v>
      </c>
      <c r="G50" s="17">
        <v>82</v>
      </c>
      <c r="H50" s="17">
        <v>34</v>
      </c>
      <c r="I50" s="17">
        <v>41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527</v>
      </c>
      <c r="D51" s="17">
        <v>6</v>
      </c>
      <c r="E51" s="17">
        <v>72</v>
      </c>
      <c r="F51" s="17">
        <v>347</v>
      </c>
      <c r="G51" s="17">
        <v>47</v>
      </c>
      <c r="H51" s="17">
        <v>34</v>
      </c>
      <c r="I51" s="17">
        <v>21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244</v>
      </c>
      <c r="D52" s="17">
        <v>2</v>
      </c>
      <c r="E52" s="17">
        <v>41</v>
      </c>
      <c r="F52" s="17">
        <v>138</v>
      </c>
      <c r="G52" s="17">
        <v>28</v>
      </c>
      <c r="H52" s="17">
        <v>19</v>
      </c>
      <c r="I52" s="17">
        <v>16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161</v>
      </c>
      <c r="D53" s="18">
        <v>1</v>
      </c>
      <c r="E53" s="18">
        <v>33</v>
      </c>
      <c r="F53" s="18">
        <v>83</v>
      </c>
      <c r="G53" s="18">
        <v>22</v>
      </c>
      <c r="H53" s="18">
        <v>7</v>
      </c>
      <c r="I53" s="18">
        <v>15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41926</v>
      </c>
      <c r="D6" s="16">
        <v>2401</v>
      </c>
      <c r="E6" s="16">
        <v>19516</v>
      </c>
      <c r="F6" s="16">
        <v>14231</v>
      </c>
      <c r="G6" s="16">
        <v>2277</v>
      </c>
      <c r="H6" s="16">
        <v>1535</v>
      </c>
      <c r="I6" s="16">
        <v>1966</v>
      </c>
    </row>
    <row r="7" spans="1:29" ht="12" customHeight="1" x14ac:dyDescent="0.2">
      <c r="A7" s="28" t="s">
        <v>165</v>
      </c>
      <c r="B7" s="2" t="s">
        <v>12</v>
      </c>
      <c r="C7" s="17">
        <v>93</v>
      </c>
      <c r="D7" s="17">
        <v>3</v>
      </c>
      <c r="E7" s="17">
        <v>33</v>
      </c>
      <c r="F7" s="17">
        <v>30</v>
      </c>
      <c r="G7" s="17">
        <v>5</v>
      </c>
      <c r="H7" s="17">
        <v>7</v>
      </c>
      <c r="I7" s="17">
        <v>15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1496</v>
      </c>
      <c r="D8" s="17">
        <v>87</v>
      </c>
      <c r="E8" s="17">
        <v>738</v>
      </c>
      <c r="F8" s="17">
        <v>342</v>
      </c>
      <c r="G8" s="17">
        <v>62</v>
      </c>
      <c r="H8" s="17">
        <v>150</v>
      </c>
      <c r="I8" s="17">
        <v>117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3739</v>
      </c>
      <c r="D9" s="17">
        <v>180</v>
      </c>
      <c r="E9" s="17">
        <v>2159</v>
      </c>
      <c r="F9" s="17">
        <v>845</v>
      </c>
      <c r="G9" s="17">
        <v>184</v>
      </c>
      <c r="H9" s="17">
        <v>207</v>
      </c>
      <c r="I9" s="17">
        <v>164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4558</v>
      </c>
      <c r="D10" s="17">
        <v>191</v>
      </c>
      <c r="E10" s="17">
        <v>2553</v>
      </c>
      <c r="F10" s="17">
        <v>1199</v>
      </c>
      <c r="G10" s="17">
        <v>224</v>
      </c>
      <c r="H10" s="17">
        <v>185</v>
      </c>
      <c r="I10" s="17">
        <v>206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5037</v>
      </c>
      <c r="D11" s="17">
        <v>247</v>
      </c>
      <c r="E11" s="17">
        <v>2715</v>
      </c>
      <c r="F11" s="17">
        <v>1447</v>
      </c>
      <c r="G11" s="17">
        <v>268</v>
      </c>
      <c r="H11" s="17">
        <v>141</v>
      </c>
      <c r="I11" s="17">
        <v>219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4900</v>
      </c>
      <c r="D12" s="17">
        <v>261</v>
      </c>
      <c r="E12" s="17">
        <v>2475</v>
      </c>
      <c r="F12" s="17">
        <v>1609</v>
      </c>
      <c r="G12" s="17">
        <v>242</v>
      </c>
      <c r="H12" s="17">
        <v>124</v>
      </c>
      <c r="I12" s="17">
        <v>189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5058</v>
      </c>
      <c r="D13" s="17">
        <v>305</v>
      </c>
      <c r="E13" s="17">
        <v>2445</v>
      </c>
      <c r="F13" s="17">
        <v>1677</v>
      </c>
      <c r="G13" s="17">
        <v>287</v>
      </c>
      <c r="H13" s="17">
        <v>152</v>
      </c>
      <c r="I13" s="17">
        <v>192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4611</v>
      </c>
      <c r="D14" s="17">
        <v>266</v>
      </c>
      <c r="E14" s="17">
        <v>2069</v>
      </c>
      <c r="F14" s="17">
        <v>1691</v>
      </c>
      <c r="G14" s="17">
        <v>295</v>
      </c>
      <c r="H14" s="17">
        <v>133</v>
      </c>
      <c r="I14" s="17">
        <v>157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4053</v>
      </c>
      <c r="D15" s="17">
        <v>286</v>
      </c>
      <c r="E15" s="17">
        <v>1758</v>
      </c>
      <c r="F15" s="17">
        <v>1491</v>
      </c>
      <c r="G15" s="17">
        <v>223</v>
      </c>
      <c r="H15" s="17">
        <v>126</v>
      </c>
      <c r="I15" s="17">
        <v>169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3280</v>
      </c>
      <c r="D16" s="17">
        <v>256</v>
      </c>
      <c r="E16" s="17">
        <v>1183</v>
      </c>
      <c r="F16" s="17">
        <v>1413</v>
      </c>
      <c r="G16" s="17">
        <v>206</v>
      </c>
      <c r="H16" s="17">
        <v>96</v>
      </c>
      <c r="I16" s="17">
        <v>126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2395</v>
      </c>
      <c r="D17" s="17">
        <v>156</v>
      </c>
      <c r="E17" s="17">
        <v>805</v>
      </c>
      <c r="F17" s="17">
        <v>1095</v>
      </c>
      <c r="G17" s="17">
        <v>114</v>
      </c>
      <c r="H17" s="17">
        <v>81</v>
      </c>
      <c r="I17" s="17">
        <v>144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1397</v>
      </c>
      <c r="D18" s="17">
        <v>92</v>
      </c>
      <c r="E18" s="17">
        <v>344</v>
      </c>
      <c r="F18" s="17">
        <v>720</v>
      </c>
      <c r="G18" s="17">
        <v>68</v>
      </c>
      <c r="H18" s="17">
        <v>63</v>
      </c>
      <c r="I18" s="17">
        <v>110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721</v>
      </c>
      <c r="D19" s="17">
        <v>39</v>
      </c>
      <c r="E19" s="17">
        <v>131</v>
      </c>
      <c r="F19" s="17">
        <v>388</v>
      </c>
      <c r="G19" s="17">
        <v>55</v>
      </c>
      <c r="H19" s="17">
        <v>37</v>
      </c>
      <c r="I19" s="17">
        <v>71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347</v>
      </c>
      <c r="D20" s="17">
        <v>23</v>
      </c>
      <c r="E20" s="17">
        <v>52</v>
      </c>
      <c r="F20" s="17">
        <v>172</v>
      </c>
      <c r="G20" s="17">
        <v>32</v>
      </c>
      <c r="H20" s="17">
        <v>18</v>
      </c>
      <c r="I20" s="17">
        <v>50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241</v>
      </c>
      <c r="D21" s="17">
        <v>9</v>
      </c>
      <c r="E21" s="17">
        <v>56</v>
      </c>
      <c r="F21" s="17">
        <v>112</v>
      </c>
      <c r="G21" s="17">
        <v>12</v>
      </c>
      <c r="H21" s="17">
        <v>15</v>
      </c>
      <c r="I21" s="17">
        <v>37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18313</v>
      </c>
      <c r="D22" s="16">
        <v>2262</v>
      </c>
      <c r="E22" s="16">
        <v>8396</v>
      </c>
      <c r="F22" s="16">
        <v>5250</v>
      </c>
      <c r="G22" s="16">
        <v>804</v>
      </c>
      <c r="H22" s="16">
        <v>675</v>
      </c>
      <c r="I22" s="16">
        <v>926</v>
      </c>
    </row>
    <row r="23" spans="1:14" ht="12" customHeight="1" x14ac:dyDescent="0.2">
      <c r="A23" s="28" t="s">
        <v>165</v>
      </c>
      <c r="B23" s="2" t="s">
        <v>12</v>
      </c>
      <c r="C23" s="17">
        <v>34</v>
      </c>
      <c r="D23" s="17">
        <v>3</v>
      </c>
      <c r="E23" s="17">
        <v>12</v>
      </c>
      <c r="F23" s="17">
        <v>9</v>
      </c>
      <c r="G23" s="17">
        <v>1</v>
      </c>
      <c r="H23" s="17">
        <v>1</v>
      </c>
      <c r="I23" s="17">
        <v>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586</v>
      </c>
      <c r="D24" s="17">
        <v>77</v>
      </c>
      <c r="E24" s="17">
        <v>255</v>
      </c>
      <c r="F24" s="17">
        <v>123</v>
      </c>
      <c r="G24" s="17">
        <v>23</v>
      </c>
      <c r="H24" s="17">
        <v>47</v>
      </c>
      <c r="I24" s="17">
        <v>61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1530</v>
      </c>
      <c r="D25" s="17">
        <v>170</v>
      </c>
      <c r="E25" s="17">
        <v>801</v>
      </c>
      <c r="F25" s="17">
        <v>348</v>
      </c>
      <c r="G25" s="17">
        <v>72</v>
      </c>
      <c r="H25" s="17">
        <v>72</v>
      </c>
      <c r="I25" s="17">
        <v>67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2026</v>
      </c>
      <c r="D26" s="17">
        <v>179</v>
      </c>
      <c r="E26" s="17">
        <v>1038</v>
      </c>
      <c r="F26" s="17">
        <v>534</v>
      </c>
      <c r="G26" s="17">
        <v>71</v>
      </c>
      <c r="H26" s="17">
        <v>99</v>
      </c>
      <c r="I26" s="17">
        <v>105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2219</v>
      </c>
      <c r="D27" s="17">
        <v>234</v>
      </c>
      <c r="E27" s="17">
        <v>1127</v>
      </c>
      <c r="F27" s="17">
        <v>585</v>
      </c>
      <c r="G27" s="17">
        <v>105</v>
      </c>
      <c r="H27" s="17">
        <v>59</v>
      </c>
      <c r="I27" s="17">
        <v>109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2195</v>
      </c>
      <c r="D28" s="17">
        <v>252</v>
      </c>
      <c r="E28" s="17">
        <v>1072</v>
      </c>
      <c r="F28" s="17">
        <v>651</v>
      </c>
      <c r="G28" s="17">
        <v>79</v>
      </c>
      <c r="H28" s="17">
        <v>58</v>
      </c>
      <c r="I28" s="17">
        <v>83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2330</v>
      </c>
      <c r="D29" s="17">
        <v>293</v>
      </c>
      <c r="E29" s="17">
        <v>1155</v>
      </c>
      <c r="F29" s="17">
        <v>617</v>
      </c>
      <c r="G29" s="17">
        <v>100</v>
      </c>
      <c r="H29" s="17">
        <v>66</v>
      </c>
      <c r="I29" s="17">
        <v>99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2130</v>
      </c>
      <c r="D30" s="17">
        <v>253</v>
      </c>
      <c r="E30" s="17">
        <v>996</v>
      </c>
      <c r="F30" s="17">
        <v>622</v>
      </c>
      <c r="G30" s="17">
        <v>113</v>
      </c>
      <c r="H30" s="17">
        <v>69</v>
      </c>
      <c r="I30" s="17">
        <v>77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1891</v>
      </c>
      <c r="D31" s="17">
        <v>277</v>
      </c>
      <c r="E31" s="17">
        <v>858</v>
      </c>
      <c r="F31" s="17">
        <v>541</v>
      </c>
      <c r="G31" s="17">
        <v>85</v>
      </c>
      <c r="H31" s="17">
        <v>57</v>
      </c>
      <c r="I31" s="17">
        <v>73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1474</v>
      </c>
      <c r="D32" s="17">
        <v>242</v>
      </c>
      <c r="E32" s="17">
        <v>557</v>
      </c>
      <c r="F32" s="17">
        <v>487</v>
      </c>
      <c r="G32" s="17">
        <v>75</v>
      </c>
      <c r="H32" s="17">
        <v>47</v>
      </c>
      <c r="I32" s="17">
        <v>66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926</v>
      </c>
      <c r="D33" s="17">
        <v>148</v>
      </c>
      <c r="E33" s="17">
        <v>326</v>
      </c>
      <c r="F33" s="17">
        <v>313</v>
      </c>
      <c r="G33" s="17">
        <v>31</v>
      </c>
      <c r="H33" s="17">
        <v>44</v>
      </c>
      <c r="I33" s="17">
        <v>64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492</v>
      </c>
      <c r="D34" s="17">
        <v>81</v>
      </c>
      <c r="E34" s="17">
        <v>118</v>
      </c>
      <c r="F34" s="17">
        <v>216</v>
      </c>
      <c r="G34" s="17">
        <v>12</v>
      </c>
      <c r="H34" s="17">
        <v>27</v>
      </c>
      <c r="I34" s="17">
        <v>38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250</v>
      </c>
      <c r="D35" s="17">
        <v>30</v>
      </c>
      <c r="E35" s="17">
        <v>40</v>
      </c>
      <c r="F35" s="17">
        <v>114</v>
      </c>
      <c r="G35" s="17">
        <v>21</v>
      </c>
      <c r="H35" s="17">
        <v>15</v>
      </c>
      <c r="I35" s="17">
        <v>30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128</v>
      </c>
      <c r="D36" s="17">
        <v>15</v>
      </c>
      <c r="E36" s="17">
        <v>19</v>
      </c>
      <c r="F36" s="17">
        <v>50</v>
      </c>
      <c r="G36" s="17">
        <v>11</v>
      </c>
      <c r="H36" s="17">
        <v>8</v>
      </c>
      <c r="I36" s="17">
        <v>25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102</v>
      </c>
      <c r="D37" s="17">
        <v>8</v>
      </c>
      <c r="E37" s="17">
        <v>22</v>
      </c>
      <c r="F37" s="17">
        <v>40</v>
      </c>
      <c r="G37" s="17">
        <v>5</v>
      </c>
      <c r="H37" s="17">
        <v>6</v>
      </c>
      <c r="I37" s="17">
        <v>21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23613</v>
      </c>
      <c r="D38" s="16">
        <v>139</v>
      </c>
      <c r="E38" s="16">
        <v>11120</v>
      </c>
      <c r="F38" s="16">
        <v>8981</v>
      </c>
      <c r="G38" s="16">
        <v>1473</v>
      </c>
      <c r="H38" s="16">
        <v>860</v>
      </c>
      <c r="I38" s="16">
        <v>1040</v>
      </c>
    </row>
    <row r="39" spans="1:14" ht="12" customHeight="1" x14ac:dyDescent="0.2">
      <c r="A39" s="28" t="s">
        <v>165</v>
      </c>
      <c r="B39" s="2" t="s">
        <v>12</v>
      </c>
      <c r="C39" s="17">
        <v>59</v>
      </c>
      <c r="D39" s="17" t="s">
        <v>178</v>
      </c>
      <c r="E39" s="17">
        <v>21</v>
      </c>
      <c r="F39" s="17">
        <v>21</v>
      </c>
      <c r="G39" s="17">
        <v>4</v>
      </c>
      <c r="H39" s="17">
        <v>6</v>
      </c>
      <c r="I39" s="17">
        <v>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910</v>
      </c>
      <c r="D40" s="17">
        <v>10</v>
      </c>
      <c r="E40" s="17">
        <v>483</v>
      </c>
      <c r="F40" s="17">
        <v>219</v>
      </c>
      <c r="G40" s="17">
        <v>39</v>
      </c>
      <c r="H40" s="17">
        <v>103</v>
      </c>
      <c r="I40" s="17">
        <v>56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2209</v>
      </c>
      <c r="D41" s="17">
        <v>10</v>
      </c>
      <c r="E41" s="17">
        <v>1358</v>
      </c>
      <c r="F41" s="17">
        <v>497</v>
      </c>
      <c r="G41" s="17">
        <v>112</v>
      </c>
      <c r="H41" s="17">
        <v>135</v>
      </c>
      <c r="I41" s="17">
        <v>97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2532</v>
      </c>
      <c r="D42" s="17">
        <v>12</v>
      </c>
      <c r="E42" s="17">
        <v>1515</v>
      </c>
      <c r="F42" s="17">
        <v>665</v>
      </c>
      <c r="G42" s="17">
        <v>153</v>
      </c>
      <c r="H42" s="17">
        <v>86</v>
      </c>
      <c r="I42" s="17">
        <v>101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2818</v>
      </c>
      <c r="D43" s="17">
        <v>13</v>
      </c>
      <c r="E43" s="17">
        <v>1588</v>
      </c>
      <c r="F43" s="17">
        <v>862</v>
      </c>
      <c r="G43" s="17">
        <v>163</v>
      </c>
      <c r="H43" s="17">
        <v>82</v>
      </c>
      <c r="I43" s="17">
        <v>110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2705</v>
      </c>
      <c r="D44" s="17">
        <v>9</v>
      </c>
      <c r="E44" s="17">
        <v>1403</v>
      </c>
      <c r="F44" s="17">
        <v>958</v>
      </c>
      <c r="G44" s="17">
        <v>163</v>
      </c>
      <c r="H44" s="17">
        <v>66</v>
      </c>
      <c r="I44" s="17">
        <v>106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2728</v>
      </c>
      <c r="D45" s="17">
        <v>12</v>
      </c>
      <c r="E45" s="17">
        <v>1290</v>
      </c>
      <c r="F45" s="17">
        <v>1060</v>
      </c>
      <c r="G45" s="17">
        <v>187</v>
      </c>
      <c r="H45" s="17">
        <v>86</v>
      </c>
      <c r="I45" s="17">
        <v>93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2481</v>
      </c>
      <c r="D46" s="17">
        <v>13</v>
      </c>
      <c r="E46" s="17">
        <v>1073</v>
      </c>
      <c r="F46" s="17">
        <v>1069</v>
      </c>
      <c r="G46" s="17">
        <v>182</v>
      </c>
      <c r="H46" s="17">
        <v>64</v>
      </c>
      <c r="I46" s="17">
        <v>80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2162</v>
      </c>
      <c r="D47" s="17">
        <v>9</v>
      </c>
      <c r="E47" s="17">
        <v>900</v>
      </c>
      <c r="F47" s="17">
        <v>950</v>
      </c>
      <c r="G47" s="17">
        <v>138</v>
      </c>
      <c r="H47" s="17">
        <v>69</v>
      </c>
      <c r="I47" s="17">
        <v>96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1806</v>
      </c>
      <c r="D48" s="17">
        <v>14</v>
      </c>
      <c r="E48" s="17">
        <v>626</v>
      </c>
      <c r="F48" s="17">
        <v>926</v>
      </c>
      <c r="G48" s="17">
        <v>131</v>
      </c>
      <c r="H48" s="17">
        <v>49</v>
      </c>
      <c r="I48" s="17">
        <v>60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1469</v>
      </c>
      <c r="D49" s="17">
        <v>8</v>
      </c>
      <c r="E49" s="17">
        <v>479</v>
      </c>
      <c r="F49" s="17">
        <v>782</v>
      </c>
      <c r="G49" s="17">
        <v>83</v>
      </c>
      <c r="H49" s="17">
        <v>37</v>
      </c>
      <c r="I49" s="17">
        <v>80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905</v>
      </c>
      <c r="D50" s="17">
        <v>11</v>
      </c>
      <c r="E50" s="17">
        <v>226</v>
      </c>
      <c r="F50" s="17">
        <v>504</v>
      </c>
      <c r="G50" s="17">
        <v>56</v>
      </c>
      <c r="H50" s="17">
        <v>36</v>
      </c>
      <c r="I50" s="17">
        <v>72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471</v>
      </c>
      <c r="D51" s="17">
        <v>9</v>
      </c>
      <c r="E51" s="17">
        <v>91</v>
      </c>
      <c r="F51" s="17">
        <v>274</v>
      </c>
      <c r="G51" s="17">
        <v>34</v>
      </c>
      <c r="H51" s="17">
        <v>22</v>
      </c>
      <c r="I51" s="17">
        <v>41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219</v>
      </c>
      <c r="D52" s="17">
        <v>8</v>
      </c>
      <c r="E52" s="17">
        <v>33</v>
      </c>
      <c r="F52" s="17">
        <v>122</v>
      </c>
      <c r="G52" s="17">
        <v>21</v>
      </c>
      <c r="H52" s="17">
        <v>10</v>
      </c>
      <c r="I52" s="17">
        <v>25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139</v>
      </c>
      <c r="D53" s="18">
        <v>1</v>
      </c>
      <c r="E53" s="18">
        <v>34</v>
      </c>
      <c r="F53" s="18">
        <v>72</v>
      </c>
      <c r="G53" s="18">
        <v>7</v>
      </c>
      <c r="H53" s="18">
        <v>9</v>
      </c>
      <c r="I53" s="18">
        <v>16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831806</v>
      </c>
      <c r="D6" s="16">
        <v>65460</v>
      </c>
      <c r="E6" s="16">
        <v>410781</v>
      </c>
      <c r="F6" s="16">
        <v>255727</v>
      </c>
      <c r="G6" s="16">
        <v>35805</v>
      </c>
      <c r="H6" s="16">
        <v>22807</v>
      </c>
      <c r="I6" s="16">
        <v>41226</v>
      </c>
    </row>
    <row r="7" spans="1:29" ht="12" customHeight="1" x14ac:dyDescent="0.2">
      <c r="A7" s="28" t="s">
        <v>165</v>
      </c>
      <c r="B7" s="2" t="s">
        <v>12</v>
      </c>
      <c r="C7" s="17">
        <v>1937</v>
      </c>
      <c r="D7" s="17">
        <v>137</v>
      </c>
      <c r="E7" s="17">
        <v>567</v>
      </c>
      <c r="F7" s="17">
        <v>556</v>
      </c>
      <c r="G7" s="17">
        <v>70</v>
      </c>
      <c r="H7" s="17">
        <v>176</v>
      </c>
      <c r="I7" s="17">
        <v>431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31291</v>
      </c>
      <c r="D8" s="17">
        <v>1889</v>
      </c>
      <c r="E8" s="17">
        <v>12845</v>
      </c>
      <c r="F8" s="17">
        <v>10214</v>
      </c>
      <c r="G8" s="17">
        <v>1021</v>
      </c>
      <c r="H8" s="17">
        <v>2030</v>
      </c>
      <c r="I8" s="17">
        <v>3292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84993</v>
      </c>
      <c r="D9" s="17">
        <v>4485</v>
      </c>
      <c r="E9" s="17">
        <v>45850</v>
      </c>
      <c r="F9" s="17">
        <v>23450</v>
      </c>
      <c r="G9" s="17">
        <v>3297</v>
      </c>
      <c r="H9" s="17">
        <v>3104</v>
      </c>
      <c r="I9" s="17">
        <v>4807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106512</v>
      </c>
      <c r="D10" s="17">
        <v>6055</v>
      </c>
      <c r="E10" s="17">
        <v>59317</v>
      </c>
      <c r="F10" s="17">
        <v>28817</v>
      </c>
      <c r="G10" s="17">
        <v>4594</v>
      </c>
      <c r="H10" s="17">
        <v>2847</v>
      </c>
      <c r="I10" s="17">
        <v>4882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108474</v>
      </c>
      <c r="D11" s="17">
        <v>6679</v>
      </c>
      <c r="E11" s="17">
        <v>59255</v>
      </c>
      <c r="F11" s="17">
        <v>30514</v>
      </c>
      <c r="G11" s="17">
        <v>4869</v>
      </c>
      <c r="H11" s="17">
        <v>2676</v>
      </c>
      <c r="I11" s="17">
        <v>4481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106215</v>
      </c>
      <c r="D12" s="17">
        <v>7666</v>
      </c>
      <c r="E12" s="17">
        <v>56114</v>
      </c>
      <c r="F12" s="17">
        <v>31003</v>
      </c>
      <c r="G12" s="17">
        <v>4713</v>
      </c>
      <c r="H12" s="17">
        <v>2395</v>
      </c>
      <c r="I12" s="17">
        <v>4324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103682</v>
      </c>
      <c r="D13" s="17">
        <v>8513</v>
      </c>
      <c r="E13" s="17">
        <v>52994</v>
      </c>
      <c r="F13" s="17">
        <v>30851</v>
      </c>
      <c r="G13" s="17">
        <v>4740</v>
      </c>
      <c r="H13" s="17">
        <v>2322</v>
      </c>
      <c r="I13" s="17">
        <v>4262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89650</v>
      </c>
      <c r="D14" s="17">
        <v>8763</v>
      </c>
      <c r="E14" s="17">
        <v>44021</v>
      </c>
      <c r="F14" s="17">
        <v>27364</v>
      </c>
      <c r="G14" s="17">
        <v>3975</v>
      </c>
      <c r="H14" s="17">
        <v>1949</v>
      </c>
      <c r="I14" s="17">
        <v>3578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72780</v>
      </c>
      <c r="D15" s="17">
        <v>8000</v>
      </c>
      <c r="E15" s="17">
        <v>33653</v>
      </c>
      <c r="F15" s="17">
        <v>23214</v>
      </c>
      <c r="G15" s="17">
        <v>3139</v>
      </c>
      <c r="H15" s="17">
        <v>1715</v>
      </c>
      <c r="I15" s="17">
        <v>3059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55260</v>
      </c>
      <c r="D16" s="17">
        <v>6700</v>
      </c>
      <c r="E16" s="17">
        <v>23435</v>
      </c>
      <c r="F16" s="17">
        <v>19028</v>
      </c>
      <c r="G16" s="17">
        <v>2314</v>
      </c>
      <c r="H16" s="17">
        <v>1300</v>
      </c>
      <c r="I16" s="17">
        <v>2483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36419</v>
      </c>
      <c r="D17" s="17">
        <v>3710</v>
      </c>
      <c r="E17" s="17">
        <v>14079</v>
      </c>
      <c r="F17" s="17">
        <v>14263</v>
      </c>
      <c r="G17" s="17">
        <v>1477</v>
      </c>
      <c r="H17" s="17">
        <v>963</v>
      </c>
      <c r="I17" s="17">
        <v>1927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18360</v>
      </c>
      <c r="D18" s="17">
        <v>1618</v>
      </c>
      <c r="E18" s="17">
        <v>5030</v>
      </c>
      <c r="F18" s="17">
        <v>8834</v>
      </c>
      <c r="G18" s="17">
        <v>782</v>
      </c>
      <c r="H18" s="17">
        <v>630</v>
      </c>
      <c r="I18" s="17">
        <v>1466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8633</v>
      </c>
      <c r="D19" s="17">
        <v>700</v>
      </c>
      <c r="E19" s="17">
        <v>1737</v>
      </c>
      <c r="F19" s="17">
        <v>4385</v>
      </c>
      <c r="G19" s="17">
        <v>415</v>
      </c>
      <c r="H19" s="17">
        <v>376</v>
      </c>
      <c r="I19" s="17">
        <v>1020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4106</v>
      </c>
      <c r="D20" s="17">
        <v>287</v>
      </c>
      <c r="E20" s="17">
        <v>840</v>
      </c>
      <c r="F20" s="17">
        <v>1940</v>
      </c>
      <c r="G20" s="17">
        <v>222</v>
      </c>
      <c r="H20" s="17">
        <v>192</v>
      </c>
      <c r="I20" s="17">
        <v>625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3494</v>
      </c>
      <c r="D21" s="17">
        <v>258</v>
      </c>
      <c r="E21" s="17">
        <v>1044</v>
      </c>
      <c r="F21" s="17">
        <v>1294</v>
      </c>
      <c r="G21" s="17">
        <v>177</v>
      </c>
      <c r="H21" s="17">
        <v>132</v>
      </c>
      <c r="I21" s="17">
        <v>589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366758</v>
      </c>
      <c r="D22" s="16">
        <v>62375</v>
      </c>
      <c r="E22" s="16">
        <v>156338</v>
      </c>
      <c r="F22" s="16">
        <v>104151</v>
      </c>
      <c r="G22" s="16">
        <v>11894</v>
      </c>
      <c r="H22" s="16">
        <v>11165</v>
      </c>
      <c r="I22" s="16">
        <v>20835</v>
      </c>
    </row>
    <row r="23" spans="1:14" ht="12" customHeight="1" x14ac:dyDescent="0.2">
      <c r="A23" s="28" t="s">
        <v>165</v>
      </c>
      <c r="B23" s="2" t="s">
        <v>12</v>
      </c>
      <c r="C23" s="17">
        <v>870</v>
      </c>
      <c r="D23" s="17">
        <v>98</v>
      </c>
      <c r="E23" s="17">
        <v>198</v>
      </c>
      <c r="F23" s="17">
        <v>250</v>
      </c>
      <c r="G23" s="17">
        <v>19</v>
      </c>
      <c r="H23" s="17">
        <v>90</v>
      </c>
      <c r="I23" s="17">
        <v>215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13374</v>
      </c>
      <c r="D24" s="17">
        <v>1650</v>
      </c>
      <c r="E24" s="17">
        <v>4723</v>
      </c>
      <c r="F24" s="17">
        <v>4268</v>
      </c>
      <c r="G24" s="17">
        <v>374</v>
      </c>
      <c r="H24" s="17">
        <v>823</v>
      </c>
      <c r="I24" s="17">
        <v>1536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37618</v>
      </c>
      <c r="D25" s="17">
        <v>4160</v>
      </c>
      <c r="E25" s="17">
        <v>17696</v>
      </c>
      <c r="F25" s="17">
        <v>10763</v>
      </c>
      <c r="G25" s="17">
        <v>1208</v>
      </c>
      <c r="H25" s="17">
        <v>1417</v>
      </c>
      <c r="I25" s="17">
        <v>2374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47673</v>
      </c>
      <c r="D26" s="17">
        <v>5736</v>
      </c>
      <c r="E26" s="17">
        <v>22963</v>
      </c>
      <c r="F26" s="17">
        <v>13416</v>
      </c>
      <c r="G26" s="17">
        <v>1635</v>
      </c>
      <c r="H26" s="17">
        <v>1418</v>
      </c>
      <c r="I26" s="17">
        <v>2505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48281</v>
      </c>
      <c r="D27" s="17">
        <v>6363</v>
      </c>
      <c r="E27" s="17">
        <v>22721</v>
      </c>
      <c r="F27" s="17">
        <v>13809</v>
      </c>
      <c r="G27" s="17">
        <v>1655</v>
      </c>
      <c r="H27" s="17">
        <v>1328</v>
      </c>
      <c r="I27" s="17">
        <v>2405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47494</v>
      </c>
      <c r="D28" s="17">
        <v>7354</v>
      </c>
      <c r="E28" s="17">
        <v>21675</v>
      </c>
      <c r="F28" s="17">
        <v>13405</v>
      </c>
      <c r="G28" s="17">
        <v>1608</v>
      </c>
      <c r="H28" s="17">
        <v>1212</v>
      </c>
      <c r="I28" s="17">
        <v>2240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46066</v>
      </c>
      <c r="D29" s="17">
        <v>8169</v>
      </c>
      <c r="E29" s="17">
        <v>20390</v>
      </c>
      <c r="F29" s="17">
        <v>12528</v>
      </c>
      <c r="G29" s="17">
        <v>1614</v>
      </c>
      <c r="H29" s="17">
        <v>1225</v>
      </c>
      <c r="I29" s="17">
        <v>2140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40396</v>
      </c>
      <c r="D30" s="17">
        <v>8464</v>
      </c>
      <c r="E30" s="17">
        <v>17210</v>
      </c>
      <c r="F30" s="17">
        <v>10638</v>
      </c>
      <c r="G30" s="17">
        <v>1285</v>
      </c>
      <c r="H30" s="17">
        <v>1007</v>
      </c>
      <c r="I30" s="17">
        <v>1792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32852</v>
      </c>
      <c r="D31" s="17">
        <v>7772</v>
      </c>
      <c r="E31" s="17">
        <v>12939</v>
      </c>
      <c r="F31" s="17">
        <v>8692</v>
      </c>
      <c r="G31" s="17">
        <v>967</v>
      </c>
      <c r="H31" s="17">
        <v>903</v>
      </c>
      <c r="I31" s="17">
        <v>1579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24565</v>
      </c>
      <c r="D32" s="17">
        <v>6482</v>
      </c>
      <c r="E32" s="17">
        <v>8598</v>
      </c>
      <c r="F32" s="17">
        <v>6873</v>
      </c>
      <c r="G32" s="17">
        <v>688</v>
      </c>
      <c r="H32" s="17">
        <v>684</v>
      </c>
      <c r="I32" s="17">
        <v>1240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13801</v>
      </c>
      <c r="D33" s="17">
        <v>3527</v>
      </c>
      <c r="E33" s="17">
        <v>4216</v>
      </c>
      <c r="F33" s="17">
        <v>4266</v>
      </c>
      <c r="G33" s="17">
        <v>410</v>
      </c>
      <c r="H33" s="17">
        <v>467</v>
      </c>
      <c r="I33" s="17">
        <v>915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7057</v>
      </c>
      <c r="D34" s="17">
        <v>1516</v>
      </c>
      <c r="E34" s="17">
        <v>1640</v>
      </c>
      <c r="F34" s="17">
        <v>2697</v>
      </c>
      <c r="G34" s="17">
        <v>233</v>
      </c>
      <c r="H34" s="17">
        <v>303</v>
      </c>
      <c r="I34" s="17">
        <v>668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3355</v>
      </c>
      <c r="D35" s="17">
        <v>624</v>
      </c>
      <c r="E35" s="17">
        <v>610</v>
      </c>
      <c r="F35" s="17">
        <v>1358</v>
      </c>
      <c r="G35" s="17">
        <v>96</v>
      </c>
      <c r="H35" s="17">
        <v>151</v>
      </c>
      <c r="I35" s="17">
        <v>516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1687</v>
      </c>
      <c r="D36" s="17">
        <v>236</v>
      </c>
      <c r="E36" s="17">
        <v>308</v>
      </c>
      <c r="F36" s="17">
        <v>658</v>
      </c>
      <c r="G36" s="17">
        <v>58</v>
      </c>
      <c r="H36" s="17">
        <v>78</v>
      </c>
      <c r="I36" s="17">
        <v>349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1669</v>
      </c>
      <c r="D37" s="17">
        <v>224</v>
      </c>
      <c r="E37" s="17">
        <v>451</v>
      </c>
      <c r="F37" s="17">
        <v>530</v>
      </c>
      <c r="G37" s="17">
        <v>44</v>
      </c>
      <c r="H37" s="17">
        <v>59</v>
      </c>
      <c r="I37" s="17">
        <v>361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465048</v>
      </c>
      <c r="D38" s="16">
        <v>3085</v>
      </c>
      <c r="E38" s="16">
        <v>254443</v>
      </c>
      <c r="F38" s="16">
        <v>151576</v>
      </c>
      <c r="G38" s="16">
        <v>23911</v>
      </c>
      <c r="H38" s="16">
        <v>11642</v>
      </c>
      <c r="I38" s="16">
        <v>20391</v>
      </c>
    </row>
    <row r="39" spans="1:14" ht="12" customHeight="1" x14ac:dyDescent="0.2">
      <c r="A39" s="28" t="s">
        <v>165</v>
      </c>
      <c r="B39" s="2" t="s">
        <v>12</v>
      </c>
      <c r="C39" s="17">
        <v>1067</v>
      </c>
      <c r="D39" s="17">
        <v>39</v>
      </c>
      <c r="E39" s="17">
        <v>369</v>
      </c>
      <c r="F39" s="17">
        <v>306</v>
      </c>
      <c r="G39" s="17">
        <v>51</v>
      </c>
      <c r="H39" s="17">
        <v>86</v>
      </c>
      <c r="I39" s="17">
        <v>216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17917</v>
      </c>
      <c r="D40" s="17">
        <v>239</v>
      </c>
      <c r="E40" s="17">
        <v>8122</v>
      </c>
      <c r="F40" s="17">
        <v>5946</v>
      </c>
      <c r="G40" s="17">
        <v>647</v>
      </c>
      <c r="H40" s="17">
        <v>1207</v>
      </c>
      <c r="I40" s="17">
        <v>1756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47375</v>
      </c>
      <c r="D41" s="17">
        <v>325</v>
      </c>
      <c r="E41" s="17">
        <v>28154</v>
      </c>
      <c r="F41" s="17">
        <v>12687</v>
      </c>
      <c r="G41" s="17">
        <v>2089</v>
      </c>
      <c r="H41" s="17">
        <v>1687</v>
      </c>
      <c r="I41" s="17">
        <v>2433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58839</v>
      </c>
      <c r="D42" s="17">
        <v>319</v>
      </c>
      <c r="E42" s="17">
        <v>36354</v>
      </c>
      <c r="F42" s="17">
        <v>15401</v>
      </c>
      <c r="G42" s="17">
        <v>2959</v>
      </c>
      <c r="H42" s="17">
        <v>1429</v>
      </c>
      <c r="I42" s="17">
        <v>2377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60193</v>
      </c>
      <c r="D43" s="17">
        <v>316</v>
      </c>
      <c r="E43" s="17">
        <v>36534</v>
      </c>
      <c r="F43" s="17">
        <v>16705</v>
      </c>
      <c r="G43" s="17">
        <v>3214</v>
      </c>
      <c r="H43" s="17">
        <v>1348</v>
      </c>
      <c r="I43" s="17">
        <v>2076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58721</v>
      </c>
      <c r="D44" s="17">
        <v>312</v>
      </c>
      <c r="E44" s="17">
        <v>34439</v>
      </c>
      <c r="F44" s="17">
        <v>17598</v>
      </c>
      <c r="G44" s="17">
        <v>3105</v>
      </c>
      <c r="H44" s="17">
        <v>1183</v>
      </c>
      <c r="I44" s="17">
        <v>2084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57616</v>
      </c>
      <c r="D45" s="17">
        <v>344</v>
      </c>
      <c r="E45" s="17">
        <v>32604</v>
      </c>
      <c r="F45" s="17">
        <v>18323</v>
      </c>
      <c r="G45" s="17">
        <v>3126</v>
      </c>
      <c r="H45" s="17">
        <v>1097</v>
      </c>
      <c r="I45" s="17">
        <v>2122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49254</v>
      </c>
      <c r="D46" s="17">
        <v>299</v>
      </c>
      <c r="E46" s="17">
        <v>26811</v>
      </c>
      <c r="F46" s="17">
        <v>16726</v>
      </c>
      <c r="G46" s="17">
        <v>2690</v>
      </c>
      <c r="H46" s="17">
        <v>942</v>
      </c>
      <c r="I46" s="17">
        <v>1786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39928</v>
      </c>
      <c r="D47" s="17">
        <v>228</v>
      </c>
      <c r="E47" s="17">
        <v>20714</v>
      </c>
      <c r="F47" s="17">
        <v>14522</v>
      </c>
      <c r="G47" s="17">
        <v>2172</v>
      </c>
      <c r="H47" s="17">
        <v>812</v>
      </c>
      <c r="I47" s="17">
        <v>1480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30695</v>
      </c>
      <c r="D48" s="17">
        <v>218</v>
      </c>
      <c r="E48" s="17">
        <v>14837</v>
      </c>
      <c r="F48" s="17">
        <v>12155</v>
      </c>
      <c r="G48" s="17">
        <v>1626</v>
      </c>
      <c r="H48" s="17">
        <v>616</v>
      </c>
      <c r="I48" s="17">
        <v>1243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22618</v>
      </c>
      <c r="D49" s="17">
        <v>183</v>
      </c>
      <c r="E49" s="17">
        <v>9863</v>
      </c>
      <c r="F49" s="17">
        <v>9997</v>
      </c>
      <c r="G49" s="17">
        <v>1067</v>
      </c>
      <c r="H49" s="17">
        <v>496</v>
      </c>
      <c r="I49" s="17">
        <v>1012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11303</v>
      </c>
      <c r="D50" s="17">
        <v>102</v>
      </c>
      <c r="E50" s="17">
        <v>3390</v>
      </c>
      <c r="F50" s="17">
        <v>6137</v>
      </c>
      <c r="G50" s="17">
        <v>549</v>
      </c>
      <c r="H50" s="17">
        <v>327</v>
      </c>
      <c r="I50" s="17">
        <v>798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5278</v>
      </c>
      <c r="D51" s="17">
        <v>76</v>
      </c>
      <c r="E51" s="17">
        <v>1127</v>
      </c>
      <c r="F51" s="17">
        <v>3027</v>
      </c>
      <c r="G51" s="17">
        <v>319</v>
      </c>
      <c r="H51" s="17">
        <v>225</v>
      </c>
      <c r="I51" s="17">
        <v>504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2419</v>
      </c>
      <c r="D52" s="17">
        <v>51</v>
      </c>
      <c r="E52" s="17">
        <v>532</v>
      </c>
      <c r="F52" s="17">
        <v>1282</v>
      </c>
      <c r="G52" s="17">
        <v>164</v>
      </c>
      <c r="H52" s="17">
        <v>114</v>
      </c>
      <c r="I52" s="17">
        <v>276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1825</v>
      </c>
      <c r="D53" s="18">
        <v>34</v>
      </c>
      <c r="E53" s="18">
        <v>593</v>
      </c>
      <c r="F53" s="18">
        <v>764</v>
      </c>
      <c r="G53" s="18">
        <v>133</v>
      </c>
      <c r="H53" s="18">
        <v>73</v>
      </c>
      <c r="I53" s="18">
        <v>228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219827</v>
      </c>
      <c r="D6" s="16">
        <v>12619</v>
      </c>
      <c r="E6" s="16">
        <v>121407</v>
      </c>
      <c r="F6" s="16">
        <v>60711</v>
      </c>
      <c r="G6" s="16">
        <v>9885</v>
      </c>
      <c r="H6" s="16">
        <v>5311</v>
      </c>
      <c r="I6" s="16">
        <v>9894</v>
      </c>
    </row>
    <row r="7" spans="1:29" ht="12" customHeight="1" x14ac:dyDescent="0.2">
      <c r="A7" s="28" t="s">
        <v>165</v>
      </c>
      <c r="B7" s="2" t="s">
        <v>12</v>
      </c>
      <c r="C7" s="17">
        <v>308</v>
      </c>
      <c r="D7" s="17">
        <v>16</v>
      </c>
      <c r="E7" s="17">
        <v>97</v>
      </c>
      <c r="F7" s="17">
        <v>95</v>
      </c>
      <c r="G7" s="17">
        <v>14</v>
      </c>
      <c r="H7" s="17">
        <v>18</v>
      </c>
      <c r="I7" s="17">
        <v>68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5827</v>
      </c>
      <c r="D8" s="17">
        <v>313</v>
      </c>
      <c r="E8" s="17">
        <v>2729</v>
      </c>
      <c r="F8" s="17">
        <v>1613</v>
      </c>
      <c r="G8" s="17">
        <v>184</v>
      </c>
      <c r="H8" s="17">
        <v>438</v>
      </c>
      <c r="I8" s="17">
        <v>550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19053</v>
      </c>
      <c r="D9" s="17">
        <v>773</v>
      </c>
      <c r="E9" s="17">
        <v>11782</v>
      </c>
      <c r="F9" s="17">
        <v>4133</v>
      </c>
      <c r="G9" s="17">
        <v>631</v>
      </c>
      <c r="H9" s="17">
        <v>688</v>
      </c>
      <c r="I9" s="17">
        <v>1046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24320</v>
      </c>
      <c r="D10" s="17">
        <v>904</v>
      </c>
      <c r="E10" s="17">
        <v>15518</v>
      </c>
      <c r="F10" s="17">
        <v>5235</v>
      </c>
      <c r="G10" s="17">
        <v>1027</v>
      </c>
      <c r="H10" s="17">
        <v>566</v>
      </c>
      <c r="I10" s="17">
        <v>1070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26549</v>
      </c>
      <c r="D11" s="17">
        <v>1043</v>
      </c>
      <c r="E11" s="17">
        <v>16725</v>
      </c>
      <c r="F11" s="17">
        <v>6107</v>
      </c>
      <c r="G11" s="17">
        <v>1158</v>
      </c>
      <c r="H11" s="17">
        <v>521</v>
      </c>
      <c r="I11" s="17">
        <v>995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26387</v>
      </c>
      <c r="D12" s="17">
        <v>1206</v>
      </c>
      <c r="E12" s="17">
        <v>16006</v>
      </c>
      <c r="F12" s="17">
        <v>6458</v>
      </c>
      <c r="G12" s="17">
        <v>1214</v>
      </c>
      <c r="H12" s="17">
        <v>509</v>
      </c>
      <c r="I12" s="17">
        <v>994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27652</v>
      </c>
      <c r="D13" s="17">
        <v>1416</v>
      </c>
      <c r="E13" s="17">
        <v>16107</v>
      </c>
      <c r="F13" s="17">
        <v>7396</v>
      </c>
      <c r="G13" s="17">
        <v>1286</v>
      </c>
      <c r="H13" s="17">
        <v>470</v>
      </c>
      <c r="I13" s="17">
        <v>977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25223</v>
      </c>
      <c r="D14" s="17">
        <v>1644</v>
      </c>
      <c r="E14" s="17">
        <v>13952</v>
      </c>
      <c r="F14" s="17">
        <v>7019</v>
      </c>
      <c r="G14" s="17">
        <v>1206</v>
      </c>
      <c r="H14" s="17">
        <v>461</v>
      </c>
      <c r="I14" s="17">
        <v>941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21297</v>
      </c>
      <c r="D15" s="17">
        <v>1683</v>
      </c>
      <c r="E15" s="17">
        <v>11154</v>
      </c>
      <c r="F15" s="17">
        <v>6225</v>
      </c>
      <c r="G15" s="17">
        <v>1022</v>
      </c>
      <c r="H15" s="17">
        <v>416</v>
      </c>
      <c r="I15" s="17">
        <v>797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17574</v>
      </c>
      <c r="D16" s="17">
        <v>1567</v>
      </c>
      <c r="E16" s="17">
        <v>8490</v>
      </c>
      <c r="F16" s="17">
        <v>5739</v>
      </c>
      <c r="G16" s="17">
        <v>762</v>
      </c>
      <c r="H16" s="17">
        <v>349</v>
      </c>
      <c r="I16" s="17">
        <v>667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12892</v>
      </c>
      <c r="D17" s="17">
        <v>1070</v>
      </c>
      <c r="E17" s="17">
        <v>5490</v>
      </c>
      <c r="F17" s="17">
        <v>4773</v>
      </c>
      <c r="G17" s="17">
        <v>625</v>
      </c>
      <c r="H17" s="17">
        <v>345</v>
      </c>
      <c r="I17" s="17">
        <v>589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6805</v>
      </c>
      <c r="D18" s="17">
        <v>553</v>
      </c>
      <c r="E18" s="17">
        <v>2074</v>
      </c>
      <c r="F18" s="17">
        <v>3070</v>
      </c>
      <c r="G18" s="17">
        <v>378</v>
      </c>
      <c r="H18" s="17">
        <v>236</v>
      </c>
      <c r="I18" s="17">
        <v>494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3257</v>
      </c>
      <c r="D19" s="17">
        <v>275</v>
      </c>
      <c r="E19" s="17">
        <v>643</v>
      </c>
      <c r="F19" s="17">
        <v>1658</v>
      </c>
      <c r="G19" s="17">
        <v>176</v>
      </c>
      <c r="H19" s="17">
        <v>159</v>
      </c>
      <c r="I19" s="17">
        <v>346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1570</v>
      </c>
      <c r="D20" s="17">
        <v>86</v>
      </c>
      <c r="E20" s="17">
        <v>310</v>
      </c>
      <c r="F20" s="17">
        <v>789</v>
      </c>
      <c r="G20" s="17">
        <v>121</v>
      </c>
      <c r="H20" s="17">
        <v>74</v>
      </c>
      <c r="I20" s="17">
        <v>190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1113</v>
      </c>
      <c r="D21" s="17">
        <v>70</v>
      </c>
      <c r="E21" s="17">
        <v>330</v>
      </c>
      <c r="F21" s="17">
        <v>401</v>
      </c>
      <c r="G21" s="17">
        <v>81</v>
      </c>
      <c r="H21" s="17">
        <v>61</v>
      </c>
      <c r="I21" s="17">
        <v>170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100991</v>
      </c>
      <c r="D22" s="16">
        <v>12016</v>
      </c>
      <c r="E22" s="16">
        <v>53656</v>
      </c>
      <c r="F22" s="16">
        <v>24377</v>
      </c>
      <c r="G22" s="16">
        <v>3541</v>
      </c>
      <c r="H22" s="16">
        <v>2555</v>
      </c>
      <c r="I22" s="16">
        <v>4846</v>
      </c>
    </row>
    <row r="23" spans="1:14" ht="12" customHeight="1" x14ac:dyDescent="0.2">
      <c r="A23" s="28" t="s">
        <v>165</v>
      </c>
      <c r="B23" s="2" t="s">
        <v>12</v>
      </c>
      <c r="C23" s="17">
        <v>138</v>
      </c>
      <c r="D23" s="17">
        <v>9</v>
      </c>
      <c r="E23" s="17">
        <v>48</v>
      </c>
      <c r="F23" s="17">
        <v>36</v>
      </c>
      <c r="G23" s="17">
        <v>8</v>
      </c>
      <c r="H23" s="17">
        <v>8</v>
      </c>
      <c r="I23" s="17">
        <v>29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2523</v>
      </c>
      <c r="D24" s="17">
        <v>259</v>
      </c>
      <c r="E24" s="17">
        <v>1100</v>
      </c>
      <c r="F24" s="17">
        <v>670</v>
      </c>
      <c r="G24" s="17">
        <v>73</v>
      </c>
      <c r="H24" s="17">
        <v>173</v>
      </c>
      <c r="I24" s="17">
        <v>248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8726</v>
      </c>
      <c r="D25" s="17">
        <v>697</v>
      </c>
      <c r="E25" s="17">
        <v>5121</v>
      </c>
      <c r="F25" s="17">
        <v>1866</v>
      </c>
      <c r="G25" s="17">
        <v>245</v>
      </c>
      <c r="H25" s="17">
        <v>314</v>
      </c>
      <c r="I25" s="17">
        <v>483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11394</v>
      </c>
      <c r="D26" s="17">
        <v>855</v>
      </c>
      <c r="E26" s="17">
        <v>6954</v>
      </c>
      <c r="F26" s="17">
        <v>2414</v>
      </c>
      <c r="G26" s="17">
        <v>396</v>
      </c>
      <c r="H26" s="17">
        <v>258</v>
      </c>
      <c r="I26" s="17">
        <v>517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12414</v>
      </c>
      <c r="D27" s="17">
        <v>990</v>
      </c>
      <c r="E27" s="17">
        <v>7472</v>
      </c>
      <c r="F27" s="17">
        <v>2766</v>
      </c>
      <c r="G27" s="17">
        <v>445</v>
      </c>
      <c r="H27" s="17">
        <v>246</v>
      </c>
      <c r="I27" s="17">
        <v>495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12278</v>
      </c>
      <c r="D28" s="17">
        <v>1152</v>
      </c>
      <c r="E28" s="17">
        <v>7096</v>
      </c>
      <c r="F28" s="17">
        <v>2837</v>
      </c>
      <c r="G28" s="17">
        <v>465</v>
      </c>
      <c r="H28" s="17">
        <v>232</v>
      </c>
      <c r="I28" s="17">
        <v>496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12963</v>
      </c>
      <c r="D29" s="17">
        <v>1369</v>
      </c>
      <c r="E29" s="17">
        <v>7283</v>
      </c>
      <c r="F29" s="17">
        <v>3082</v>
      </c>
      <c r="G29" s="17">
        <v>503</v>
      </c>
      <c r="H29" s="17">
        <v>242</v>
      </c>
      <c r="I29" s="17">
        <v>484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11917</v>
      </c>
      <c r="D30" s="17">
        <v>1587</v>
      </c>
      <c r="E30" s="17">
        <v>6411</v>
      </c>
      <c r="F30" s="17">
        <v>2765</v>
      </c>
      <c r="G30" s="17">
        <v>426</v>
      </c>
      <c r="H30" s="17">
        <v>257</v>
      </c>
      <c r="I30" s="17">
        <v>471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10169</v>
      </c>
      <c r="D31" s="17">
        <v>1633</v>
      </c>
      <c r="E31" s="17">
        <v>5091</v>
      </c>
      <c r="F31" s="17">
        <v>2441</v>
      </c>
      <c r="G31" s="17">
        <v>355</v>
      </c>
      <c r="H31" s="17">
        <v>235</v>
      </c>
      <c r="I31" s="17">
        <v>414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8253</v>
      </c>
      <c r="D32" s="17">
        <v>1518</v>
      </c>
      <c r="E32" s="17">
        <v>3823</v>
      </c>
      <c r="F32" s="17">
        <v>2136</v>
      </c>
      <c r="G32" s="17">
        <v>261</v>
      </c>
      <c r="H32" s="17">
        <v>189</v>
      </c>
      <c r="I32" s="17">
        <v>326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5067</v>
      </c>
      <c r="D33" s="17">
        <v>1023</v>
      </c>
      <c r="E33" s="17">
        <v>1963</v>
      </c>
      <c r="F33" s="17">
        <v>1493</v>
      </c>
      <c r="G33" s="17">
        <v>153</v>
      </c>
      <c r="H33" s="17">
        <v>164</v>
      </c>
      <c r="I33" s="17">
        <v>271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2647</v>
      </c>
      <c r="D34" s="17">
        <v>523</v>
      </c>
      <c r="E34" s="17">
        <v>762</v>
      </c>
      <c r="F34" s="17">
        <v>927</v>
      </c>
      <c r="G34" s="17">
        <v>102</v>
      </c>
      <c r="H34" s="17">
        <v>99</v>
      </c>
      <c r="I34" s="17">
        <v>234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1324</v>
      </c>
      <c r="D35" s="17">
        <v>261</v>
      </c>
      <c r="E35" s="17">
        <v>232</v>
      </c>
      <c r="F35" s="17">
        <v>534</v>
      </c>
      <c r="G35" s="17">
        <v>49</v>
      </c>
      <c r="H35" s="17">
        <v>75</v>
      </c>
      <c r="I35" s="17">
        <v>173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625</v>
      </c>
      <c r="D36" s="17">
        <v>76</v>
      </c>
      <c r="E36" s="17">
        <v>131</v>
      </c>
      <c r="F36" s="17">
        <v>253</v>
      </c>
      <c r="G36" s="17">
        <v>31</v>
      </c>
      <c r="H36" s="17">
        <v>35</v>
      </c>
      <c r="I36" s="17">
        <v>99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553</v>
      </c>
      <c r="D37" s="17">
        <v>64</v>
      </c>
      <c r="E37" s="17">
        <v>169</v>
      </c>
      <c r="F37" s="17">
        <v>157</v>
      </c>
      <c r="G37" s="17">
        <v>29</v>
      </c>
      <c r="H37" s="17">
        <v>28</v>
      </c>
      <c r="I37" s="17">
        <v>106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118836</v>
      </c>
      <c r="D38" s="16">
        <v>603</v>
      </c>
      <c r="E38" s="16">
        <v>67751</v>
      </c>
      <c r="F38" s="16">
        <v>36334</v>
      </c>
      <c r="G38" s="16">
        <v>6344</v>
      </c>
      <c r="H38" s="16">
        <v>2756</v>
      </c>
      <c r="I38" s="16">
        <v>5048</v>
      </c>
    </row>
    <row r="39" spans="1:14" ht="12" customHeight="1" x14ac:dyDescent="0.2">
      <c r="A39" s="28" t="s">
        <v>165</v>
      </c>
      <c r="B39" s="2" t="s">
        <v>12</v>
      </c>
      <c r="C39" s="17">
        <v>170</v>
      </c>
      <c r="D39" s="17">
        <v>7</v>
      </c>
      <c r="E39" s="17">
        <v>49</v>
      </c>
      <c r="F39" s="17">
        <v>59</v>
      </c>
      <c r="G39" s="17">
        <v>6</v>
      </c>
      <c r="H39" s="17">
        <v>10</v>
      </c>
      <c r="I39" s="17">
        <v>39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3304</v>
      </c>
      <c r="D40" s="17">
        <v>54</v>
      </c>
      <c r="E40" s="17">
        <v>1629</v>
      </c>
      <c r="F40" s="17">
        <v>943</v>
      </c>
      <c r="G40" s="17">
        <v>111</v>
      </c>
      <c r="H40" s="17">
        <v>265</v>
      </c>
      <c r="I40" s="17">
        <v>302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10327</v>
      </c>
      <c r="D41" s="17">
        <v>76</v>
      </c>
      <c r="E41" s="17">
        <v>6661</v>
      </c>
      <c r="F41" s="17">
        <v>2267</v>
      </c>
      <c r="G41" s="17">
        <v>386</v>
      </c>
      <c r="H41" s="17">
        <v>374</v>
      </c>
      <c r="I41" s="17">
        <v>563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12926</v>
      </c>
      <c r="D42" s="17">
        <v>49</v>
      </c>
      <c r="E42" s="17">
        <v>8564</v>
      </c>
      <c r="F42" s="17">
        <v>2821</v>
      </c>
      <c r="G42" s="17">
        <v>631</v>
      </c>
      <c r="H42" s="17">
        <v>308</v>
      </c>
      <c r="I42" s="17">
        <v>553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14135</v>
      </c>
      <c r="D43" s="17">
        <v>53</v>
      </c>
      <c r="E43" s="17">
        <v>9253</v>
      </c>
      <c r="F43" s="17">
        <v>3341</v>
      </c>
      <c r="G43" s="17">
        <v>713</v>
      </c>
      <c r="H43" s="17">
        <v>275</v>
      </c>
      <c r="I43" s="17">
        <v>500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14109</v>
      </c>
      <c r="D44" s="17">
        <v>54</v>
      </c>
      <c r="E44" s="17">
        <v>8910</v>
      </c>
      <c r="F44" s="17">
        <v>3621</v>
      </c>
      <c r="G44" s="17">
        <v>749</v>
      </c>
      <c r="H44" s="17">
        <v>277</v>
      </c>
      <c r="I44" s="17">
        <v>498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14689</v>
      </c>
      <c r="D45" s="17">
        <v>47</v>
      </c>
      <c r="E45" s="17">
        <v>8824</v>
      </c>
      <c r="F45" s="17">
        <v>4314</v>
      </c>
      <c r="G45" s="17">
        <v>783</v>
      </c>
      <c r="H45" s="17">
        <v>228</v>
      </c>
      <c r="I45" s="17">
        <v>493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13306</v>
      </c>
      <c r="D46" s="17">
        <v>57</v>
      </c>
      <c r="E46" s="17">
        <v>7541</v>
      </c>
      <c r="F46" s="17">
        <v>4254</v>
      </c>
      <c r="G46" s="17">
        <v>780</v>
      </c>
      <c r="H46" s="17">
        <v>204</v>
      </c>
      <c r="I46" s="17">
        <v>470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11128</v>
      </c>
      <c r="D47" s="17">
        <v>50</v>
      </c>
      <c r="E47" s="17">
        <v>6063</v>
      </c>
      <c r="F47" s="17">
        <v>3784</v>
      </c>
      <c r="G47" s="17">
        <v>667</v>
      </c>
      <c r="H47" s="17">
        <v>181</v>
      </c>
      <c r="I47" s="17">
        <v>383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9321</v>
      </c>
      <c r="D48" s="17">
        <v>49</v>
      </c>
      <c r="E48" s="17">
        <v>4667</v>
      </c>
      <c r="F48" s="17">
        <v>3603</v>
      </c>
      <c r="G48" s="17">
        <v>501</v>
      </c>
      <c r="H48" s="17">
        <v>160</v>
      </c>
      <c r="I48" s="17">
        <v>341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7825</v>
      </c>
      <c r="D49" s="17">
        <v>47</v>
      </c>
      <c r="E49" s="17">
        <v>3527</v>
      </c>
      <c r="F49" s="17">
        <v>3280</v>
      </c>
      <c r="G49" s="17">
        <v>472</v>
      </c>
      <c r="H49" s="17">
        <v>181</v>
      </c>
      <c r="I49" s="17">
        <v>318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4158</v>
      </c>
      <c r="D50" s="17">
        <v>30</v>
      </c>
      <c r="E50" s="17">
        <v>1312</v>
      </c>
      <c r="F50" s="17">
        <v>2143</v>
      </c>
      <c r="G50" s="17">
        <v>276</v>
      </c>
      <c r="H50" s="17">
        <v>137</v>
      </c>
      <c r="I50" s="17">
        <v>260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1933</v>
      </c>
      <c r="D51" s="17">
        <v>14</v>
      </c>
      <c r="E51" s="17">
        <v>411</v>
      </c>
      <c r="F51" s="17">
        <v>1124</v>
      </c>
      <c r="G51" s="17">
        <v>127</v>
      </c>
      <c r="H51" s="17">
        <v>84</v>
      </c>
      <c r="I51" s="17">
        <v>173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945</v>
      </c>
      <c r="D52" s="17">
        <v>10</v>
      </c>
      <c r="E52" s="17">
        <v>179</v>
      </c>
      <c r="F52" s="17">
        <v>536</v>
      </c>
      <c r="G52" s="17">
        <v>90</v>
      </c>
      <c r="H52" s="17">
        <v>39</v>
      </c>
      <c r="I52" s="17">
        <v>91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560</v>
      </c>
      <c r="D53" s="18">
        <v>6</v>
      </c>
      <c r="E53" s="18">
        <v>161</v>
      </c>
      <c r="F53" s="18">
        <v>244</v>
      </c>
      <c r="G53" s="18">
        <v>52</v>
      </c>
      <c r="H53" s="18">
        <v>33</v>
      </c>
      <c r="I53" s="18">
        <v>64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377336</v>
      </c>
      <c r="D6" s="16">
        <v>21789</v>
      </c>
      <c r="E6" s="16">
        <v>222143</v>
      </c>
      <c r="F6" s="16">
        <v>95035</v>
      </c>
      <c r="G6" s="16">
        <v>15814</v>
      </c>
      <c r="H6" s="16">
        <v>9084</v>
      </c>
      <c r="I6" s="16">
        <v>13471</v>
      </c>
    </row>
    <row r="7" spans="1:29" ht="12" customHeight="1" x14ac:dyDescent="0.2">
      <c r="A7" s="28" t="s">
        <v>165</v>
      </c>
      <c r="B7" s="2" t="s">
        <v>12</v>
      </c>
      <c r="C7" s="17">
        <v>572</v>
      </c>
      <c r="D7" s="17">
        <v>39</v>
      </c>
      <c r="E7" s="17">
        <v>188</v>
      </c>
      <c r="F7" s="17">
        <v>165</v>
      </c>
      <c r="G7" s="17">
        <v>19</v>
      </c>
      <c r="H7" s="17">
        <v>75</v>
      </c>
      <c r="I7" s="17">
        <v>86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10162</v>
      </c>
      <c r="D8" s="17">
        <v>837</v>
      </c>
      <c r="E8" s="17">
        <v>4329</v>
      </c>
      <c r="F8" s="17">
        <v>2854</v>
      </c>
      <c r="G8" s="17">
        <v>290</v>
      </c>
      <c r="H8" s="17">
        <v>953</v>
      </c>
      <c r="I8" s="17">
        <v>899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33114</v>
      </c>
      <c r="D9" s="17">
        <v>2020</v>
      </c>
      <c r="E9" s="17">
        <v>19497</v>
      </c>
      <c r="F9" s="17">
        <v>7410</v>
      </c>
      <c r="G9" s="17">
        <v>1067</v>
      </c>
      <c r="H9" s="17">
        <v>1327</v>
      </c>
      <c r="I9" s="17">
        <v>1793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47436</v>
      </c>
      <c r="D10" s="17">
        <v>2290</v>
      </c>
      <c r="E10" s="17">
        <v>30284</v>
      </c>
      <c r="F10" s="17">
        <v>10227</v>
      </c>
      <c r="G10" s="17">
        <v>1697</v>
      </c>
      <c r="H10" s="17">
        <v>1177</v>
      </c>
      <c r="I10" s="17">
        <v>1761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49759</v>
      </c>
      <c r="D11" s="17">
        <v>2285</v>
      </c>
      <c r="E11" s="17">
        <v>31867</v>
      </c>
      <c r="F11" s="17">
        <v>11156</v>
      </c>
      <c r="G11" s="17">
        <v>1993</v>
      </c>
      <c r="H11" s="17">
        <v>964</v>
      </c>
      <c r="I11" s="17">
        <v>1494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47669</v>
      </c>
      <c r="D12" s="17">
        <v>2381</v>
      </c>
      <c r="E12" s="17">
        <v>30394</v>
      </c>
      <c r="F12" s="17">
        <v>10793</v>
      </c>
      <c r="G12" s="17">
        <v>1953</v>
      </c>
      <c r="H12" s="17">
        <v>787</v>
      </c>
      <c r="I12" s="17">
        <v>1361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48215</v>
      </c>
      <c r="D13" s="17">
        <v>2603</v>
      </c>
      <c r="E13" s="17">
        <v>30353</v>
      </c>
      <c r="F13" s="17">
        <v>11089</v>
      </c>
      <c r="G13" s="17">
        <v>2056</v>
      </c>
      <c r="H13" s="17">
        <v>783</v>
      </c>
      <c r="I13" s="17">
        <v>1331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42636</v>
      </c>
      <c r="D14" s="17">
        <v>2531</v>
      </c>
      <c r="E14" s="17">
        <v>26371</v>
      </c>
      <c r="F14" s="17">
        <v>9977</v>
      </c>
      <c r="G14" s="17">
        <v>1896</v>
      </c>
      <c r="H14" s="17">
        <v>732</v>
      </c>
      <c r="I14" s="17">
        <v>1129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34883</v>
      </c>
      <c r="D15" s="17">
        <v>2382</v>
      </c>
      <c r="E15" s="17">
        <v>20519</v>
      </c>
      <c r="F15" s="17">
        <v>8921</v>
      </c>
      <c r="G15" s="17">
        <v>1593</v>
      </c>
      <c r="H15" s="17">
        <v>634</v>
      </c>
      <c r="I15" s="17">
        <v>834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26903</v>
      </c>
      <c r="D16" s="17">
        <v>2031</v>
      </c>
      <c r="E16" s="17">
        <v>14724</v>
      </c>
      <c r="F16" s="17">
        <v>7597</v>
      </c>
      <c r="G16" s="17">
        <v>1268</v>
      </c>
      <c r="H16" s="17">
        <v>483</v>
      </c>
      <c r="I16" s="17">
        <v>800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18069</v>
      </c>
      <c r="D17" s="17">
        <v>1258</v>
      </c>
      <c r="E17" s="17">
        <v>8496</v>
      </c>
      <c r="F17" s="17">
        <v>6305</v>
      </c>
      <c r="G17" s="17">
        <v>906</v>
      </c>
      <c r="H17" s="17">
        <v>422</v>
      </c>
      <c r="I17" s="17">
        <v>682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9677</v>
      </c>
      <c r="D18" s="17">
        <v>631</v>
      </c>
      <c r="E18" s="17">
        <v>3323</v>
      </c>
      <c r="F18" s="17">
        <v>4354</v>
      </c>
      <c r="G18" s="17">
        <v>548</v>
      </c>
      <c r="H18" s="17">
        <v>338</v>
      </c>
      <c r="I18" s="17">
        <v>483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4501</v>
      </c>
      <c r="D19" s="17">
        <v>284</v>
      </c>
      <c r="E19" s="17">
        <v>947</v>
      </c>
      <c r="F19" s="17">
        <v>2413</v>
      </c>
      <c r="G19" s="17">
        <v>268</v>
      </c>
      <c r="H19" s="17">
        <v>232</v>
      </c>
      <c r="I19" s="17">
        <v>357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2152</v>
      </c>
      <c r="D20" s="17">
        <v>122</v>
      </c>
      <c r="E20" s="17">
        <v>424</v>
      </c>
      <c r="F20" s="17">
        <v>1108</v>
      </c>
      <c r="G20" s="17">
        <v>167</v>
      </c>
      <c r="H20" s="17">
        <v>105</v>
      </c>
      <c r="I20" s="17">
        <v>226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1588</v>
      </c>
      <c r="D21" s="17">
        <v>95</v>
      </c>
      <c r="E21" s="17">
        <v>427</v>
      </c>
      <c r="F21" s="17">
        <v>666</v>
      </c>
      <c r="G21" s="17">
        <v>93</v>
      </c>
      <c r="H21" s="17">
        <v>72</v>
      </c>
      <c r="I21" s="17">
        <v>235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180995</v>
      </c>
      <c r="D22" s="16">
        <v>20694</v>
      </c>
      <c r="E22" s="16">
        <v>104067</v>
      </c>
      <c r="F22" s="16">
        <v>39231</v>
      </c>
      <c r="G22" s="16">
        <v>5740</v>
      </c>
      <c r="H22" s="16">
        <v>4436</v>
      </c>
      <c r="I22" s="16">
        <v>6827</v>
      </c>
    </row>
    <row r="23" spans="1:14" ht="12" customHeight="1" x14ac:dyDescent="0.2">
      <c r="A23" s="28" t="s">
        <v>165</v>
      </c>
      <c r="B23" s="2" t="s">
        <v>12</v>
      </c>
      <c r="C23" s="17">
        <v>247</v>
      </c>
      <c r="D23" s="17">
        <v>28</v>
      </c>
      <c r="E23" s="17">
        <v>78</v>
      </c>
      <c r="F23" s="17">
        <v>64</v>
      </c>
      <c r="G23" s="17">
        <v>6</v>
      </c>
      <c r="H23" s="17">
        <v>27</v>
      </c>
      <c r="I23" s="17">
        <v>44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4483</v>
      </c>
      <c r="D24" s="17">
        <v>739</v>
      </c>
      <c r="E24" s="17">
        <v>1640</v>
      </c>
      <c r="F24" s="17">
        <v>1168</v>
      </c>
      <c r="G24" s="17">
        <v>103</v>
      </c>
      <c r="H24" s="17">
        <v>412</v>
      </c>
      <c r="I24" s="17">
        <v>421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15582</v>
      </c>
      <c r="D25" s="17">
        <v>1900</v>
      </c>
      <c r="E25" s="17">
        <v>8360</v>
      </c>
      <c r="F25" s="17">
        <v>3402</v>
      </c>
      <c r="G25" s="17">
        <v>422</v>
      </c>
      <c r="H25" s="17">
        <v>615</v>
      </c>
      <c r="I25" s="17">
        <v>883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23295</v>
      </c>
      <c r="D26" s="17">
        <v>2173</v>
      </c>
      <c r="E26" s="17">
        <v>14081</v>
      </c>
      <c r="F26" s="17">
        <v>4901</v>
      </c>
      <c r="G26" s="17">
        <v>677</v>
      </c>
      <c r="H26" s="17">
        <v>579</v>
      </c>
      <c r="I26" s="17">
        <v>884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24065</v>
      </c>
      <c r="D27" s="17">
        <v>2175</v>
      </c>
      <c r="E27" s="17">
        <v>14758</v>
      </c>
      <c r="F27" s="17">
        <v>5132</v>
      </c>
      <c r="G27" s="17">
        <v>759</v>
      </c>
      <c r="H27" s="17">
        <v>472</v>
      </c>
      <c r="I27" s="17">
        <v>769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23224</v>
      </c>
      <c r="D28" s="17">
        <v>2289</v>
      </c>
      <c r="E28" s="17">
        <v>14316</v>
      </c>
      <c r="F28" s="17">
        <v>4723</v>
      </c>
      <c r="G28" s="17">
        <v>758</v>
      </c>
      <c r="H28" s="17">
        <v>407</v>
      </c>
      <c r="I28" s="17">
        <v>731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23869</v>
      </c>
      <c r="D29" s="17">
        <v>2509</v>
      </c>
      <c r="E29" s="17">
        <v>14860</v>
      </c>
      <c r="F29" s="17">
        <v>4606</v>
      </c>
      <c r="G29" s="17">
        <v>763</v>
      </c>
      <c r="H29" s="17">
        <v>412</v>
      </c>
      <c r="I29" s="17">
        <v>719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21176</v>
      </c>
      <c r="D30" s="17">
        <v>2449</v>
      </c>
      <c r="E30" s="17">
        <v>13108</v>
      </c>
      <c r="F30" s="17">
        <v>3974</v>
      </c>
      <c r="G30" s="17">
        <v>669</v>
      </c>
      <c r="H30" s="17">
        <v>398</v>
      </c>
      <c r="I30" s="17">
        <v>578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17099</v>
      </c>
      <c r="D31" s="17">
        <v>2290</v>
      </c>
      <c r="E31" s="17">
        <v>10058</v>
      </c>
      <c r="F31" s="17">
        <v>3454</v>
      </c>
      <c r="G31" s="17">
        <v>579</v>
      </c>
      <c r="H31" s="17">
        <v>321</v>
      </c>
      <c r="I31" s="17">
        <v>397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12830</v>
      </c>
      <c r="D32" s="17">
        <v>1947</v>
      </c>
      <c r="E32" s="17">
        <v>7021</v>
      </c>
      <c r="F32" s="17">
        <v>2785</v>
      </c>
      <c r="G32" s="17">
        <v>444</v>
      </c>
      <c r="H32" s="17">
        <v>235</v>
      </c>
      <c r="I32" s="17">
        <v>398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7817</v>
      </c>
      <c r="D33" s="17">
        <v>1185</v>
      </c>
      <c r="E33" s="17">
        <v>3653</v>
      </c>
      <c r="F33" s="17">
        <v>2192</v>
      </c>
      <c r="G33" s="17">
        <v>245</v>
      </c>
      <c r="H33" s="17">
        <v>213</v>
      </c>
      <c r="I33" s="17">
        <v>329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3949</v>
      </c>
      <c r="D34" s="17">
        <v>570</v>
      </c>
      <c r="E34" s="17">
        <v>1384</v>
      </c>
      <c r="F34" s="17">
        <v>1445</v>
      </c>
      <c r="G34" s="17">
        <v>153</v>
      </c>
      <c r="H34" s="17">
        <v>153</v>
      </c>
      <c r="I34" s="17">
        <v>244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1726</v>
      </c>
      <c r="D35" s="17">
        <v>252</v>
      </c>
      <c r="E35" s="17">
        <v>396</v>
      </c>
      <c r="F35" s="17">
        <v>728</v>
      </c>
      <c r="G35" s="17">
        <v>74</v>
      </c>
      <c r="H35" s="17">
        <v>112</v>
      </c>
      <c r="I35" s="17">
        <v>164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871</v>
      </c>
      <c r="D36" s="17">
        <v>104</v>
      </c>
      <c r="E36" s="17">
        <v>152</v>
      </c>
      <c r="F36" s="17">
        <v>393</v>
      </c>
      <c r="G36" s="17">
        <v>45</v>
      </c>
      <c r="H36" s="17">
        <v>48</v>
      </c>
      <c r="I36" s="17">
        <v>129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762</v>
      </c>
      <c r="D37" s="17">
        <v>84</v>
      </c>
      <c r="E37" s="17">
        <v>202</v>
      </c>
      <c r="F37" s="17">
        <v>264</v>
      </c>
      <c r="G37" s="17">
        <v>43</v>
      </c>
      <c r="H37" s="17">
        <v>32</v>
      </c>
      <c r="I37" s="17">
        <v>137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196341</v>
      </c>
      <c r="D38" s="16">
        <v>1095</v>
      </c>
      <c r="E38" s="16">
        <v>118076</v>
      </c>
      <c r="F38" s="16">
        <v>55804</v>
      </c>
      <c r="G38" s="16">
        <v>10074</v>
      </c>
      <c r="H38" s="16">
        <v>4648</v>
      </c>
      <c r="I38" s="16">
        <v>6644</v>
      </c>
    </row>
    <row r="39" spans="1:14" ht="12" customHeight="1" x14ac:dyDescent="0.2">
      <c r="A39" s="28" t="s">
        <v>165</v>
      </c>
      <c r="B39" s="2" t="s">
        <v>12</v>
      </c>
      <c r="C39" s="17">
        <v>325</v>
      </c>
      <c r="D39" s="17">
        <v>11</v>
      </c>
      <c r="E39" s="17">
        <v>110</v>
      </c>
      <c r="F39" s="17">
        <v>101</v>
      </c>
      <c r="G39" s="17">
        <v>13</v>
      </c>
      <c r="H39" s="17">
        <v>48</v>
      </c>
      <c r="I39" s="17">
        <v>42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5679</v>
      </c>
      <c r="D40" s="17">
        <v>98</v>
      </c>
      <c r="E40" s="17">
        <v>2689</v>
      </c>
      <c r="F40" s="17">
        <v>1686</v>
      </c>
      <c r="G40" s="17">
        <v>187</v>
      </c>
      <c r="H40" s="17">
        <v>541</v>
      </c>
      <c r="I40" s="17">
        <v>478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17532</v>
      </c>
      <c r="D41" s="17">
        <v>120</v>
      </c>
      <c r="E41" s="17">
        <v>11137</v>
      </c>
      <c r="F41" s="17">
        <v>4008</v>
      </c>
      <c r="G41" s="17">
        <v>645</v>
      </c>
      <c r="H41" s="17">
        <v>712</v>
      </c>
      <c r="I41" s="17">
        <v>910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24141</v>
      </c>
      <c r="D42" s="17">
        <v>117</v>
      </c>
      <c r="E42" s="17">
        <v>16203</v>
      </c>
      <c r="F42" s="17">
        <v>5326</v>
      </c>
      <c r="G42" s="17">
        <v>1020</v>
      </c>
      <c r="H42" s="17">
        <v>598</v>
      </c>
      <c r="I42" s="17">
        <v>877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25694</v>
      </c>
      <c r="D43" s="17">
        <v>110</v>
      </c>
      <c r="E43" s="17">
        <v>17109</v>
      </c>
      <c r="F43" s="17">
        <v>6024</v>
      </c>
      <c r="G43" s="17">
        <v>1234</v>
      </c>
      <c r="H43" s="17">
        <v>492</v>
      </c>
      <c r="I43" s="17">
        <v>725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24445</v>
      </c>
      <c r="D44" s="17">
        <v>92</v>
      </c>
      <c r="E44" s="17">
        <v>16078</v>
      </c>
      <c r="F44" s="17">
        <v>6070</v>
      </c>
      <c r="G44" s="17">
        <v>1195</v>
      </c>
      <c r="H44" s="17">
        <v>380</v>
      </c>
      <c r="I44" s="17">
        <v>630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24346</v>
      </c>
      <c r="D45" s="17">
        <v>94</v>
      </c>
      <c r="E45" s="17">
        <v>15493</v>
      </c>
      <c r="F45" s="17">
        <v>6483</v>
      </c>
      <c r="G45" s="17">
        <v>1293</v>
      </c>
      <c r="H45" s="17">
        <v>371</v>
      </c>
      <c r="I45" s="17">
        <v>612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21460</v>
      </c>
      <c r="D46" s="17">
        <v>82</v>
      </c>
      <c r="E46" s="17">
        <v>13263</v>
      </c>
      <c r="F46" s="17">
        <v>6003</v>
      </c>
      <c r="G46" s="17">
        <v>1227</v>
      </c>
      <c r="H46" s="17">
        <v>334</v>
      </c>
      <c r="I46" s="17">
        <v>551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17784</v>
      </c>
      <c r="D47" s="17">
        <v>92</v>
      </c>
      <c r="E47" s="17">
        <v>10461</v>
      </c>
      <c r="F47" s="17">
        <v>5467</v>
      </c>
      <c r="G47" s="17">
        <v>1014</v>
      </c>
      <c r="H47" s="17">
        <v>313</v>
      </c>
      <c r="I47" s="17">
        <v>437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14073</v>
      </c>
      <c r="D48" s="17">
        <v>84</v>
      </c>
      <c r="E48" s="17">
        <v>7703</v>
      </c>
      <c r="F48" s="17">
        <v>4812</v>
      </c>
      <c r="G48" s="17">
        <v>824</v>
      </c>
      <c r="H48" s="17">
        <v>248</v>
      </c>
      <c r="I48" s="17">
        <v>402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10252</v>
      </c>
      <c r="D49" s="17">
        <v>73</v>
      </c>
      <c r="E49" s="17">
        <v>4843</v>
      </c>
      <c r="F49" s="17">
        <v>4113</v>
      </c>
      <c r="G49" s="17">
        <v>661</v>
      </c>
      <c r="H49" s="17">
        <v>209</v>
      </c>
      <c r="I49" s="17">
        <v>353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5728</v>
      </c>
      <c r="D50" s="17">
        <v>61</v>
      </c>
      <c r="E50" s="17">
        <v>1939</v>
      </c>
      <c r="F50" s="17">
        <v>2909</v>
      </c>
      <c r="G50" s="17">
        <v>395</v>
      </c>
      <c r="H50" s="17">
        <v>185</v>
      </c>
      <c r="I50" s="17">
        <v>239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2775</v>
      </c>
      <c r="D51" s="17">
        <v>32</v>
      </c>
      <c r="E51" s="17">
        <v>551</v>
      </c>
      <c r="F51" s="17">
        <v>1685</v>
      </c>
      <c r="G51" s="17">
        <v>194</v>
      </c>
      <c r="H51" s="17">
        <v>120</v>
      </c>
      <c r="I51" s="17">
        <v>193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1281</v>
      </c>
      <c r="D52" s="17">
        <v>18</v>
      </c>
      <c r="E52" s="17">
        <v>272</v>
      </c>
      <c r="F52" s="17">
        <v>715</v>
      </c>
      <c r="G52" s="17">
        <v>122</v>
      </c>
      <c r="H52" s="17">
        <v>57</v>
      </c>
      <c r="I52" s="17">
        <v>97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826</v>
      </c>
      <c r="D53" s="18">
        <v>11</v>
      </c>
      <c r="E53" s="18">
        <v>225</v>
      </c>
      <c r="F53" s="18">
        <v>402</v>
      </c>
      <c r="G53" s="18">
        <v>50</v>
      </c>
      <c r="H53" s="18">
        <v>40</v>
      </c>
      <c r="I53" s="18">
        <v>98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5656</v>
      </c>
      <c r="D6" s="16">
        <v>602</v>
      </c>
      <c r="E6" s="16">
        <v>2883</v>
      </c>
      <c r="F6" s="16">
        <v>1394</v>
      </c>
      <c r="G6" s="16">
        <v>395</v>
      </c>
      <c r="H6" s="16">
        <v>215</v>
      </c>
      <c r="I6" s="16">
        <v>167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>
        <v>2</v>
      </c>
      <c r="E7" s="17">
        <v>3</v>
      </c>
      <c r="F7" s="17">
        <v>3</v>
      </c>
      <c r="G7" s="17" t="s">
        <v>178</v>
      </c>
      <c r="H7" s="17">
        <v>5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246</v>
      </c>
      <c r="D8" s="17">
        <v>37</v>
      </c>
      <c r="E8" s="17">
        <v>121</v>
      </c>
      <c r="F8" s="17">
        <v>39</v>
      </c>
      <c r="G8" s="17">
        <v>2</v>
      </c>
      <c r="H8" s="17">
        <v>33</v>
      </c>
      <c r="I8" s="17">
        <v>14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547</v>
      </c>
      <c r="D9" s="17">
        <v>82</v>
      </c>
      <c r="E9" s="17">
        <v>331</v>
      </c>
      <c r="F9" s="17">
        <v>82</v>
      </c>
      <c r="G9" s="17">
        <v>11</v>
      </c>
      <c r="H9" s="17">
        <v>26</v>
      </c>
      <c r="I9" s="17">
        <v>15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628</v>
      </c>
      <c r="D10" s="17">
        <v>57</v>
      </c>
      <c r="E10" s="17">
        <v>368</v>
      </c>
      <c r="F10" s="17">
        <v>125</v>
      </c>
      <c r="G10" s="17">
        <v>40</v>
      </c>
      <c r="H10" s="17">
        <v>20</v>
      </c>
      <c r="I10" s="17">
        <v>18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618</v>
      </c>
      <c r="D11" s="17">
        <v>66</v>
      </c>
      <c r="E11" s="17">
        <v>355</v>
      </c>
      <c r="F11" s="17">
        <v>128</v>
      </c>
      <c r="G11" s="17">
        <v>47</v>
      </c>
      <c r="H11" s="17">
        <v>10</v>
      </c>
      <c r="I11" s="17">
        <v>12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672</v>
      </c>
      <c r="D12" s="17">
        <v>62</v>
      </c>
      <c r="E12" s="17">
        <v>370</v>
      </c>
      <c r="F12" s="17">
        <v>144</v>
      </c>
      <c r="G12" s="17">
        <v>63</v>
      </c>
      <c r="H12" s="17">
        <v>20</v>
      </c>
      <c r="I12" s="17">
        <v>13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699</v>
      </c>
      <c r="D13" s="17">
        <v>77</v>
      </c>
      <c r="E13" s="17">
        <v>381</v>
      </c>
      <c r="F13" s="17">
        <v>162</v>
      </c>
      <c r="G13" s="17">
        <v>43</v>
      </c>
      <c r="H13" s="17">
        <v>18</v>
      </c>
      <c r="I13" s="17">
        <v>18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601</v>
      </c>
      <c r="D14" s="17">
        <v>51</v>
      </c>
      <c r="E14" s="17">
        <v>315</v>
      </c>
      <c r="F14" s="17">
        <v>170</v>
      </c>
      <c r="G14" s="17">
        <v>39</v>
      </c>
      <c r="H14" s="17">
        <v>14</v>
      </c>
      <c r="I14" s="17">
        <v>12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514</v>
      </c>
      <c r="D15" s="17">
        <v>66</v>
      </c>
      <c r="E15" s="17">
        <v>248</v>
      </c>
      <c r="F15" s="17">
        <v>128</v>
      </c>
      <c r="G15" s="17">
        <v>41</v>
      </c>
      <c r="H15" s="17">
        <v>15</v>
      </c>
      <c r="I15" s="17">
        <v>16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446</v>
      </c>
      <c r="D16" s="17">
        <v>45</v>
      </c>
      <c r="E16" s="17">
        <v>203</v>
      </c>
      <c r="F16" s="17">
        <v>129</v>
      </c>
      <c r="G16" s="17">
        <v>39</v>
      </c>
      <c r="H16" s="17">
        <v>14</v>
      </c>
      <c r="I16" s="17">
        <v>16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327</v>
      </c>
      <c r="D17" s="17">
        <v>28</v>
      </c>
      <c r="E17" s="17">
        <v>127</v>
      </c>
      <c r="F17" s="17">
        <v>111</v>
      </c>
      <c r="G17" s="17">
        <v>34</v>
      </c>
      <c r="H17" s="17">
        <v>18</v>
      </c>
      <c r="I17" s="17">
        <v>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170</v>
      </c>
      <c r="D18" s="17">
        <v>13</v>
      </c>
      <c r="E18" s="17">
        <v>39</v>
      </c>
      <c r="F18" s="17">
        <v>89</v>
      </c>
      <c r="G18" s="17">
        <v>12</v>
      </c>
      <c r="H18" s="17">
        <v>8</v>
      </c>
      <c r="I18" s="17">
        <v>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95</v>
      </c>
      <c r="D19" s="17">
        <v>7</v>
      </c>
      <c r="E19" s="17">
        <v>14</v>
      </c>
      <c r="F19" s="17">
        <v>54</v>
      </c>
      <c r="G19" s="17">
        <v>10</v>
      </c>
      <c r="H19" s="17">
        <v>7</v>
      </c>
      <c r="I19" s="17">
        <v>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45</v>
      </c>
      <c r="D20" s="17">
        <v>6</v>
      </c>
      <c r="E20" s="17">
        <v>4</v>
      </c>
      <c r="F20" s="17">
        <v>15</v>
      </c>
      <c r="G20" s="17">
        <v>10</v>
      </c>
      <c r="H20" s="17">
        <v>5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34</v>
      </c>
      <c r="D21" s="17">
        <v>3</v>
      </c>
      <c r="E21" s="17">
        <v>4</v>
      </c>
      <c r="F21" s="17">
        <v>15</v>
      </c>
      <c r="G21" s="17">
        <v>4</v>
      </c>
      <c r="H21" s="17">
        <v>2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2501</v>
      </c>
      <c r="D22" s="16">
        <v>586</v>
      </c>
      <c r="E22" s="16">
        <v>1156</v>
      </c>
      <c r="F22" s="16">
        <v>483</v>
      </c>
      <c r="G22" s="16">
        <v>99</v>
      </c>
      <c r="H22" s="16">
        <v>102</v>
      </c>
      <c r="I22" s="16">
        <v>75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>
        <v>2</v>
      </c>
      <c r="E23" s="17" t="s">
        <v>178</v>
      </c>
      <c r="F23" s="17">
        <v>2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83</v>
      </c>
      <c r="D24" s="17">
        <v>36</v>
      </c>
      <c r="E24" s="17">
        <v>18</v>
      </c>
      <c r="F24" s="17">
        <v>18</v>
      </c>
      <c r="G24" s="17">
        <v>1</v>
      </c>
      <c r="H24" s="17">
        <v>5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238</v>
      </c>
      <c r="D25" s="17">
        <v>82</v>
      </c>
      <c r="E25" s="17">
        <v>105</v>
      </c>
      <c r="F25" s="17">
        <v>30</v>
      </c>
      <c r="G25" s="17">
        <v>6</v>
      </c>
      <c r="H25" s="17">
        <v>9</v>
      </c>
      <c r="I25" s="17">
        <v>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295</v>
      </c>
      <c r="D26" s="17">
        <v>56</v>
      </c>
      <c r="E26" s="17">
        <v>143</v>
      </c>
      <c r="F26" s="17">
        <v>62</v>
      </c>
      <c r="G26" s="17">
        <v>11</v>
      </c>
      <c r="H26" s="17">
        <v>13</v>
      </c>
      <c r="I26" s="17">
        <v>10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291</v>
      </c>
      <c r="D27" s="17">
        <v>66</v>
      </c>
      <c r="E27" s="17">
        <v>145</v>
      </c>
      <c r="F27" s="17">
        <v>54</v>
      </c>
      <c r="G27" s="17">
        <v>12</v>
      </c>
      <c r="H27" s="17">
        <v>5</v>
      </c>
      <c r="I27" s="17">
        <v>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342</v>
      </c>
      <c r="D28" s="17">
        <v>62</v>
      </c>
      <c r="E28" s="17">
        <v>178</v>
      </c>
      <c r="F28" s="17">
        <v>57</v>
      </c>
      <c r="G28" s="17">
        <v>23</v>
      </c>
      <c r="H28" s="17">
        <v>15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331</v>
      </c>
      <c r="D29" s="17">
        <v>74</v>
      </c>
      <c r="E29" s="17">
        <v>170</v>
      </c>
      <c r="F29" s="17">
        <v>60</v>
      </c>
      <c r="G29" s="17">
        <v>12</v>
      </c>
      <c r="H29" s="17">
        <v>9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270</v>
      </c>
      <c r="D30" s="17">
        <v>51</v>
      </c>
      <c r="E30" s="17">
        <v>145</v>
      </c>
      <c r="F30" s="17">
        <v>53</v>
      </c>
      <c r="G30" s="17">
        <v>7</v>
      </c>
      <c r="H30" s="17">
        <v>8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234</v>
      </c>
      <c r="D31" s="17">
        <v>65</v>
      </c>
      <c r="E31" s="17">
        <v>111</v>
      </c>
      <c r="F31" s="17">
        <v>35</v>
      </c>
      <c r="G31" s="17">
        <v>4</v>
      </c>
      <c r="H31" s="17">
        <v>10</v>
      </c>
      <c r="I31" s="17">
        <v>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195</v>
      </c>
      <c r="D32" s="17">
        <v>45</v>
      </c>
      <c r="E32" s="17">
        <v>86</v>
      </c>
      <c r="F32" s="17">
        <v>40</v>
      </c>
      <c r="G32" s="17">
        <v>9</v>
      </c>
      <c r="H32" s="17">
        <v>9</v>
      </c>
      <c r="I32" s="17">
        <v>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125</v>
      </c>
      <c r="D33" s="17">
        <v>27</v>
      </c>
      <c r="E33" s="17">
        <v>40</v>
      </c>
      <c r="F33" s="17">
        <v>35</v>
      </c>
      <c r="G33" s="17">
        <v>9</v>
      </c>
      <c r="H33" s="17">
        <v>11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46</v>
      </c>
      <c r="D34" s="17">
        <v>10</v>
      </c>
      <c r="E34" s="17">
        <v>11</v>
      </c>
      <c r="F34" s="17">
        <v>21</v>
      </c>
      <c r="G34" s="17">
        <v>1</v>
      </c>
      <c r="H34" s="17">
        <v>1</v>
      </c>
      <c r="I34" s="17">
        <v>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25</v>
      </c>
      <c r="D35" s="17">
        <v>5</v>
      </c>
      <c r="E35" s="17">
        <v>2</v>
      </c>
      <c r="F35" s="17">
        <v>11</v>
      </c>
      <c r="G35" s="17">
        <v>2</v>
      </c>
      <c r="H35" s="17">
        <v>4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</v>
      </c>
      <c r="D36" s="17">
        <v>2</v>
      </c>
      <c r="E36" s="17">
        <v>1</v>
      </c>
      <c r="F36" s="17">
        <v>1</v>
      </c>
      <c r="G36" s="17">
        <v>1</v>
      </c>
      <c r="H36" s="17">
        <v>2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12</v>
      </c>
      <c r="D37" s="17">
        <v>3</v>
      </c>
      <c r="E37" s="17">
        <v>1</v>
      </c>
      <c r="F37" s="17">
        <v>4</v>
      </c>
      <c r="G37" s="17">
        <v>1</v>
      </c>
      <c r="H37" s="17" t="s">
        <v>178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3155</v>
      </c>
      <c r="D38" s="16">
        <v>16</v>
      </c>
      <c r="E38" s="16">
        <v>1727</v>
      </c>
      <c r="F38" s="16">
        <v>911</v>
      </c>
      <c r="G38" s="16">
        <v>296</v>
      </c>
      <c r="H38" s="16">
        <v>113</v>
      </c>
      <c r="I38" s="16">
        <v>92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3</v>
      </c>
      <c r="F39" s="17">
        <v>1</v>
      </c>
      <c r="G39" s="17" t="s">
        <v>178</v>
      </c>
      <c r="H39" s="17">
        <v>4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163</v>
      </c>
      <c r="D40" s="17">
        <v>1</v>
      </c>
      <c r="E40" s="17">
        <v>103</v>
      </c>
      <c r="F40" s="17">
        <v>21</v>
      </c>
      <c r="G40" s="17">
        <v>1</v>
      </c>
      <c r="H40" s="17">
        <v>28</v>
      </c>
      <c r="I40" s="17">
        <v>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309</v>
      </c>
      <c r="D41" s="17" t="s">
        <v>178</v>
      </c>
      <c r="E41" s="17">
        <v>226</v>
      </c>
      <c r="F41" s="17">
        <v>52</v>
      </c>
      <c r="G41" s="17">
        <v>5</v>
      </c>
      <c r="H41" s="17">
        <v>17</v>
      </c>
      <c r="I41" s="17">
        <v>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333</v>
      </c>
      <c r="D42" s="17">
        <v>1</v>
      </c>
      <c r="E42" s="17">
        <v>225</v>
      </c>
      <c r="F42" s="17">
        <v>63</v>
      </c>
      <c r="G42" s="17">
        <v>29</v>
      </c>
      <c r="H42" s="17">
        <v>7</v>
      </c>
      <c r="I42" s="17">
        <v>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327</v>
      </c>
      <c r="D43" s="17" t="s">
        <v>178</v>
      </c>
      <c r="E43" s="17">
        <v>210</v>
      </c>
      <c r="F43" s="17">
        <v>74</v>
      </c>
      <c r="G43" s="17">
        <v>35</v>
      </c>
      <c r="H43" s="17">
        <v>5</v>
      </c>
      <c r="I43" s="17">
        <v>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330</v>
      </c>
      <c r="D44" s="17" t="s">
        <v>178</v>
      </c>
      <c r="E44" s="17">
        <v>192</v>
      </c>
      <c r="F44" s="17">
        <v>87</v>
      </c>
      <c r="G44" s="17">
        <v>40</v>
      </c>
      <c r="H44" s="17">
        <v>5</v>
      </c>
      <c r="I44" s="17">
        <v>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368</v>
      </c>
      <c r="D45" s="17">
        <v>3</v>
      </c>
      <c r="E45" s="17">
        <v>211</v>
      </c>
      <c r="F45" s="17">
        <v>102</v>
      </c>
      <c r="G45" s="17">
        <v>31</v>
      </c>
      <c r="H45" s="17">
        <v>9</v>
      </c>
      <c r="I45" s="17">
        <v>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331</v>
      </c>
      <c r="D46" s="17" t="s">
        <v>178</v>
      </c>
      <c r="E46" s="17">
        <v>170</v>
      </c>
      <c r="F46" s="17">
        <v>117</v>
      </c>
      <c r="G46" s="17">
        <v>32</v>
      </c>
      <c r="H46" s="17">
        <v>6</v>
      </c>
      <c r="I46" s="17">
        <v>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280</v>
      </c>
      <c r="D47" s="17">
        <v>1</v>
      </c>
      <c r="E47" s="17">
        <v>137</v>
      </c>
      <c r="F47" s="17">
        <v>93</v>
      </c>
      <c r="G47" s="17">
        <v>37</v>
      </c>
      <c r="H47" s="17">
        <v>5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251</v>
      </c>
      <c r="D48" s="17" t="s">
        <v>178</v>
      </c>
      <c r="E48" s="17">
        <v>117</v>
      </c>
      <c r="F48" s="17">
        <v>89</v>
      </c>
      <c r="G48" s="17">
        <v>30</v>
      </c>
      <c r="H48" s="17">
        <v>5</v>
      </c>
      <c r="I48" s="17">
        <v>10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202</v>
      </c>
      <c r="D49" s="17">
        <v>1</v>
      </c>
      <c r="E49" s="17">
        <v>87</v>
      </c>
      <c r="F49" s="17">
        <v>76</v>
      </c>
      <c r="G49" s="17">
        <v>25</v>
      </c>
      <c r="H49" s="17">
        <v>7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124</v>
      </c>
      <c r="D50" s="17">
        <v>3</v>
      </c>
      <c r="E50" s="17">
        <v>28</v>
      </c>
      <c r="F50" s="17">
        <v>68</v>
      </c>
      <c r="G50" s="17">
        <v>11</v>
      </c>
      <c r="H50" s="17">
        <v>7</v>
      </c>
      <c r="I50" s="17">
        <v>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70</v>
      </c>
      <c r="D51" s="17">
        <v>2</v>
      </c>
      <c r="E51" s="17">
        <v>12</v>
      </c>
      <c r="F51" s="17">
        <v>43</v>
      </c>
      <c r="G51" s="17">
        <v>8</v>
      </c>
      <c r="H51" s="17">
        <v>3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36</v>
      </c>
      <c r="D52" s="17">
        <v>4</v>
      </c>
      <c r="E52" s="17">
        <v>3</v>
      </c>
      <c r="F52" s="17">
        <v>14</v>
      </c>
      <c r="G52" s="17">
        <v>9</v>
      </c>
      <c r="H52" s="17">
        <v>3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22</v>
      </c>
      <c r="D53" s="18" t="s">
        <v>178</v>
      </c>
      <c r="E53" s="18">
        <v>3</v>
      </c>
      <c r="F53" s="18">
        <v>11</v>
      </c>
      <c r="G53" s="18">
        <v>3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98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13002</v>
      </c>
      <c r="D6" s="16">
        <v>1047</v>
      </c>
      <c r="E6" s="16">
        <v>6769</v>
      </c>
      <c r="F6" s="16">
        <v>3665</v>
      </c>
      <c r="G6" s="16">
        <v>731</v>
      </c>
      <c r="H6" s="16">
        <v>369</v>
      </c>
      <c r="I6" s="16">
        <v>421</v>
      </c>
    </row>
    <row r="7" spans="1:29" ht="12" customHeight="1" x14ac:dyDescent="0.2">
      <c r="A7" s="28" t="s">
        <v>165</v>
      </c>
      <c r="B7" s="2" t="s">
        <v>12</v>
      </c>
      <c r="C7" s="17">
        <v>23</v>
      </c>
      <c r="D7" s="17">
        <v>4</v>
      </c>
      <c r="E7" s="17">
        <v>9</v>
      </c>
      <c r="F7" s="17">
        <v>6</v>
      </c>
      <c r="G7" s="17">
        <v>1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477</v>
      </c>
      <c r="D8" s="17">
        <v>44</v>
      </c>
      <c r="E8" s="17">
        <v>239</v>
      </c>
      <c r="F8" s="17">
        <v>120</v>
      </c>
      <c r="G8" s="17">
        <v>10</v>
      </c>
      <c r="H8" s="17">
        <v>37</v>
      </c>
      <c r="I8" s="17">
        <v>27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1137</v>
      </c>
      <c r="D9" s="17">
        <v>85</v>
      </c>
      <c r="E9" s="17">
        <v>737</v>
      </c>
      <c r="F9" s="17">
        <v>209</v>
      </c>
      <c r="G9" s="17">
        <v>37</v>
      </c>
      <c r="H9" s="17">
        <v>36</v>
      </c>
      <c r="I9" s="17">
        <v>33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1380</v>
      </c>
      <c r="D10" s="17">
        <v>103</v>
      </c>
      <c r="E10" s="17">
        <v>846</v>
      </c>
      <c r="F10" s="17">
        <v>298</v>
      </c>
      <c r="G10" s="17">
        <v>54</v>
      </c>
      <c r="H10" s="17">
        <v>35</v>
      </c>
      <c r="I10" s="17">
        <v>44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1489</v>
      </c>
      <c r="D11" s="17">
        <v>95</v>
      </c>
      <c r="E11" s="17">
        <v>886</v>
      </c>
      <c r="F11" s="17">
        <v>355</v>
      </c>
      <c r="G11" s="17">
        <v>80</v>
      </c>
      <c r="H11" s="17">
        <v>32</v>
      </c>
      <c r="I11" s="17">
        <v>41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1433</v>
      </c>
      <c r="D12" s="17">
        <v>83</v>
      </c>
      <c r="E12" s="17">
        <v>817</v>
      </c>
      <c r="F12" s="17">
        <v>375</v>
      </c>
      <c r="G12" s="17">
        <v>91</v>
      </c>
      <c r="H12" s="17">
        <v>32</v>
      </c>
      <c r="I12" s="17">
        <v>35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1673</v>
      </c>
      <c r="D13" s="17">
        <v>115</v>
      </c>
      <c r="E13" s="17">
        <v>918</v>
      </c>
      <c r="F13" s="17">
        <v>448</v>
      </c>
      <c r="G13" s="17">
        <v>100</v>
      </c>
      <c r="H13" s="17">
        <v>37</v>
      </c>
      <c r="I13" s="17">
        <v>55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1394</v>
      </c>
      <c r="D14" s="17">
        <v>121</v>
      </c>
      <c r="E14" s="17">
        <v>747</v>
      </c>
      <c r="F14" s="17">
        <v>372</v>
      </c>
      <c r="G14" s="17">
        <v>90</v>
      </c>
      <c r="H14" s="17">
        <v>30</v>
      </c>
      <c r="I14" s="17">
        <v>34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1192</v>
      </c>
      <c r="D15" s="17">
        <v>125</v>
      </c>
      <c r="E15" s="17">
        <v>571</v>
      </c>
      <c r="F15" s="17">
        <v>351</v>
      </c>
      <c r="G15" s="17">
        <v>79</v>
      </c>
      <c r="H15" s="17">
        <v>29</v>
      </c>
      <c r="I15" s="17">
        <v>37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1052</v>
      </c>
      <c r="D16" s="17">
        <v>116</v>
      </c>
      <c r="E16" s="17">
        <v>498</v>
      </c>
      <c r="F16" s="17">
        <v>323</v>
      </c>
      <c r="G16" s="17">
        <v>55</v>
      </c>
      <c r="H16" s="17">
        <v>26</v>
      </c>
      <c r="I16" s="17">
        <v>34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808</v>
      </c>
      <c r="D17" s="17">
        <v>76</v>
      </c>
      <c r="E17" s="17">
        <v>303</v>
      </c>
      <c r="F17" s="17">
        <v>330</v>
      </c>
      <c r="G17" s="17">
        <v>50</v>
      </c>
      <c r="H17" s="17">
        <v>26</v>
      </c>
      <c r="I17" s="17">
        <v>23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456</v>
      </c>
      <c r="D18" s="17">
        <v>41</v>
      </c>
      <c r="E18" s="17">
        <v>112</v>
      </c>
      <c r="F18" s="17">
        <v>226</v>
      </c>
      <c r="G18" s="17">
        <v>32</v>
      </c>
      <c r="H18" s="17">
        <v>23</v>
      </c>
      <c r="I18" s="17">
        <v>22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239</v>
      </c>
      <c r="D19" s="17">
        <v>23</v>
      </c>
      <c r="E19" s="17">
        <v>38</v>
      </c>
      <c r="F19" s="17">
        <v>129</v>
      </c>
      <c r="G19" s="17">
        <v>29</v>
      </c>
      <c r="H19" s="17">
        <v>11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134</v>
      </c>
      <c r="D20" s="17">
        <v>12</v>
      </c>
      <c r="E20" s="17">
        <v>20</v>
      </c>
      <c r="F20" s="17">
        <v>71</v>
      </c>
      <c r="G20" s="17">
        <v>15</v>
      </c>
      <c r="H20" s="17">
        <v>8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115</v>
      </c>
      <c r="D21" s="17">
        <v>4</v>
      </c>
      <c r="E21" s="17">
        <v>28</v>
      </c>
      <c r="F21" s="17">
        <v>52</v>
      </c>
      <c r="G21" s="17">
        <v>8</v>
      </c>
      <c r="H21" s="17">
        <v>5</v>
      </c>
      <c r="I21" s="17">
        <v>18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5802</v>
      </c>
      <c r="D22" s="16">
        <v>993</v>
      </c>
      <c r="E22" s="16">
        <v>2893</v>
      </c>
      <c r="F22" s="16">
        <v>1315</v>
      </c>
      <c r="G22" s="16">
        <v>217</v>
      </c>
      <c r="H22" s="16">
        <v>181</v>
      </c>
      <c r="I22" s="16">
        <v>203</v>
      </c>
    </row>
    <row r="23" spans="1:14" ht="12" customHeight="1" x14ac:dyDescent="0.2">
      <c r="A23" s="28" t="s">
        <v>165</v>
      </c>
      <c r="B23" s="2" t="s">
        <v>12</v>
      </c>
      <c r="C23" s="17">
        <v>11</v>
      </c>
      <c r="D23" s="17">
        <v>4</v>
      </c>
      <c r="E23" s="17">
        <v>1</v>
      </c>
      <c r="F23" s="17">
        <v>4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181</v>
      </c>
      <c r="D24" s="17">
        <v>40</v>
      </c>
      <c r="E24" s="17">
        <v>69</v>
      </c>
      <c r="F24" s="17">
        <v>45</v>
      </c>
      <c r="G24" s="17">
        <v>4</v>
      </c>
      <c r="H24" s="17">
        <v>13</v>
      </c>
      <c r="I24" s="17">
        <v>10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492</v>
      </c>
      <c r="D25" s="17">
        <v>84</v>
      </c>
      <c r="E25" s="17">
        <v>274</v>
      </c>
      <c r="F25" s="17">
        <v>92</v>
      </c>
      <c r="G25" s="17">
        <v>13</v>
      </c>
      <c r="H25" s="17">
        <v>19</v>
      </c>
      <c r="I25" s="17">
        <v>10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642</v>
      </c>
      <c r="D26" s="17">
        <v>95</v>
      </c>
      <c r="E26" s="17">
        <v>354</v>
      </c>
      <c r="F26" s="17">
        <v>130</v>
      </c>
      <c r="G26" s="17">
        <v>19</v>
      </c>
      <c r="H26" s="17">
        <v>21</v>
      </c>
      <c r="I26" s="17">
        <v>23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680</v>
      </c>
      <c r="D27" s="17">
        <v>92</v>
      </c>
      <c r="E27" s="17">
        <v>377</v>
      </c>
      <c r="F27" s="17">
        <v>151</v>
      </c>
      <c r="G27" s="17">
        <v>20</v>
      </c>
      <c r="H27" s="17">
        <v>19</v>
      </c>
      <c r="I27" s="17">
        <v>21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632</v>
      </c>
      <c r="D28" s="17">
        <v>78</v>
      </c>
      <c r="E28" s="17">
        <v>366</v>
      </c>
      <c r="F28" s="17">
        <v>142</v>
      </c>
      <c r="G28" s="17">
        <v>22</v>
      </c>
      <c r="H28" s="17">
        <v>10</v>
      </c>
      <c r="I28" s="17">
        <v>14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769</v>
      </c>
      <c r="D29" s="17">
        <v>112</v>
      </c>
      <c r="E29" s="17">
        <v>426</v>
      </c>
      <c r="F29" s="17">
        <v>146</v>
      </c>
      <c r="G29" s="17">
        <v>36</v>
      </c>
      <c r="H29" s="17">
        <v>16</v>
      </c>
      <c r="I29" s="17">
        <v>33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661</v>
      </c>
      <c r="D30" s="17">
        <v>116</v>
      </c>
      <c r="E30" s="17">
        <v>349</v>
      </c>
      <c r="F30" s="17">
        <v>134</v>
      </c>
      <c r="G30" s="17">
        <v>28</v>
      </c>
      <c r="H30" s="17">
        <v>17</v>
      </c>
      <c r="I30" s="17">
        <v>17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585</v>
      </c>
      <c r="D31" s="17">
        <v>120</v>
      </c>
      <c r="E31" s="17">
        <v>265</v>
      </c>
      <c r="F31" s="17">
        <v>139</v>
      </c>
      <c r="G31" s="17">
        <v>30</v>
      </c>
      <c r="H31" s="17">
        <v>15</v>
      </c>
      <c r="I31" s="17">
        <v>16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472</v>
      </c>
      <c r="D32" s="17">
        <v>107</v>
      </c>
      <c r="E32" s="17">
        <v>218</v>
      </c>
      <c r="F32" s="17">
        <v>102</v>
      </c>
      <c r="G32" s="17">
        <v>17</v>
      </c>
      <c r="H32" s="17">
        <v>13</v>
      </c>
      <c r="I32" s="17">
        <v>15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320</v>
      </c>
      <c r="D33" s="17">
        <v>71</v>
      </c>
      <c r="E33" s="17">
        <v>117</v>
      </c>
      <c r="F33" s="17">
        <v>89</v>
      </c>
      <c r="G33" s="17">
        <v>14</v>
      </c>
      <c r="H33" s="17">
        <v>17</v>
      </c>
      <c r="I33" s="17">
        <v>12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167</v>
      </c>
      <c r="D34" s="17">
        <v>38</v>
      </c>
      <c r="E34" s="17">
        <v>39</v>
      </c>
      <c r="F34" s="17">
        <v>64</v>
      </c>
      <c r="G34" s="17">
        <v>7</v>
      </c>
      <c r="H34" s="17">
        <v>10</v>
      </c>
      <c r="I34" s="17">
        <v>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86</v>
      </c>
      <c r="D35" s="17">
        <v>21</v>
      </c>
      <c r="E35" s="17">
        <v>14</v>
      </c>
      <c r="F35" s="17">
        <v>36</v>
      </c>
      <c r="G35" s="17">
        <v>5</v>
      </c>
      <c r="H35" s="17">
        <v>5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49</v>
      </c>
      <c r="D36" s="17">
        <v>12</v>
      </c>
      <c r="E36" s="17">
        <v>11</v>
      </c>
      <c r="F36" s="17">
        <v>19</v>
      </c>
      <c r="G36" s="17">
        <v>1</v>
      </c>
      <c r="H36" s="17">
        <v>1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55</v>
      </c>
      <c r="D37" s="17">
        <v>3</v>
      </c>
      <c r="E37" s="17">
        <v>13</v>
      </c>
      <c r="F37" s="17">
        <v>22</v>
      </c>
      <c r="G37" s="17">
        <v>1</v>
      </c>
      <c r="H37" s="17">
        <v>4</v>
      </c>
      <c r="I37" s="17">
        <v>12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7200</v>
      </c>
      <c r="D38" s="16">
        <v>54</v>
      </c>
      <c r="E38" s="16">
        <v>3876</v>
      </c>
      <c r="F38" s="16">
        <v>2350</v>
      </c>
      <c r="G38" s="16">
        <v>514</v>
      </c>
      <c r="H38" s="16">
        <v>188</v>
      </c>
      <c r="I38" s="16">
        <v>218</v>
      </c>
    </row>
    <row r="39" spans="1:14" ht="12" customHeight="1" x14ac:dyDescent="0.2">
      <c r="A39" s="28" t="s">
        <v>165</v>
      </c>
      <c r="B39" s="2" t="s">
        <v>12</v>
      </c>
      <c r="C39" s="17">
        <v>12</v>
      </c>
      <c r="D39" s="17" t="s">
        <v>178</v>
      </c>
      <c r="E39" s="17">
        <v>8</v>
      </c>
      <c r="F39" s="17">
        <v>2</v>
      </c>
      <c r="G39" s="17">
        <v>1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296</v>
      </c>
      <c r="D40" s="17">
        <v>4</v>
      </c>
      <c r="E40" s="17">
        <v>170</v>
      </c>
      <c r="F40" s="17">
        <v>75</v>
      </c>
      <c r="G40" s="17">
        <v>6</v>
      </c>
      <c r="H40" s="17">
        <v>24</v>
      </c>
      <c r="I40" s="17">
        <v>17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645</v>
      </c>
      <c r="D41" s="17">
        <v>1</v>
      </c>
      <c r="E41" s="17">
        <v>463</v>
      </c>
      <c r="F41" s="17">
        <v>117</v>
      </c>
      <c r="G41" s="17">
        <v>24</v>
      </c>
      <c r="H41" s="17">
        <v>17</v>
      </c>
      <c r="I41" s="17">
        <v>23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738</v>
      </c>
      <c r="D42" s="17">
        <v>8</v>
      </c>
      <c r="E42" s="17">
        <v>492</v>
      </c>
      <c r="F42" s="17">
        <v>168</v>
      </c>
      <c r="G42" s="17">
        <v>35</v>
      </c>
      <c r="H42" s="17">
        <v>14</v>
      </c>
      <c r="I42" s="17">
        <v>21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809</v>
      </c>
      <c r="D43" s="17">
        <v>3</v>
      </c>
      <c r="E43" s="17">
        <v>509</v>
      </c>
      <c r="F43" s="17">
        <v>204</v>
      </c>
      <c r="G43" s="17">
        <v>60</v>
      </c>
      <c r="H43" s="17">
        <v>13</v>
      </c>
      <c r="I43" s="17">
        <v>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801</v>
      </c>
      <c r="D44" s="17">
        <v>5</v>
      </c>
      <c r="E44" s="17">
        <v>451</v>
      </c>
      <c r="F44" s="17">
        <v>233</v>
      </c>
      <c r="G44" s="17">
        <v>69</v>
      </c>
      <c r="H44" s="17">
        <v>22</v>
      </c>
      <c r="I44" s="17">
        <v>21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904</v>
      </c>
      <c r="D45" s="17">
        <v>3</v>
      </c>
      <c r="E45" s="17">
        <v>492</v>
      </c>
      <c r="F45" s="17">
        <v>302</v>
      </c>
      <c r="G45" s="17">
        <v>64</v>
      </c>
      <c r="H45" s="17">
        <v>21</v>
      </c>
      <c r="I45" s="17">
        <v>22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733</v>
      </c>
      <c r="D46" s="17">
        <v>5</v>
      </c>
      <c r="E46" s="17">
        <v>398</v>
      </c>
      <c r="F46" s="17">
        <v>238</v>
      </c>
      <c r="G46" s="17">
        <v>62</v>
      </c>
      <c r="H46" s="17">
        <v>13</v>
      </c>
      <c r="I46" s="17">
        <v>17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607</v>
      </c>
      <c r="D47" s="17">
        <v>5</v>
      </c>
      <c r="E47" s="17">
        <v>306</v>
      </c>
      <c r="F47" s="17">
        <v>212</v>
      </c>
      <c r="G47" s="17">
        <v>49</v>
      </c>
      <c r="H47" s="17">
        <v>14</v>
      </c>
      <c r="I47" s="17">
        <v>21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580</v>
      </c>
      <c r="D48" s="17">
        <v>9</v>
      </c>
      <c r="E48" s="17">
        <v>280</v>
      </c>
      <c r="F48" s="17">
        <v>221</v>
      </c>
      <c r="G48" s="17">
        <v>38</v>
      </c>
      <c r="H48" s="17">
        <v>13</v>
      </c>
      <c r="I48" s="17">
        <v>19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488</v>
      </c>
      <c r="D49" s="17">
        <v>5</v>
      </c>
      <c r="E49" s="17">
        <v>186</v>
      </c>
      <c r="F49" s="17">
        <v>241</v>
      </c>
      <c r="G49" s="17">
        <v>36</v>
      </c>
      <c r="H49" s="17">
        <v>9</v>
      </c>
      <c r="I49" s="17">
        <v>11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289</v>
      </c>
      <c r="D50" s="17">
        <v>3</v>
      </c>
      <c r="E50" s="17">
        <v>73</v>
      </c>
      <c r="F50" s="17">
        <v>162</v>
      </c>
      <c r="G50" s="17">
        <v>25</v>
      </c>
      <c r="H50" s="17">
        <v>13</v>
      </c>
      <c r="I50" s="17">
        <v>13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153</v>
      </c>
      <c r="D51" s="17">
        <v>2</v>
      </c>
      <c r="E51" s="17">
        <v>24</v>
      </c>
      <c r="F51" s="17">
        <v>93</v>
      </c>
      <c r="G51" s="17">
        <v>24</v>
      </c>
      <c r="H51" s="17">
        <v>6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85</v>
      </c>
      <c r="D52" s="17" t="s">
        <v>178</v>
      </c>
      <c r="E52" s="17">
        <v>9</v>
      </c>
      <c r="F52" s="17">
        <v>52</v>
      </c>
      <c r="G52" s="17">
        <v>14</v>
      </c>
      <c r="H52" s="17">
        <v>7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60</v>
      </c>
      <c r="D53" s="18">
        <v>1</v>
      </c>
      <c r="E53" s="18">
        <v>15</v>
      </c>
      <c r="F53" s="18">
        <v>30</v>
      </c>
      <c r="G53" s="18">
        <v>7</v>
      </c>
      <c r="H53" s="18">
        <v>1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99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8414</v>
      </c>
      <c r="D6" s="16">
        <v>867</v>
      </c>
      <c r="E6" s="16">
        <v>4064</v>
      </c>
      <c r="F6" s="16">
        <v>2257</v>
      </c>
      <c r="G6" s="16">
        <v>667</v>
      </c>
      <c r="H6" s="16">
        <v>283</v>
      </c>
      <c r="I6" s="16">
        <v>276</v>
      </c>
    </row>
    <row r="7" spans="1:30" ht="12" customHeight="1" x14ac:dyDescent="0.2">
      <c r="A7" s="28" t="s">
        <v>165</v>
      </c>
      <c r="B7" s="2" t="s">
        <v>12</v>
      </c>
      <c r="C7" s="17">
        <v>15</v>
      </c>
      <c r="D7" s="17">
        <v>1</v>
      </c>
      <c r="E7" s="17">
        <v>3</v>
      </c>
      <c r="F7" s="17">
        <v>2</v>
      </c>
      <c r="G7" s="17">
        <v>1</v>
      </c>
      <c r="H7" s="17">
        <v>5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360</v>
      </c>
      <c r="D8" s="17">
        <v>44</v>
      </c>
      <c r="E8" s="17">
        <v>206</v>
      </c>
      <c r="F8" s="17">
        <v>49</v>
      </c>
      <c r="G8" s="17">
        <v>9</v>
      </c>
      <c r="H8" s="17">
        <v>28</v>
      </c>
      <c r="I8" s="17">
        <v>24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746</v>
      </c>
      <c r="D9" s="17">
        <v>76</v>
      </c>
      <c r="E9" s="17">
        <v>484</v>
      </c>
      <c r="F9" s="17">
        <v>89</v>
      </c>
      <c r="G9" s="17">
        <v>33</v>
      </c>
      <c r="H9" s="17">
        <v>30</v>
      </c>
      <c r="I9" s="17">
        <v>34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927</v>
      </c>
      <c r="D10" s="17">
        <v>81</v>
      </c>
      <c r="E10" s="17">
        <v>564</v>
      </c>
      <c r="F10" s="17">
        <v>173</v>
      </c>
      <c r="G10" s="17">
        <v>52</v>
      </c>
      <c r="H10" s="17">
        <v>33</v>
      </c>
      <c r="I10" s="17">
        <v>24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911</v>
      </c>
      <c r="D11" s="17">
        <v>78</v>
      </c>
      <c r="E11" s="17">
        <v>488</v>
      </c>
      <c r="F11" s="17">
        <v>201</v>
      </c>
      <c r="G11" s="17">
        <v>89</v>
      </c>
      <c r="H11" s="17">
        <v>33</v>
      </c>
      <c r="I11" s="17">
        <v>22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976</v>
      </c>
      <c r="D12" s="17">
        <v>106</v>
      </c>
      <c r="E12" s="17">
        <v>530</v>
      </c>
      <c r="F12" s="17">
        <v>231</v>
      </c>
      <c r="G12" s="17">
        <v>58</v>
      </c>
      <c r="H12" s="17">
        <v>28</v>
      </c>
      <c r="I12" s="17">
        <v>23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1074</v>
      </c>
      <c r="D13" s="17">
        <v>104</v>
      </c>
      <c r="E13" s="17">
        <v>557</v>
      </c>
      <c r="F13" s="17">
        <v>268</v>
      </c>
      <c r="G13" s="17">
        <v>91</v>
      </c>
      <c r="H13" s="17">
        <v>29</v>
      </c>
      <c r="I13" s="17">
        <v>25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872</v>
      </c>
      <c r="D14" s="17">
        <v>106</v>
      </c>
      <c r="E14" s="17">
        <v>399</v>
      </c>
      <c r="F14" s="17">
        <v>249</v>
      </c>
      <c r="G14" s="17">
        <v>84</v>
      </c>
      <c r="H14" s="17">
        <v>18</v>
      </c>
      <c r="I14" s="17">
        <v>16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700</v>
      </c>
      <c r="D15" s="17">
        <v>79</v>
      </c>
      <c r="E15" s="17">
        <v>315</v>
      </c>
      <c r="F15" s="17">
        <v>210</v>
      </c>
      <c r="G15" s="17">
        <v>70</v>
      </c>
      <c r="H15" s="17">
        <v>11</v>
      </c>
      <c r="I15" s="17">
        <v>15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663</v>
      </c>
      <c r="D16" s="17">
        <v>89</v>
      </c>
      <c r="E16" s="17">
        <v>267</v>
      </c>
      <c r="F16" s="17">
        <v>221</v>
      </c>
      <c r="G16" s="17">
        <v>57</v>
      </c>
      <c r="H16" s="17">
        <v>10</v>
      </c>
      <c r="I16" s="17">
        <v>19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465</v>
      </c>
      <c r="D17" s="17">
        <v>39</v>
      </c>
      <c r="E17" s="17">
        <v>147</v>
      </c>
      <c r="F17" s="17">
        <v>189</v>
      </c>
      <c r="G17" s="17">
        <v>52</v>
      </c>
      <c r="H17" s="17">
        <v>21</v>
      </c>
      <c r="I17" s="17">
        <v>17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322</v>
      </c>
      <c r="D18" s="17">
        <v>33</v>
      </c>
      <c r="E18" s="17">
        <v>59</v>
      </c>
      <c r="F18" s="17">
        <v>155</v>
      </c>
      <c r="G18" s="17">
        <v>32</v>
      </c>
      <c r="H18" s="17">
        <v>20</v>
      </c>
      <c r="I18" s="17">
        <v>23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192</v>
      </c>
      <c r="D19" s="17">
        <v>15</v>
      </c>
      <c r="E19" s="17">
        <v>25</v>
      </c>
      <c r="F19" s="17">
        <v>117</v>
      </c>
      <c r="G19" s="17">
        <v>15</v>
      </c>
      <c r="H19" s="17">
        <v>6</v>
      </c>
      <c r="I19" s="17">
        <v>14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124</v>
      </c>
      <c r="D20" s="17">
        <v>10</v>
      </c>
      <c r="E20" s="17">
        <v>11</v>
      </c>
      <c r="F20" s="17">
        <v>66</v>
      </c>
      <c r="G20" s="17">
        <v>17</v>
      </c>
      <c r="H20" s="17">
        <v>9</v>
      </c>
      <c r="I20" s="17">
        <v>11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67</v>
      </c>
      <c r="D21" s="17">
        <v>6</v>
      </c>
      <c r="E21" s="17">
        <v>9</v>
      </c>
      <c r="F21" s="17">
        <v>37</v>
      </c>
      <c r="G21" s="17">
        <v>7</v>
      </c>
      <c r="H21" s="17">
        <v>2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3620</v>
      </c>
      <c r="D22" s="16">
        <v>838</v>
      </c>
      <c r="E22" s="16">
        <v>1518</v>
      </c>
      <c r="F22" s="16">
        <v>834</v>
      </c>
      <c r="G22" s="16">
        <v>178</v>
      </c>
      <c r="H22" s="16">
        <v>122</v>
      </c>
      <c r="I22" s="16">
        <v>130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1</v>
      </c>
      <c r="E23" s="17" t="s">
        <v>178</v>
      </c>
      <c r="F23" s="17">
        <v>1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118</v>
      </c>
      <c r="D24" s="17">
        <v>44</v>
      </c>
      <c r="E24" s="17">
        <v>33</v>
      </c>
      <c r="F24" s="17">
        <v>23</v>
      </c>
      <c r="G24" s="17">
        <v>1</v>
      </c>
      <c r="H24" s="17">
        <v>10</v>
      </c>
      <c r="I24" s="17">
        <v>7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267</v>
      </c>
      <c r="D25" s="17">
        <v>72</v>
      </c>
      <c r="E25" s="17">
        <v>127</v>
      </c>
      <c r="F25" s="17">
        <v>41</v>
      </c>
      <c r="G25" s="17">
        <v>5</v>
      </c>
      <c r="H25" s="17">
        <v>4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391</v>
      </c>
      <c r="D26" s="17">
        <v>79</v>
      </c>
      <c r="E26" s="17">
        <v>191</v>
      </c>
      <c r="F26" s="17">
        <v>85</v>
      </c>
      <c r="G26" s="17">
        <v>10</v>
      </c>
      <c r="H26" s="17">
        <v>16</v>
      </c>
      <c r="I26" s="17">
        <v>10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401</v>
      </c>
      <c r="D27" s="17">
        <v>77</v>
      </c>
      <c r="E27" s="17">
        <v>181</v>
      </c>
      <c r="F27" s="17">
        <v>86</v>
      </c>
      <c r="G27" s="17">
        <v>27</v>
      </c>
      <c r="H27" s="17">
        <v>16</v>
      </c>
      <c r="I27" s="17">
        <v>14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477</v>
      </c>
      <c r="D28" s="17">
        <v>103</v>
      </c>
      <c r="E28" s="17">
        <v>233</v>
      </c>
      <c r="F28" s="17">
        <v>97</v>
      </c>
      <c r="G28" s="17">
        <v>19</v>
      </c>
      <c r="H28" s="17">
        <v>18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491</v>
      </c>
      <c r="D29" s="17">
        <v>102</v>
      </c>
      <c r="E29" s="17">
        <v>254</v>
      </c>
      <c r="F29" s="17">
        <v>85</v>
      </c>
      <c r="G29" s="17">
        <v>25</v>
      </c>
      <c r="H29" s="17">
        <v>11</v>
      </c>
      <c r="I29" s="17">
        <v>14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421</v>
      </c>
      <c r="D30" s="17">
        <v>105</v>
      </c>
      <c r="E30" s="17">
        <v>199</v>
      </c>
      <c r="F30" s="17">
        <v>78</v>
      </c>
      <c r="G30" s="17">
        <v>26</v>
      </c>
      <c r="H30" s="17">
        <v>7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318</v>
      </c>
      <c r="D31" s="17">
        <v>78</v>
      </c>
      <c r="E31" s="17">
        <v>132</v>
      </c>
      <c r="F31" s="17">
        <v>76</v>
      </c>
      <c r="G31" s="17">
        <v>16</v>
      </c>
      <c r="H31" s="17">
        <v>7</v>
      </c>
      <c r="I31" s="17">
        <v>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293</v>
      </c>
      <c r="D32" s="17">
        <v>88</v>
      </c>
      <c r="E32" s="17">
        <v>92</v>
      </c>
      <c r="F32" s="17">
        <v>80</v>
      </c>
      <c r="G32" s="17">
        <v>15</v>
      </c>
      <c r="H32" s="17">
        <v>8</v>
      </c>
      <c r="I32" s="17">
        <v>10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183</v>
      </c>
      <c r="D33" s="17">
        <v>38</v>
      </c>
      <c r="E33" s="17">
        <v>48</v>
      </c>
      <c r="F33" s="17">
        <v>68</v>
      </c>
      <c r="G33" s="17">
        <v>15</v>
      </c>
      <c r="H33" s="17">
        <v>7</v>
      </c>
      <c r="I33" s="17">
        <v>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117</v>
      </c>
      <c r="D34" s="17">
        <v>30</v>
      </c>
      <c r="E34" s="17">
        <v>17</v>
      </c>
      <c r="F34" s="17">
        <v>37</v>
      </c>
      <c r="G34" s="17">
        <v>9</v>
      </c>
      <c r="H34" s="17">
        <v>10</v>
      </c>
      <c r="I34" s="17">
        <v>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66</v>
      </c>
      <c r="D35" s="17">
        <v>10</v>
      </c>
      <c r="E35" s="17">
        <v>5</v>
      </c>
      <c r="F35" s="17">
        <v>40</v>
      </c>
      <c r="G35" s="17">
        <v>4</v>
      </c>
      <c r="H35" s="17">
        <v>2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46</v>
      </c>
      <c r="D36" s="17">
        <v>6</v>
      </c>
      <c r="E36" s="17">
        <v>3</v>
      </c>
      <c r="F36" s="17">
        <v>21</v>
      </c>
      <c r="G36" s="17">
        <v>4</v>
      </c>
      <c r="H36" s="17">
        <v>6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5</v>
      </c>
      <c r="E37" s="17">
        <v>3</v>
      </c>
      <c r="F37" s="17">
        <v>16</v>
      </c>
      <c r="G37" s="17">
        <v>2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4794</v>
      </c>
      <c r="D38" s="16">
        <v>29</v>
      </c>
      <c r="E38" s="16">
        <v>2546</v>
      </c>
      <c r="F38" s="16">
        <v>1423</v>
      </c>
      <c r="G38" s="16">
        <v>489</v>
      </c>
      <c r="H38" s="16">
        <v>161</v>
      </c>
      <c r="I38" s="16">
        <v>146</v>
      </c>
    </row>
    <row r="39" spans="1:14" ht="12" customHeight="1" x14ac:dyDescent="0.2">
      <c r="A39" s="28" t="s">
        <v>165</v>
      </c>
      <c r="B39" s="2" t="s">
        <v>12</v>
      </c>
      <c r="C39" s="17">
        <v>12</v>
      </c>
      <c r="D39" s="17" t="s">
        <v>178</v>
      </c>
      <c r="E39" s="17">
        <v>3</v>
      </c>
      <c r="F39" s="17">
        <v>1</v>
      </c>
      <c r="G39" s="17">
        <v>1</v>
      </c>
      <c r="H39" s="17">
        <v>5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242</v>
      </c>
      <c r="D40" s="17" t="s">
        <v>178</v>
      </c>
      <c r="E40" s="17">
        <v>173</v>
      </c>
      <c r="F40" s="17">
        <v>26</v>
      </c>
      <c r="G40" s="17">
        <v>8</v>
      </c>
      <c r="H40" s="17">
        <v>18</v>
      </c>
      <c r="I40" s="17">
        <v>17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479</v>
      </c>
      <c r="D41" s="17">
        <v>4</v>
      </c>
      <c r="E41" s="17">
        <v>357</v>
      </c>
      <c r="F41" s="17">
        <v>48</v>
      </c>
      <c r="G41" s="17">
        <v>28</v>
      </c>
      <c r="H41" s="17">
        <v>26</v>
      </c>
      <c r="I41" s="17">
        <v>16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536</v>
      </c>
      <c r="D42" s="17">
        <v>2</v>
      </c>
      <c r="E42" s="17">
        <v>373</v>
      </c>
      <c r="F42" s="17">
        <v>88</v>
      </c>
      <c r="G42" s="17">
        <v>42</v>
      </c>
      <c r="H42" s="17">
        <v>17</v>
      </c>
      <c r="I42" s="17">
        <v>14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510</v>
      </c>
      <c r="D43" s="17">
        <v>1</v>
      </c>
      <c r="E43" s="17">
        <v>307</v>
      </c>
      <c r="F43" s="17">
        <v>115</v>
      </c>
      <c r="G43" s="17">
        <v>62</v>
      </c>
      <c r="H43" s="17">
        <v>17</v>
      </c>
      <c r="I43" s="17">
        <v>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499</v>
      </c>
      <c r="D44" s="17">
        <v>3</v>
      </c>
      <c r="E44" s="17">
        <v>297</v>
      </c>
      <c r="F44" s="17">
        <v>134</v>
      </c>
      <c r="G44" s="17">
        <v>39</v>
      </c>
      <c r="H44" s="17">
        <v>10</v>
      </c>
      <c r="I44" s="17">
        <v>16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583</v>
      </c>
      <c r="D45" s="17">
        <v>2</v>
      </c>
      <c r="E45" s="17">
        <v>303</v>
      </c>
      <c r="F45" s="17">
        <v>183</v>
      </c>
      <c r="G45" s="17">
        <v>66</v>
      </c>
      <c r="H45" s="17">
        <v>18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451</v>
      </c>
      <c r="D46" s="17">
        <v>1</v>
      </c>
      <c r="E46" s="17">
        <v>200</v>
      </c>
      <c r="F46" s="17">
        <v>171</v>
      </c>
      <c r="G46" s="17">
        <v>58</v>
      </c>
      <c r="H46" s="17">
        <v>11</v>
      </c>
      <c r="I46" s="17">
        <v>10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382</v>
      </c>
      <c r="D47" s="17">
        <v>1</v>
      </c>
      <c r="E47" s="17">
        <v>183</v>
      </c>
      <c r="F47" s="17">
        <v>134</v>
      </c>
      <c r="G47" s="17">
        <v>54</v>
      </c>
      <c r="H47" s="17">
        <v>4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370</v>
      </c>
      <c r="D48" s="17">
        <v>1</v>
      </c>
      <c r="E48" s="17">
        <v>175</v>
      </c>
      <c r="F48" s="17">
        <v>141</v>
      </c>
      <c r="G48" s="17">
        <v>42</v>
      </c>
      <c r="H48" s="17">
        <v>2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282</v>
      </c>
      <c r="D49" s="17">
        <v>1</v>
      </c>
      <c r="E49" s="17">
        <v>99</v>
      </c>
      <c r="F49" s="17">
        <v>121</v>
      </c>
      <c r="G49" s="17">
        <v>37</v>
      </c>
      <c r="H49" s="17">
        <v>14</v>
      </c>
      <c r="I49" s="17">
        <v>10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205</v>
      </c>
      <c r="D50" s="17">
        <v>3</v>
      </c>
      <c r="E50" s="17">
        <v>42</v>
      </c>
      <c r="F50" s="17">
        <v>118</v>
      </c>
      <c r="G50" s="17">
        <v>23</v>
      </c>
      <c r="H50" s="17">
        <v>10</v>
      </c>
      <c r="I50" s="17">
        <v>9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126</v>
      </c>
      <c r="D51" s="17">
        <v>5</v>
      </c>
      <c r="E51" s="17">
        <v>20</v>
      </c>
      <c r="F51" s="17">
        <v>77</v>
      </c>
      <c r="G51" s="17">
        <v>11</v>
      </c>
      <c r="H51" s="17">
        <v>4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78</v>
      </c>
      <c r="D52" s="17">
        <v>4</v>
      </c>
      <c r="E52" s="17">
        <v>8</v>
      </c>
      <c r="F52" s="17">
        <v>45</v>
      </c>
      <c r="G52" s="17">
        <v>13</v>
      </c>
      <c r="H52" s="17">
        <v>3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39</v>
      </c>
      <c r="D53" s="18">
        <v>1</v>
      </c>
      <c r="E53" s="18">
        <v>6</v>
      </c>
      <c r="F53" s="18">
        <v>21</v>
      </c>
      <c r="G53" s="18">
        <v>5</v>
      </c>
      <c r="H53" s="18">
        <v>2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3176</v>
      </c>
      <c r="D6" s="16">
        <v>252</v>
      </c>
      <c r="E6" s="16">
        <v>1741</v>
      </c>
      <c r="F6" s="16">
        <v>787</v>
      </c>
      <c r="G6" s="16">
        <v>196</v>
      </c>
      <c r="H6" s="16">
        <v>115</v>
      </c>
      <c r="I6" s="16">
        <v>85</v>
      </c>
    </row>
    <row r="7" spans="1:29" ht="12" customHeight="1" x14ac:dyDescent="0.2">
      <c r="A7" s="28" t="s">
        <v>165</v>
      </c>
      <c r="B7" s="2" t="s">
        <v>12</v>
      </c>
      <c r="C7" s="17">
        <v>5</v>
      </c>
      <c r="D7" s="17" t="s">
        <v>178</v>
      </c>
      <c r="E7" s="17">
        <v>2</v>
      </c>
      <c r="F7" s="17">
        <v>1</v>
      </c>
      <c r="G7" s="17" t="s">
        <v>178</v>
      </c>
      <c r="H7" s="17">
        <v>2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128</v>
      </c>
      <c r="D8" s="17">
        <v>15</v>
      </c>
      <c r="E8" s="17">
        <v>63</v>
      </c>
      <c r="F8" s="17">
        <v>26</v>
      </c>
      <c r="G8" s="17">
        <v>1</v>
      </c>
      <c r="H8" s="17">
        <v>17</v>
      </c>
      <c r="I8" s="17">
        <v>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284</v>
      </c>
      <c r="D9" s="17">
        <v>30</v>
      </c>
      <c r="E9" s="17">
        <v>174</v>
      </c>
      <c r="F9" s="17">
        <v>46</v>
      </c>
      <c r="G9" s="17">
        <v>14</v>
      </c>
      <c r="H9" s="17">
        <v>11</v>
      </c>
      <c r="I9" s="17">
        <v>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349</v>
      </c>
      <c r="D10" s="17">
        <v>21</v>
      </c>
      <c r="E10" s="17">
        <v>237</v>
      </c>
      <c r="F10" s="17">
        <v>55</v>
      </c>
      <c r="G10" s="17">
        <v>13</v>
      </c>
      <c r="H10" s="17">
        <v>10</v>
      </c>
      <c r="I10" s="17">
        <v>13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404</v>
      </c>
      <c r="D11" s="17">
        <v>34</v>
      </c>
      <c r="E11" s="17">
        <v>246</v>
      </c>
      <c r="F11" s="17">
        <v>79</v>
      </c>
      <c r="G11" s="17">
        <v>25</v>
      </c>
      <c r="H11" s="17">
        <v>9</v>
      </c>
      <c r="I11" s="17">
        <v>11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373</v>
      </c>
      <c r="D12" s="17">
        <v>26</v>
      </c>
      <c r="E12" s="17">
        <v>232</v>
      </c>
      <c r="F12" s="17">
        <v>81</v>
      </c>
      <c r="G12" s="17">
        <v>21</v>
      </c>
      <c r="H12" s="17">
        <v>5</v>
      </c>
      <c r="I12" s="17">
        <v>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410</v>
      </c>
      <c r="D13" s="17">
        <v>25</v>
      </c>
      <c r="E13" s="17">
        <v>231</v>
      </c>
      <c r="F13" s="17">
        <v>102</v>
      </c>
      <c r="G13" s="17">
        <v>29</v>
      </c>
      <c r="H13" s="17">
        <v>12</v>
      </c>
      <c r="I13" s="17">
        <v>11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341</v>
      </c>
      <c r="D14" s="17">
        <v>24</v>
      </c>
      <c r="E14" s="17">
        <v>181</v>
      </c>
      <c r="F14" s="17">
        <v>94</v>
      </c>
      <c r="G14" s="17">
        <v>26</v>
      </c>
      <c r="H14" s="17">
        <v>9</v>
      </c>
      <c r="I14" s="17">
        <v>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272</v>
      </c>
      <c r="D15" s="17">
        <v>22</v>
      </c>
      <c r="E15" s="17">
        <v>158</v>
      </c>
      <c r="F15" s="17">
        <v>66</v>
      </c>
      <c r="G15" s="17">
        <v>17</v>
      </c>
      <c r="H15" s="17">
        <v>5</v>
      </c>
      <c r="I15" s="17">
        <v>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225</v>
      </c>
      <c r="D16" s="17">
        <v>33</v>
      </c>
      <c r="E16" s="17">
        <v>99</v>
      </c>
      <c r="F16" s="17">
        <v>61</v>
      </c>
      <c r="G16" s="17">
        <v>15</v>
      </c>
      <c r="H16" s="17">
        <v>14</v>
      </c>
      <c r="I16" s="17">
        <v>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172</v>
      </c>
      <c r="D17" s="17">
        <v>9</v>
      </c>
      <c r="E17" s="17">
        <v>74</v>
      </c>
      <c r="F17" s="17">
        <v>63</v>
      </c>
      <c r="G17" s="17">
        <v>17</v>
      </c>
      <c r="H17" s="17">
        <v>8</v>
      </c>
      <c r="I17" s="17">
        <v>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95</v>
      </c>
      <c r="D18" s="17">
        <v>6</v>
      </c>
      <c r="E18" s="17">
        <v>28</v>
      </c>
      <c r="F18" s="17">
        <v>40</v>
      </c>
      <c r="G18" s="17">
        <v>10</v>
      </c>
      <c r="H18" s="17">
        <v>7</v>
      </c>
      <c r="I18" s="17">
        <v>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63</v>
      </c>
      <c r="D19" s="17">
        <v>3</v>
      </c>
      <c r="E19" s="17">
        <v>5</v>
      </c>
      <c r="F19" s="17">
        <v>44</v>
      </c>
      <c r="G19" s="17">
        <v>4</v>
      </c>
      <c r="H19" s="17">
        <v>3</v>
      </c>
      <c r="I19" s="17">
        <v>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36</v>
      </c>
      <c r="D20" s="17">
        <v>3</v>
      </c>
      <c r="E20" s="17">
        <v>7</v>
      </c>
      <c r="F20" s="17">
        <v>17</v>
      </c>
      <c r="G20" s="17">
        <v>3</v>
      </c>
      <c r="H20" s="17">
        <v>3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19</v>
      </c>
      <c r="D21" s="17">
        <v>1</v>
      </c>
      <c r="E21" s="17">
        <v>4</v>
      </c>
      <c r="F21" s="17">
        <v>12</v>
      </c>
      <c r="G21" s="17">
        <v>1</v>
      </c>
      <c r="H21" s="17" t="s">
        <v>178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1408</v>
      </c>
      <c r="D22" s="16">
        <v>242</v>
      </c>
      <c r="E22" s="16">
        <v>759</v>
      </c>
      <c r="F22" s="16">
        <v>265</v>
      </c>
      <c r="G22" s="16">
        <v>61</v>
      </c>
      <c r="H22" s="16">
        <v>48</v>
      </c>
      <c r="I22" s="16">
        <v>33</v>
      </c>
    </row>
    <row r="23" spans="1:14" ht="12" customHeight="1" x14ac:dyDescent="0.2">
      <c r="A23" s="28" t="s">
        <v>165</v>
      </c>
      <c r="B23" s="2" t="s">
        <v>12</v>
      </c>
      <c r="C23" s="17" t="s">
        <v>178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L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44</v>
      </c>
      <c r="D24" s="17">
        <v>14</v>
      </c>
      <c r="E24" s="17">
        <v>15</v>
      </c>
      <c r="F24" s="17">
        <v>11</v>
      </c>
      <c r="G24" s="17" t="s">
        <v>178</v>
      </c>
      <c r="H24" s="17">
        <v>4</v>
      </c>
      <c r="I24" s="17" t="s">
        <v>178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113</v>
      </c>
      <c r="D25" s="17">
        <v>29</v>
      </c>
      <c r="E25" s="17">
        <v>54</v>
      </c>
      <c r="F25" s="17">
        <v>18</v>
      </c>
      <c r="G25" s="17">
        <v>7</v>
      </c>
      <c r="H25" s="17">
        <v>5</v>
      </c>
      <c r="I25" s="17" t="s">
        <v>178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162</v>
      </c>
      <c r="D26" s="17">
        <v>21</v>
      </c>
      <c r="E26" s="17">
        <v>100</v>
      </c>
      <c r="F26" s="17">
        <v>26</v>
      </c>
      <c r="G26" s="17">
        <v>3</v>
      </c>
      <c r="H26" s="17">
        <v>5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187</v>
      </c>
      <c r="D27" s="17">
        <v>34</v>
      </c>
      <c r="E27" s="17">
        <v>115</v>
      </c>
      <c r="F27" s="17">
        <v>23</v>
      </c>
      <c r="G27" s="17">
        <v>9</v>
      </c>
      <c r="H27" s="17">
        <v>1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187</v>
      </c>
      <c r="D28" s="17">
        <v>25</v>
      </c>
      <c r="E28" s="17">
        <v>111</v>
      </c>
      <c r="F28" s="17">
        <v>38</v>
      </c>
      <c r="G28" s="17">
        <v>5</v>
      </c>
      <c r="H28" s="17">
        <v>3</v>
      </c>
      <c r="I28" s="17">
        <v>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184</v>
      </c>
      <c r="D29" s="17">
        <v>24</v>
      </c>
      <c r="E29" s="17">
        <v>109</v>
      </c>
      <c r="F29" s="17">
        <v>35</v>
      </c>
      <c r="G29" s="17">
        <v>8</v>
      </c>
      <c r="H29" s="17">
        <v>2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165</v>
      </c>
      <c r="D30" s="17">
        <v>22</v>
      </c>
      <c r="E30" s="17">
        <v>98</v>
      </c>
      <c r="F30" s="17">
        <v>27</v>
      </c>
      <c r="G30" s="17">
        <v>9</v>
      </c>
      <c r="H30" s="17">
        <v>6</v>
      </c>
      <c r="I30" s="17">
        <v>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131</v>
      </c>
      <c r="D31" s="17">
        <v>22</v>
      </c>
      <c r="E31" s="17">
        <v>76</v>
      </c>
      <c r="F31" s="17">
        <v>22</v>
      </c>
      <c r="G31" s="17">
        <v>6</v>
      </c>
      <c r="H31" s="17">
        <v>3</v>
      </c>
      <c r="I31" s="17">
        <v>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114</v>
      </c>
      <c r="D32" s="17">
        <v>31</v>
      </c>
      <c r="E32" s="17">
        <v>46</v>
      </c>
      <c r="F32" s="17">
        <v>21</v>
      </c>
      <c r="G32" s="17">
        <v>7</v>
      </c>
      <c r="H32" s="17">
        <v>8</v>
      </c>
      <c r="I32" s="17">
        <v>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56</v>
      </c>
      <c r="D33" s="17">
        <v>7</v>
      </c>
      <c r="E33" s="17">
        <v>21</v>
      </c>
      <c r="F33" s="17">
        <v>21</v>
      </c>
      <c r="G33" s="17">
        <v>3</v>
      </c>
      <c r="H33" s="17">
        <v>3</v>
      </c>
      <c r="I33" s="17">
        <v>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33</v>
      </c>
      <c r="D34" s="17">
        <v>6</v>
      </c>
      <c r="E34" s="17">
        <v>9</v>
      </c>
      <c r="F34" s="17">
        <v>11</v>
      </c>
      <c r="G34" s="17">
        <v>1</v>
      </c>
      <c r="H34" s="17">
        <v>5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18</v>
      </c>
      <c r="D35" s="17">
        <v>3</v>
      </c>
      <c r="E35" s="17">
        <v>1</v>
      </c>
      <c r="F35" s="17">
        <v>8</v>
      </c>
      <c r="G35" s="17">
        <v>2</v>
      </c>
      <c r="H35" s="17">
        <v>2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11</v>
      </c>
      <c r="D36" s="17">
        <v>3</v>
      </c>
      <c r="E36" s="17">
        <v>3</v>
      </c>
      <c r="F36" s="17">
        <v>3</v>
      </c>
      <c r="G36" s="17">
        <v>1</v>
      </c>
      <c r="H36" s="17">
        <v>1</v>
      </c>
      <c r="I36" s="17" t="s">
        <v>178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</v>
      </c>
      <c r="D37" s="17">
        <v>1</v>
      </c>
      <c r="E37" s="17">
        <v>1</v>
      </c>
      <c r="F37" s="17">
        <v>1</v>
      </c>
      <c r="G37" s="17" t="s">
        <v>178</v>
      </c>
      <c r="H37" s="17" t="s">
        <v>178</v>
      </c>
      <c r="I37" s="17" t="s">
        <v>178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1768</v>
      </c>
      <c r="D38" s="16">
        <v>10</v>
      </c>
      <c r="E38" s="16">
        <v>982</v>
      </c>
      <c r="F38" s="16">
        <v>522</v>
      </c>
      <c r="G38" s="16">
        <v>135</v>
      </c>
      <c r="H38" s="16">
        <v>67</v>
      </c>
      <c r="I38" s="16">
        <v>52</v>
      </c>
    </row>
    <row r="39" spans="1:14" ht="12" customHeight="1" x14ac:dyDescent="0.2">
      <c r="A39" s="28" t="s">
        <v>165</v>
      </c>
      <c r="B39" s="2" t="s">
        <v>12</v>
      </c>
      <c r="C39" s="17">
        <v>5</v>
      </c>
      <c r="D39" s="17" t="s">
        <v>178</v>
      </c>
      <c r="E39" s="17">
        <v>2</v>
      </c>
      <c r="F39" s="17">
        <v>1</v>
      </c>
      <c r="G39" s="17" t="s">
        <v>178</v>
      </c>
      <c r="H39" s="17">
        <v>2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84</v>
      </c>
      <c r="D40" s="17">
        <v>1</v>
      </c>
      <c r="E40" s="17">
        <v>48</v>
      </c>
      <c r="F40" s="17">
        <v>15</v>
      </c>
      <c r="G40" s="17">
        <v>1</v>
      </c>
      <c r="H40" s="17">
        <v>13</v>
      </c>
      <c r="I40" s="17">
        <v>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171</v>
      </c>
      <c r="D41" s="17">
        <v>1</v>
      </c>
      <c r="E41" s="17">
        <v>120</v>
      </c>
      <c r="F41" s="17">
        <v>28</v>
      </c>
      <c r="G41" s="17">
        <v>7</v>
      </c>
      <c r="H41" s="17">
        <v>6</v>
      </c>
      <c r="I41" s="17">
        <v>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187</v>
      </c>
      <c r="D42" s="17" t="s">
        <v>178</v>
      </c>
      <c r="E42" s="17">
        <v>137</v>
      </c>
      <c r="F42" s="17">
        <v>29</v>
      </c>
      <c r="G42" s="17">
        <v>10</v>
      </c>
      <c r="H42" s="17">
        <v>5</v>
      </c>
      <c r="I42" s="17">
        <v>6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217</v>
      </c>
      <c r="D43" s="17" t="s">
        <v>178</v>
      </c>
      <c r="E43" s="17">
        <v>131</v>
      </c>
      <c r="F43" s="17">
        <v>56</v>
      </c>
      <c r="G43" s="17">
        <v>16</v>
      </c>
      <c r="H43" s="17">
        <v>8</v>
      </c>
      <c r="I43" s="17">
        <v>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186</v>
      </c>
      <c r="D44" s="17">
        <v>1</v>
      </c>
      <c r="E44" s="17">
        <v>121</v>
      </c>
      <c r="F44" s="17">
        <v>43</v>
      </c>
      <c r="G44" s="17">
        <v>16</v>
      </c>
      <c r="H44" s="17">
        <v>2</v>
      </c>
      <c r="I44" s="17">
        <v>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226</v>
      </c>
      <c r="D45" s="17">
        <v>1</v>
      </c>
      <c r="E45" s="17">
        <v>122</v>
      </c>
      <c r="F45" s="17">
        <v>67</v>
      </c>
      <c r="G45" s="17">
        <v>21</v>
      </c>
      <c r="H45" s="17">
        <v>10</v>
      </c>
      <c r="I45" s="17">
        <v>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176</v>
      </c>
      <c r="D46" s="17">
        <v>2</v>
      </c>
      <c r="E46" s="17">
        <v>83</v>
      </c>
      <c r="F46" s="17">
        <v>67</v>
      </c>
      <c r="G46" s="17">
        <v>17</v>
      </c>
      <c r="H46" s="17">
        <v>3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141</v>
      </c>
      <c r="D47" s="17" t="s">
        <v>178</v>
      </c>
      <c r="E47" s="17">
        <v>82</v>
      </c>
      <c r="F47" s="17">
        <v>44</v>
      </c>
      <c r="G47" s="17">
        <v>11</v>
      </c>
      <c r="H47" s="17">
        <v>2</v>
      </c>
      <c r="I47" s="17">
        <v>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111</v>
      </c>
      <c r="D48" s="17">
        <v>2</v>
      </c>
      <c r="E48" s="17">
        <v>53</v>
      </c>
      <c r="F48" s="17">
        <v>40</v>
      </c>
      <c r="G48" s="17">
        <v>8</v>
      </c>
      <c r="H48" s="17">
        <v>6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116</v>
      </c>
      <c r="D49" s="17">
        <v>2</v>
      </c>
      <c r="E49" s="17">
        <v>53</v>
      </c>
      <c r="F49" s="17">
        <v>42</v>
      </c>
      <c r="G49" s="17">
        <v>14</v>
      </c>
      <c r="H49" s="17">
        <v>5</v>
      </c>
      <c r="I49" s="17" t="s">
        <v>178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62</v>
      </c>
      <c r="D50" s="17" t="s">
        <v>178</v>
      </c>
      <c r="E50" s="17">
        <v>19</v>
      </c>
      <c r="F50" s="17">
        <v>29</v>
      </c>
      <c r="G50" s="17">
        <v>9</v>
      </c>
      <c r="H50" s="17">
        <v>2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45</v>
      </c>
      <c r="D51" s="17" t="s">
        <v>178</v>
      </c>
      <c r="E51" s="17">
        <v>4</v>
      </c>
      <c r="F51" s="17">
        <v>36</v>
      </c>
      <c r="G51" s="17">
        <v>2</v>
      </c>
      <c r="H51" s="17">
        <v>1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25</v>
      </c>
      <c r="D52" s="17" t="s">
        <v>178</v>
      </c>
      <c r="E52" s="17">
        <v>4</v>
      </c>
      <c r="F52" s="17">
        <v>14</v>
      </c>
      <c r="G52" s="17">
        <v>2</v>
      </c>
      <c r="H52" s="17">
        <v>2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16</v>
      </c>
      <c r="D53" s="18" t="s">
        <v>178</v>
      </c>
      <c r="E53" s="18">
        <v>3</v>
      </c>
      <c r="F53" s="18">
        <v>11</v>
      </c>
      <c r="G53" s="18">
        <v>1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22041</v>
      </c>
      <c r="D6" s="16">
        <v>2111</v>
      </c>
      <c r="E6" s="16">
        <v>10378</v>
      </c>
      <c r="F6" s="16">
        <v>6440</v>
      </c>
      <c r="G6" s="16">
        <v>1613</v>
      </c>
      <c r="H6" s="16">
        <v>766</v>
      </c>
      <c r="I6" s="16">
        <v>733</v>
      </c>
    </row>
    <row r="7" spans="1:29" ht="12" customHeight="1" x14ac:dyDescent="0.2">
      <c r="A7" s="28" t="s">
        <v>165</v>
      </c>
      <c r="B7" s="2" t="s">
        <v>12</v>
      </c>
      <c r="C7" s="17">
        <v>30</v>
      </c>
      <c r="D7" s="17">
        <v>1</v>
      </c>
      <c r="E7" s="17">
        <v>15</v>
      </c>
      <c r="F7" s="17">
        <v>7</v>
      </c>
      <c r="G7" s="17">
        <v>1</v>
      </c>
      <c r="H7" s="17">
        <v>3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729</v>
      </c>
      <c r="D8" s="17">
        <v>59</v>
      </c>
      <c r="E8" s="17">
        <v>371</v>
      </c>
      <c r="F8" s="17">
        <v>134</v>
      </c>
      <c r="G8" s="17">
        <v>22</v>
      </c>
      <c r="H8" s="17">
        <v>84</v>
      </c>
      <c r="I8" s="17">
        <v>59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1888</v>
      </c>
      <c r="D9" s="17">
        <v>186</v>
      </c>
      <c r="E9" s="17">
        <v>1141</v>
      </c>
      <c r="F9" s="17">
        <v>322</v>
      </c>
      <c r="G9" s="17">
        <v>80</v>
      </c>
      <c r="H9" s="17">
        <v>84</v>
      </c>
      <c r="I9" s="17">
        <v>75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2302</v>
      </c>
      <c r="D10" s="17">
        <v>176</v>
      </c>
      <c r="E10" s="17">
        <v>1348</v>
      </c>
      <c r="F10" s="17">
        <v>466</v>
      </c>
      <c r="G10" s="17">
        <v>138</v>
      </c>
      <c r="H10" s="17">
        <v>92</v>
      </c>
      <c r="I10" s="17">
        <v>82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2564</v>
      </c>
      <c r="D11" s="17">
        <v>238</v>
      </c>
      <c r="E11" s="17">
        <v>1387</v>
      </c>
      <c r="F11" s="17">
        <v>614</v>
      </c>
      <c r="G11" s="17">
        <v>174</v>
      </c>
      <c r="H11" s="17">
        <v>83</v>
      </c>
      <c r="I11" s="17">
        <v>68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2545</v>
      </c>
      <c r="D12" s="17">
        <v>246</v>
      </c>
      <c r="E12" s="17">
        <v>1298</v>
      </c>
      <c r="F12" s="17">
        <v>678</v>
      </c>
      <c r="G12" s="17">
        <v>189</v>
      </c>
      <c r="H12" s="17">
        <v>70</v>
      </c>
      <c r="I12" s="17">
        <v>64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2775</v>
      </c>
      <c r="D13" s="17">
        <v>254</v>
      </c>
      <c r="E13" s="17">
        <v>1414</v>
      </c>
      <c r="F13" s="17">
        <v>747</v>
      </c>
      <c r="G13" s="17">
        <v>213</v>
      </c>
      <c r="H13" s="17">
        <v>84</v>
      </c>
      <c r="I13" s="17">
        <v>63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2461</v>
      </c>
      <c r="D14" s="17">
        <v>247</v>
      </c>
      <c r="E14" s="17">
        <v>1144</v>
      </c>
      <c r="F14" s="17">
        <v>731</v>
      </c>
      <c r="G14" s="17">
        <v>224</v>
      </c>
      <c r="H14" s="17">
        <v>53</v>
      </c>
      <c r="I14" s="17">
        <v>62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2122</v>
      </c>
      <c r="D15" s="17">
        <v>236</v>
      </c>
      <c r="E15" s="17">
        <v>927</v>
      </c>
      <c r="F15" s="17">
        <v>700</v>
      </c>
      <c r="G15" s="17">
        <v>155</v>
      </c>
      <c r="H15" s="17">
        <v>51</v>
      </c>
      <c r="I15" s="17">
        <v>53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1732</v>
      </c>
      <c r="D16" s="17">
        <v>196</v>
      </c>
      <c r="E16" s="17">
        <v>688</v>
      </c>
      <c r="F16" s="17">
        <v>614</v>
      </c>
      <c r="G16" s="17">
        <v>139</v>
      </c>
      <c r="H16" s="17">
        <v>50</v>
      </c>
      <c r="I16" s="17">
        <v>45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1311</v>
      </c>
      <c r="D17" s="17">
        <v>138</v>
      </c>
      <c r="E17" s="17">
        <v>411</v>
      </c>
      <c r="F17" s="17">
        <v>537</v>
      </c>
      <c r="G17" s="17">
        <v>133</v>
      </c>
      <c r="H17" s="17">
        <v>44</v>
      </c>
      <c r="I17" s="17">
        <v>48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771</v>
      </c>
      <c r="D18" s="17">
        <v>69</v>
      </c>
      <c r="E18" s="17">
        <v>138</v>
      </c>
      <c r="F18" s="17">
        <v>432</v>
      </c>
      <c r="G18" s="17">
        <v>61</v>
      </c>
      <c r="H18" s="17">
        <v>30</v>
      </c>
      <c r="I18" s="17">
        <v>41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423</v>
      </c>
      <c r="D19" s="17">
        <v>33</v>
      </c>
      <c r="E19" s="17">
        <v>50</v>
      </c>
      <c r="F19" s="17">
        <v>246</v>
      </c>
      <c r="G19" s="17">
        <v>42</v>
      </c>
      <c r="H19" s="17">
        <v>21</v>
      </c>
      <c r="I19" s="17">
        <v>31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225</v>
      </c>
      <c r="D20" s="17">
        <v>16</v>
      </c>
      <c r="E20" s="17">
        <v>20</v>
      </c>
      <c r="F20" s="17">
        <v>142</v>
      </c>
      <c r="G20" s="17">
        <v>22</v>
      </c>
      <c r="H20" s="17">
        <v>8</v>
      </c>
      <c r="I20" s="17">
        <v>17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163</v>
      </c>
      <c r="D21" s="17">
        <v>16</v>
      </c>
      <c r="E21" s="17">
        <v>26</v>
      </c>
      <c r="F21" s="17">
        <v>70</v>
      </c>
      <c r="G21" s="17">
        <v>20</v>
      </c>
      <c r="H21" s="17">
        <v>9</v>
      </c>
      <c r="I21" s="17">
        <v>22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9498</v>
      </c>
      <c r="D22" s="16">
        <v>2057</v>
      </c>
      <c r="E22" s="16">
        <v>4178</v>
      </c>
      <c r="F22" s="16">
        <v>2199</v>
      </c>
      <c r="G22" s="16">
        <v>431</v>
      </c>
      <c r="H22" s="16">
        <v>299</v>
      </c>
      <c r="I22" s="16">
        <v>334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>
        <v>1</v>
      </c>
      <c r="E23" s="17">
        <v>3</v>
      </c>
      <c r="F23" s="17">
        <v>1</v>
      </c>
      <c r="G23" s="17">
        <v>1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252</v>
      </c>
      <c r="D24" s="17">
        <v>56</v>
      </c>
      <c r="E24" s="17">
        <v>86</v>
      </c>
      <c r="F24" s="17">
        <v>50</v>
      </c>
      <c r="G24" s="17">
        <v>11</v>
      </c>
      <c r="H24" s="17">
        <v>24</v>
      </c>
      <c r="I24" s="17">
        <v>25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782</v>
      </c>
      <c r="D25" s="17">
        <v>183</v>
      </c>
      <c r="E25" s="17">
        <v>375</v>
      </c>
      <c r="F25" s="17">
        <v>137</v>
      </c>
      <c r="G25" s="17">
        <v>19</v>
      </c>
      <c r="H25" s="17">
        <v>30</v>
      </c>
      <c r="I25" s="17">
        <v>38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934</v>
      </c>
      <c r="D26" s="17">
        <v>172</v>
      </c>
      <c r="E26" s="17">
        <v>484</v>
      </c>
      <c r="F26" s="17">
        <v>163</v>
      </c>
      <c r="G26" s="17">
        <v>46</v>
      </c>
      <c r="H26" s="17">
        <v>32</v>
      </c>
      <c r="I26" s="17">
        <v>37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1176</v>
      </c>
      <c r="D27" s="17">
        <v>233</v>
      </c>
      <c r="E27" s="17">
        <v>587</v>
      </c>
      <c r="F27" s="17">
        <v>245</v>
      </c>
      <c r="G27" s="17">
        <v>44</v>
      </c>
      <c r="H27" s="17">
        <v>34</v>
      </c>
      <c r="I27" s="17">
        <v>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1176</v>
      </c>
      <c r="D28" s="17">
        <v>245</v>
      </c>
      <c r="E28" s="17">
        <v>579</v>
      </c>
      <c r="F28" s="17">
        <v>243</v>
      </c>
      <c r="G28" s="17">
        <v>50</v>
      </c>
      <c r="H28" s="17">
        <v>26</v>
      </c>
      <c r="I28" s="17">
        <v>33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1302</v>
      </c>
      <c r="D29" s="17">
        <v>253</v>
      </c>
      <c r="E29" s="17">
        <v>616</v>
      </c>
      <c r="F29" s="17">
        <v>293</v>
      </c>
      <c r="G29" s="17">
        <v>72</v>
      </c>
      <c r="H29" s="17">
        <v>38</v>
      </c>
      <c r="I29" s="17">
        <v>30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1151</v>
      </c>
      <c r="D30" s="17">
        <v>243</v>
      </c>
      <c r="E30" s="17">
        <v>523</v>
      </c>
      <c r="F30" s="17">
        <v>270</v>
      </c>
      <c r="G30" s="17">
        <v>61</v>
      </c>
      <c r="H30" s="17">
        <v>25</v>
      </c>
      <c r="I30" s="17">
        <v>29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952</v>
      </c>
      <c r="D31" s="17">
        <v>232</v>
      </c>
      <c r="E31" s="17">
        <v>417</v>
      </c>
      <c r="F31" s="17">
        <v>228</v>
      </c>
      <c r="G31" s="17">
        <v>37</v>
      </c>
      <c r="H31" s="17">
        <v>21</v>
      </c>
      <c r="I31" s="17">
        <v>17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735</v>
      </c>
      <c r="D32" s="17">
        <v>192</v>
      </c>
      <c r="E32" s="17">
        <v>299</v>
      </c>
      <c r="F32" s="17">
        <v>171</v>
      </c>
      <c r="G32" s="17">
        <v>31</v>
      </c>
      <c r="H32" s="17">
        <v>22</v>
      </c>
      <c r="I32" s="17">
        <v>20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532</v>
      </c>
      <c r="D33" s="17">
        <v>130</v>
      </c>
      <c r="E33" s="17">
        <v>157</v>
      </c>
      <c r="F33" s="17">
        <v>174</v>
      </c>
      <c r="G33" s="17">
        <v>29</v>
      </c>
      <c r="H33" s="17">
        <v>22</v>
      </c>
      <c r="I33" s="17">
        <v>20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239</v>
      </c>
      <c r="D34" s="17">
        <v>64</v>
      </c>
      <c r="E34" s="17">
        <v>27</v>
      </c>
      <c r="F34" s="17">
        <v>111</v>
      </c>
      <c r="G34" s="17">
        <v>15</v>
      </c>
      <c r="H34" s="17">
        <v>8</v>
      </c>
      <c r="I34" s="17">
        <v>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129</v>
      </c>
      <c r="D35" s="17">
        <v>29</v>
      </c>
      <c r="E35" s="17">
        <v>14</v>
      </c>
      <c r="F35" s="17">
        <v>61</v>
      </c>
      <c r="G35" s="17">
        <v>6</v>
      </c>
      <c r="H35" s="17">
        <v>7</v>
      </c>
      <c r="I35" s="17">
        <v>12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68</v>
      </c>
      <c r="D36" s="17">
        <v>12</v>
      </c>
      <c r="E36" s="17">
        <v>3</v>
      </c>
      <c r="F36" s="17">
        <v>34</v>
      </c>
      <c r="G36" s="17">
        <v>3</v>
      </c>
      <c r="H36" s="17">
        <v>5</v>
      </c>
      <c r="I36" s="17">
        <v>11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63</v>
      </c>
      <c r="D37" s="17">
        <v>12</v>
      </c>
      <c r="E37" s="17">
        <v>8</v>
      </c>
      <c r="F37" s="17">
        <v>18</v>
      </c>
      <c r="G37" s="17">
        <v>6</v>
      </c>
      <c r="H37" s="17">
        <v>5</v>
      </c>
      <c r="I37" s="17">
        <v>14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12543</v>
      </c>
      <c r="D38" s="16">
        <v>54</v>
      </c>
      <c r="E38" s="16">
        <v>6200</v>
      </c>
      <c r="F38" s="16">
        <v>4241</v>
      </c>
      <c r="G38" s="16">
        <v>1182</v>
      </c>
      <c r="H38" s="16">
        <v>467</v>
      </c>
      <c r="I38" s="16">
        <v>399</v>
      </c>
    </row>
    <row r="39" spans="1:14" ht="12" customHeight="1" x14ac:dyDescent="0.2">
      <c r="A39" s="28" t="s">
        <v>165</v>
      </c>
      <c r="B39" s="2" t="s">
        <v>12</v>
      </c>
      <c r="C39" s="17">
        <v>23</v>
      </c>
      <c r="D39" s="17" t="s">
        <v>178</v>
      </c>
      <c r="E39" s="17">
        <v>12</v>
      </c>
      <c r="F39" s="17">
        <v>6</v>
      </c>
      <c r="G39" s="17" t="s">
        <v>178</v>
      </c>
      <c r="H39" s="17">
        <v>3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477</v>
      </c>
      <c r="D40" s="17">
        <v>3</v>
      </c>
      <c r="E40" s="17">
        <v>285</v>
      </c>
      <c r="F40" s="17">
        <v>84</v>
      </c>
      <c r="G40" s="17">
        <v>11</v>
      </c>
      <c r="H40" s="17">
        <v>60</v>
      </c>
      <c r="I40" s="17">
        <v>34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1106</v>
      </c>
      <c r="D41" s="17">
        <v>3</v>
      </c>
      <c r="E41" s="17">
        <v>766</v>
      </c>
      <c r="F41" s="17">
        <v>185</v>
      </c>
      <c r="G41" s="17">
        <v>61</v>
      </c>
      <c r="H41" s="17">
        <v>54</v>
      </c>
      <c r="I41" s="17">
        <v>37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1368</v>
      </c>
      <c r="D42" s="17">
        <v>4</v>
      </c>
      <c r="E42" s="17">
        <v>864</v>
      </c>
      <c r="F42" s="17">
        <v>303</v>
      </c>
      <c r="G42" s="17">
        <v>92</v>
      </c>
      <c r="H42" s="17">
        <v>60</v>
      </c>
      <c r="I42" s="17">
        <v>45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1388</v>
      </c>
      <c r="D43" s="17">
        <v>5</v>
      </c>
      <c r="E43" s="17">
        <v>800</v>
      </c>
      <c r="F43" s="17">
        <v>369</v>
      </c>
      <c r="G43" s="17">
        <v>130</v>
      </c>
      <c r="H43" s="17">
        <v>49</v>
      </c>
      <c r="I43" s="17">
        <v>35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1369</v>
      </c>
      <c r="D44" s="17">
        <v>1</v>
      </c>
      <c r="E44" s="17">
        <v>719</v>
      </c>
      <c r="F44" s="17">
        <v>435</v>
      </c>
      <c r="G44" s="17">
        <v>139</v>
      </c>
      <c r="H44" s="17">
        <v>44</v>
      </c>
      <c r="I44" s="17">
        <v>31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1473</v>
      </c>
      <c r="D45" s="17">
        <v>1</v>
      </c>
      <c r="E45" s="17">
        <v>798</v>
      </c>
      <c r="F45" s="17">
        <v>454</v>
      </c>
      <c r="G45" s="17">
        <v>141</v>
      </c>
      <c r="H45" s="17">
        <v>46</v>
      </c>
      <c r="I45" s="17">
        <v>33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1310</v>
      </c>
      <c r="D46" s="17">
        <v>4</v>
      </c>
      <c r="E46" s="17">
        <v>621</v>
      </c>
      <c r="F46" s="17">
        <v>461</v>
      </c>
      <c r="G46" s="17">
        <v>163</v>
      </c>
      <c r="H46" s="17">
        <v>28</v>
      </c>
      <c r="I46" s="17">
        <v>33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1170</v>
      </c>
      <c r="D47" s="17">
        <v>4</v>
      </c>
      <c r="E47" s="17">
        <v>510</v>
      </c>
      <c r="F47" s="17">
        <v>472</v>
      </c>
      <c r="G47" s="17">
        <v>118</v>
      </c>
      <c r="H47" s="17">
        <v>30</v>
      </c>
      <c r="I47" s="17">
        <v>36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997</v>
      </c>
      <c r="D48" s="17">
        <v>4</v>
      </c>
      <c r="E48" s="17">
        <v>389</v>
      </c>
      <c r="F48" s="17">
        <v>443</v>
      </c>
      <c r="G48" s="17">
        <v>108</v>
      </c>
      <c r="H48" s="17">
        <v>28</v>
      </c>
      <c r="I48" s="17">
        <v>25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779</v>
      </c>
      <c r="D49" s="17">
        <v>8</v>
      </c>
      <c r="E49" s="17">
        <v>254</v>
      </c>
      <c r="F49" s="17">
        <v>363</v>
      </c>
      <c r="G49" s="17">
        <v>104</v>
      </c>
      <c r="H49" s="17">
        <v>22</v>
      </c>
      <c r="I49" s="17">
        <v>28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532</v>
      </c>
      <c r="D50" s="17">
        <v>5</v>
      </c>
      <c r="E50" s="17">
        <v>111</v>
      </c>
      <c r="F50" s="17">
        <v>321</v>
      </c>
      <c r="G50" s="17">
        <v>46</v>
      </c>
      <c r="H50" s="17">
        <v>22</v>
      </c>
      <c r="I50" s="17">
        <v>27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294</v>
      </c>
      <c r="D51" s="17">
        <v>4</v>
      </c>
      <c r="E51" s="17">
        <v>36</v>
      </c>
      <c r="F51" s="17">
        <v>185</v>
      </c>
      <c r="G51" s="17">
        <v>36</v>
      </c>
      <c r="H51" s="17">
        <v>14</v>
      </c>
      <c r="I51" s="17">
        <v>19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157</v>
      </c>
      <c r="D52" s="17">
        <v>4</v>
      </c>
      <c r="E52" s="17">
        <v>17</v>
      </c>
      <c r="F52" s="17">
        <v>108</v>
      </c>
      <c r="G52" s="17">
        <v>19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100</v>
      </c>
      <c r="D53" s="18">
        <v>4</v>
      </c>
      <c r="E53" s="18">
        <v>18</v>
      </c>
      <c r="F53" s="18">
        <v>52</v>
      </c>
      <c r="G53" s="18">
        <v>14</v>
      </c>
      <c r="H53" s="18">
        <v>4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8812</v>
      </c>
      <c r="D6" s="16">
        <v>888</v>
      </c>
      <c r="E6" s="16">
        <v>4352</v>
      </c>
      <c r="F6" s="16">
        <v>2346</v>
      </c>
      <c r="G6" s="16">
        <v>637</v>
      </c>
      <c r="H6" s="16">
        <v>302</v>
      </c>
      <c r="I6" s="16">
        <v>287</v>
      </c>
    </row>
    <row r="7" spans="1:29" ht="12" customHeight="1" x14ac:dyDescent="0.2">
      <c r="A7" s="28" t="s">
        <v>165</v>
      </c>
      <c r="B7" s="2" t="s">
        <v>12</v>
      </c>
      <c r="C7" s="17">
        <v>7</v>
      </c>
      <c r="D7" s="17">
        <v>2</v>
      </c>
      <c r="E7" s="17">
        <v>3</v>
      </c>
      <c r="F7" s="17" t="s">
        <v>178</v>
      </c>
      <c r="G7" s="17" t="s">
        <v>178</v>
      </c>
      <c r="H7" s="17">
        <v>2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275</v>
      </c>
      <c r="D8" s="17">
        <v>22</v>
      </c>
      <c r="E8" s="17">
        <v>130</v>
      </c>
      <c r="F8" s="17">
        <v>57</v>
      </c>
      <c r="G8" s="17">
        <v>6</v>
      </c>
      <c r="H8" s="17">
        <v>39</v>
      </c>
      <c r="I8" s="17">
        <v>21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728</v>
      </c>
      <c r="D9" s="17">
        <v>73</v>
      </c>
      <c r="E9" s="17">
        <v>434</v>
      </c>
      <c r="F9" s="17">
        <v>131</v>
      </c>
      <c r="G9" s="17">
        <v>22</v>
      </c>
      <c r="H9" s="17">
        <v>31</v>
      </c>
      <c r="I9" s="17">
        <v>37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939</v>
      </c>
      <c r="D10" s="17">
        <v>80</v>
      </c>
      <c r="E10" s="17">
        <v>567</v>
      </c>
      <c r="F10" s="17">
        <v>175</v>
      </c>
      <c r="G10" s="17">
        <v>57</v>
      </c>
      <c r="H10" s="17">
        <v>28</v>
      </c>
      <c r="I10" s="17">
        <v>32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1064</v>
      </c>
      <c r="D11" s="17">
        <v>99</v>
      </c>
      <c r="E11" s="17">
        <v>614</v>
      </c>
      <c r="F11" s="17">
        <v>232</v>
      </c>
      <c r="G11" s="17">
        <v>59</v>
      </c>
      <c r="H11" s="17">
        <v>33</v>
      </c>
      <c r="I11" s="17">
        <v>27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986</v>
      </c>
      <c r="D12" s="17">
        <v>103</v>
      </c>
      <c r="E12" s="17">
        <v>547</v>
      </c>
      <c r="F12" s="17">
        <v>208</v>
      </c>
      <c r="G12" s="17">
        <v>71</v>
      </c>
      <c r="H12" s="17">
        <v>25</v>
      </c>
      <c r="I12" s="17">
        <v>32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1048</v>
      </c>
      <c r="D13" s="17">
        <v>109</v>
      </c>
      <c r="E13" s="17">
        <v>554</v>
      </c>
      <c r="F13" s="17">
        <v>255</v>
      </c>
      <c r="G13" s="17">
        <v>84</v>
      </c>
      <c r="H13" s="17">
        <v>22</v>
      </c>
      <c r="I13" s="17">
        <v>24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877</v>
      </c>
      <c r="D14" s="17">
        <v>98</v>
      </c>
      <c r="E14" s="17">
        <v>422</v>
      </c>
      <c r="F14" s="17">
        <v>238</v>
      </c>
      <c r="G14" s="17">
        <v>72</v>
      </c>
      <c r="H14" s="17">
        <v>26</v>
      </c>
      <c r="I14" s="17">
        <v>21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871</v>
      </c>
      <c r="D15" s="17">
        <v>106</v>
      </c>
      <c r="E15" s="17">
        <v>415</v>
      </c>
      <c r="F15" s="17">
        <v>244</v>
      </c>
      <c r="G15" s="17">
        <v>68</v>
      </c>
      <c r="H15" s="17">
        <v>20</v>
      </c>
      <c r="I15" s="17">
        <v>18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784</v>
      </c>
      <c r="D16" s="17">
        <v>102</v>
      </c>
      <c r="E16" s="17">
        <v>325</v>
      </c>
      <c r="F16" s="17">
        <v>234</v>
      </c>
      <c r="G16" s="17">
        <v>76</v>
      </c>
      <c r="H16" s="17">
        <v>28</v>
      </c>
      <c r="I16" s="17">
        <v>19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534</v>
      </c>
      <c r="D17" s="17">
        <v>47</v>
      </c>
      <c r="E17" s="17">
        <v>204</v>
      </c>
      <c r="F17" s="17">
        <v>204</v>
      </c>
      <c r="G17" s="17">
        <v>42</v>
      </c>
      <c r="H17" s="17">
        <v>15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355</v>
      </c>
      <c r="D18" s="17">
        <v>28</v>
      </c>
      <c r="E18" s="17">
        <v>84</v>
      </c>
      <c r="F18" s="17">
        <v>173</v>
      </c>
      <c r="G18" s="17">
        <v>44</v>
      </c>
      <c r="H18" s="17">
        <v>13</v>
      </c>
      <c r="I18" s="17">
        <v>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182</v>
      </c>
      <c r="D19" s="17">
        <v>12</v>
      </c>
      <c r="E19" s="17">
        <v>30</v>
      </c>
      <c r="F19" s="17">
        <v>101</v>
      </c>
      <c r="G19" s="17">
        <v>19</v>
      </c>
      <c r="H19" s="17">
        <v>11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100</v>
      </c>
      <c r="D20" s="17">
        <v>5</v>
      </c>
      <c r="E20" s="17">
        <v>14</v>
      </c>
      <c r="F20" s="17">
        <v>56</v>
      </c>
      <c r="G20" s="17">
        <v>13</v>
      </c>
      <c r="H20" s="17">
        <v>7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62</v>
      </c>
      <c r="D21" s="17">
        <v>2</v>
      </c>
      <c r="E21" s="17">
        <v>9</v>
      </c>
      <c r="F21" s="17">
        <v>38</v>
      </c>
      <c r="G21" s="17">
        <v>4</v>
      </c>
      <c r="H21" s="17">
        <v>2</v>
      </c>
      <c r="I21" s="17">
        <v>7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3713</v>
      </c>
      <c r="D22" s="16">
        <v>863</v>
      </c>
      <c r="E22" s="16">
        <v>1758</v>
      </c>
      <c r="F22" s="16">
        <v>720</v>
      </c>
      <c r="G22" s="16">
        <v>135</v>
      </c>
      <c r="H22" s="16">
        <v>107</v>
      </c>
      <c r="I22" s="16">
        <v>130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1</v>
      </c>
      <c r="E23" s="17">
        <v>2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69</v>
      </c>
      <c r="D24" s="17">
        <v>21</v>
      </c>
      <c r="E24" s="17">
        <v>20</v>
      </c>
      <c r="F24" s="17">
        <v>12</v>
      </c>
      <c r="G24" s="17">
        <v>2</v>
      </c>
      <c r="H24" s="17">
        <v>8</v>
      </c>
      <c r="I24" s="17">
        <v>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282</v>
      </c>
      <c r="D25" s="17">
        <v>72</v>
      </c>
      <c r="E25" s="17">
        <v>126</v>
      </c>
      <c r="F25" s="17">
        <v>51</v>
      </c>
      <c r="G25" s="17">
        <v>5</v>
      </c>
      <c r="H25" s="17">
        <v>10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404</v>
      </c>
      <c r="D26" s="17">
        <v>79</v>
      </c>
      <c r="E26" s="17">
        <v>210</v>
      </c>
      <c r="F26" s="17">
        <v>77</v>
      </c>
      <c r="G26" s="17">
        <v>16</v>
      </c>
      <c r="H26" s="17">
        <v>7</v>
      </c>
      <c r="I26" s="17">
        <v>15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471</v>
      </c>
      <c r="D27" s="17">
        <v>97</v>
      </c>
      <c r="E27" s="17">
        <v>253</v>
      </c>
      <c r="F27" s="17">
        <v>94</v>
      </c>
      <c r="G27" s="17">
        <v>7</v>
      </c>
      <c r="H27" s="17">
        <v>11</v>
      </c>
      <c r="I27" s="17">
        <v>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448</v>
      </c>
      <c r="D28" s="17">
        <v>98</v>
      </c>
      <c r="E28" s="17">
        <v>231</v>
      </c>
      <c r="F28" s="17">
        <v>75</v>
      </c>
      <c r="G28" s="17">
        <v>26</v>
      </c>
      <c r="H28" s="17">
        <v>4</v>
      </c>
      <c r="I28" s="17">
        <v>14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475</v>
      </c>
      <c r="D29" s="17">
        <v>107</v>
      </c>
      <c r="E29" s="17">
        <v>241</v>
      </c>
      <c r="F29" s="17">
        <v>83</v>
      </c>
      <c r="G29" s="17">
        <v>21</v>
      </c>
      <c r="H29" s="17">
        <v>11</v>
      </c>
      <c r="I29" s="17">
        <v>12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418</v>
      </c>
      <c r="D30" s="17">
        <v>95</v>
      </c>
      <c r="E30" s="17">
        <v>220</v>
      </c>
      <c r="F30" s="17">
        <v>64</v>
      </c>
      <c r="G30" s="17">
        <v>19</v>
      </c>
      <c r="H30" s="17">
        <v>11</v>
      </c>
      <c r="I30" s="17">
        <v>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400</v>
      </c>
      <c r="D31" s="17">
        <v>105</v>
      </c>
      <c r="E31" s="17">
        <v>201</v>
      </c>
      <c r="F31" s="17">
        <v>65</v>
      </c>
      <c r="G31" s="17">
        <v>11</v>
      </c>
      <c r="H31" s="17">
        <v>7</v>
      </c>
      <c r="I31" s="17">
        <v>11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335</v>
      </c>
      <c r="D32" s="17">
        <v>100</v>
      </c>
      <c r="E32" s="17">
        <v>136</v>
      </c>
      <c r="F32" s="17">
        <v>62</v>
      </c>
      <c r="G32" s="17">
        <v>11</v>
      </c>
      <c r="H32" s="17">
        <v>17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197</v>
      </c>
      <c r="D33" s="17">
        <v>45</v>
      </c>
      <c r="E33" s="17">
        <v>83</v>
      </c>
      <c r="F33" s="17">
        <v>47</v>
      </c>
      <c r="G33" s="17">
        <v>7</v>
      </c>
      <c r="H33" s="17">
        <v>8</v>
      </c>
      <c r="I33" s="17">
        <v>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102</v>
      </c>
      <c r="D34" s="17">
        <v>26</v>
      </c>
      <c r="E34" s="17">
        <v>20</v>
      </c>
      <c r="F34" s="17">
        <v>40</v>
      </c>
      <c r="G34" s="17">
        <v>5</v>
      </c>
      <c r="H34" s="17">
        <v>5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58</v>
      </c>
      <c r="D35" s="17">
        <v>10</v>
      </c>
      <c r="E35" s="17">
        <v>6</v>
      </c>
      <c r="F35" s="17">
        <v>31</v>
      </c>
      <c r="G35" s="17">
        <v>1</v>
      </c>
      <c r="H35" s="17">
        <v>5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27</v>
      </c>
      <c r="D36" s="17">
        <v>5</v>
      </c>
      <c r="E36" s="17">
        <v>3</v>
      </c>
      <c r="F36" s="17">
        <v>9</v>
      </c>
      <c r="G36" s="17">
        <v>4</v>
      </c>
      <c r="H36" s="17">
        <v>3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24</v>
      </c>
      <c r="D37" s="17">
        <v>2</v>
      </c>
      <c r="E37" s="17">
        <v>6</v>
      </c>
      <c r="F37" s="17">
        <v>10</v>
      </c>
      <c r="G37" s="17" t="s">
        <v>178</v>
      </c>
      <c r="H37" s="17" t="s">
        <v>178</v>
      </c>
      <c r="I37" s="17">
        <v>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5099</v>
      </c>
      <c r="D38" s="16">
        <v>25</v>
      </c>
      <c r="E38" s="16">
        <v>2594</v>
      </c>
      <c r="F38" s="16">
        <v>1626</v>
      </c>
      <c r="G38" s="16">
        <v>502</v>
      </c>
      <c r="H38" s="16">
        <v>195</v>
      </c>
      <c r="I38" s="16">
        <v>157</v>
      </c>
    </row>
    <row r="39" spans="1:14" ht="12" customHeight="1" x14ac:dyDescent="0.2">
      <c r="A39" s="28" t="s">
        <v>165</v>
      </c>
      <c r="B39" s="2" t="s">
        <v>12</v>
      </c>
      <c r="C39" s="17">
        <v>4</v>
      </c>
      <c r="D39" s="17">
        <v>1</v>
      </c>
      <c r="E39" s="17">
        <v>1</v>
      </c>
      <c r="F39" s="17" t="s">
        <v>178</v>
      </c>
      <c r="G39" s="17" t="s">
        <v>178</v>
      </c>
      <c r="H39" s="17">
        <v>2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206</v>
      </c>
      <c r="D40" s="17">
        <v>1</v>
      </c>
      <c r="E40" s="17">
        <v>110</v>
      </c>
      <c r="F40" s="17">
        <v>45</v>
      </c>
      <c r="G40" s="17">
        <v>4</v>
      </c>
      <c r="H40" s="17">
        <v>31</v>
      </c>
      <c r="I40" s="17">
        <v>15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446</v>
      </c>
      <c r="D41" s="17">
        <v>1</v>
      </c>
      <c r="E41" s="17">
        <v>308</v>
      </c>
      <c r="F41" s="17">
        <v>80</v>
      </c>
      <c r="G41" s="17">
        <v>17</v>
      </c>
      <c r="H41" s="17">
        <v>21</v>
      </c>
      <c r="I41" s="17">
        <v>19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535</v>
      </c>
      <c r="D42" s="17">
        <v>1</v>
      </c>
      <c r="E42" s="17">
        <v>357</v>
      </c>
      <c r="F42" s="17">
        <v>98</v>
      </c>
      <c r="G42" s="17">
        <v>41</v>
      </c>
      <c r="H42" s="17">
        <v>21</v>
      </c>
      <c r="I42" s="17">
        <v>17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593</v>
      </c>
      <c r="D43" s="17">
        <v>2</v>
      </c>
      <c r="E43" s="17">
        <v>361</v>
      </c>
      <c r="F43" s="17">
        <v>138</v>
      </c>
      <c r="G43" s="17">
        <v>52</v>
      </c>
      <c r="H43" s="17">
        <v>22</v>
      </c>
      <c r="I43" s="17">
        <v>18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538</v>
      </c>
      <c r="D44" s="17">
        <v>5</v>
      </c>
      <c r="E44" s="17">
        <v>316</v>
      </c>
      <c r="F44" s="17">
        <v>133</v>
      </c>
      <c r="G44" s="17">
        <v>45</v>
      </c>
      <c r="H44" s="17">
        <v>21</v>
      </c>
      <c r="I44" s="17">
        <v>18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573</v>
      </c>
      <c r="D45" s="17">
        <v>2</v>
      </c>
      <c r="E45" s="17">
        <v>313</v>
      </c>
      <c r="F45" s="17">
        <v>172</v>
      </c>
      <c r="G45" s="17">
        <v>63</v>
      </c>
      <c r="H45" s="17">
        <v>11</v>
      </c>
      <c r="I45" s="17">
        <v>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459</v>
      </c>
      <c r="D46" s="17">
        <v>3</v>
      </c>
      <c r="E46" s="17">
        <v>202</v>
      </c>
      <c r="F46" s="17">
        <v>174</v>
      </c>
      <c r="G46" s="17">
        <v>53</v>
      </c>
      <c r="H46" s="17">
        <v>15</v>
      </c>
      <c r="I46" s="17">
        <v>12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471</v>
      </c>
      <c r="D47" s="17">
        <v>1</v>
      </c>
      <c r="E47" s="17">
        <v>214</v>
      </c>
      <c r="F47" s="17">
        <v>179</v>
      </c>
      <c r="G47" s="17">
        <v>57</v>
      </c>
      <c r="H47" s="17">
        <v>13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449</v>
      </c>
      <c r="D48" s="17">
        <v>2</v>
      </c>
      <c r="E48" s="17">
        <v>189</v>
      </c>
      <c r="F48" s="17">
        <v>172</v>
      </c>
      <c r="G48" s="17">
        <v>65</v>
      </c>
      <c r="H48" s="17">
        <v>11</v>
      </c>
      <c r="I48" s="17">
        <v>10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337</v>
      </c>
      <c r="D49" s="17">
        <v>2</v>
      </c>
      <c r="E49" s="17">
        <v>121</v>
      </c>
      <c r="F49" s="17">
        <v>157</v>
      </c>
      <c r="G49" s="17">
        <v>35</v>
      </c>
      <c r="H49" s="17">
        <v>7</v>
      </c>
      <c r="I49" s="17">
        <v>15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253</v>
      </c>
      <c r="D50" s="17">
        <v>2</v>
      </c>
      <c r="E50" s="17">
        <v>64</v>
      </c>
      <c r="F50" s="17">
        <v>133</v>
      </c>
      <c r="G50" s="17">
        <v>39</v>
      </c>
      <c r="H50" s="17">
        <v>8</v>
      </c>
      <c r="I50" s="17">
        <v>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124</v>
      </c>
      <c r="D51" s="17">
        <v>2</v>
      </c>
      <c r="E51" s="17">
        <v>24</v>
      </c>
      <c r="F51" s="17">
        <v>70</v>
      </c>
      <c r="G51" s="17">
        <v>18</v>
      </c>
      <c r="H51" s="17">
        <v>6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73</v>
      </c>
      <c r="D52" s="17" t="s">
        <v>178</v>
      </c>
      <c r="E52" s="17">
        <v>11</v>
      </c>
      <c r="F52" s="17">
        <v>47</v>
      </c>
      <c r="G52" s="17">
        <v>9</v>
      </c>
      <c r="H52" s="17">
        <v>4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38</v>
      </c>
      <c r="D53" s="18" t="s">
        <v>178</v>
      </c>
      <c r="E53" s="18">
        <v>3</v>
      </c>
      <c r="F53" s="18">
        <v>28</v>
      </c>
      <c r="G53" s="18">
        <v>4</v>
      </c>
      <c r="H53" s="18">
        <v>2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20084</v>
      </c>
      <c r="D6" s="16">
        <v>1665</v>
      </c>
      <c r="E6" s="16">
        <v>10216</v>
      </c>
      <c r="F6" s="16">
        <v>5708</v>
      </c>
      <c r="G6" s="16">
        <v>1237</v>
      </c>
      <c r="H6" s="16">
        <v>571</v>
      </c>
      <c r="I6" s="16">
        <v>687</v>
      </c>
    </row>
    <row r="7" spans="1:29" ht="12" customHeight="1" x14ac:dyDescent="0.2">
      <c r="A7" s="28" t="s">
        <v>165</v>
      </c>
      <c r="B7" s="2" t="s">
        <v>12</v>
      </c>
      <c r="C7" s="17">
        <v>37</v>
      </c>
      <c r="D7" s="17">
        <v>3</v>
      </c>
      <c r="E7" s="17">
        <v>17</v>
      </c>
      <c r="F7" s="17">
        <v>7</v>
      </c>
      <c r="G7" s="17">
        <v>1</v>
      </c>
      <c r="H7" s="17">
        <v>4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787</v>
      </c>
      <c r="D8" s="17">
        <v>59</v>
      </c>
      <c r="E8" s="17">
        <v>434</v>
      </c>
      <c r="F8" s="17">
        <v>136</v>
      </c>
      <c r="G8" s="17">
        <v>37</v>
      </c>
      <c r="H8" s="17">
        <v>60</v>
      </c>
      <c r="I8" s="17">
        <v>61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1941</v>
      </c>
      <c r="D9" s="17">
        <v>153</v>
      </c>
      <c r="E9" s="17">
        <v>1258</v>
      </c>
      <c r="F9" s="17">
        <v>270</v>
      </c>
      <c r="G9" s="17">
        <v>85</v>
      </c>
      <c r="H9" s="17">
        <v>80</v>
      </c>
      <c r="I9" s="17">
        <v>95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2163</v>
      </c>
      <c r="D10" s="17">
        <v>162</v>
      </c>
      <c r="E10" s="17">
        <v>1330</v>
      </c>
      <c r="F10" s="17">
        <v>423</v>
      </c>
      <c r="G10" s="17">
        <v>116</v>
      </c>
      <c r="H10" s="17">
        <v>70</v>
      </c>
      <c r="I10" s="17">
        <v>62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2354</v>
      </c>
      <c r="D11" s="17">
        <v>179</v>
      </c>
      <c r="E11" s="17">
        <v>1376</v>
      </c>
      <c r="F11" s="17">
        <v>562</v>
      </c>
      <c r="G11" s="17">
        <v>127</v>
      </c>
      <c r="H11" s="17">
        <v>45</v>
      </c>
      <c r="I11" s="17">
        <v>65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2400</v>
      </c>
      <c r="D12" s="17">
        <v>191</v>
      </c>
      <c r="E12" s="17">
        <v>1331</v>
      </c>
      <c r="F12" s="17">
        <v>640</v>
      </c>
      <c r="G12" s="17">
        <v>134</v>
      </c>
      <c r="H12" s="17">
        <v>38</v>
      </c>
      <c r="I12" s="17">
        <v>66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2542</v>
      </c>
      <c r="D13" s="17">
        <v>203</v>
      </c>
      <c r="E13" s="17">
        <v>1330</v>
      </c>
      <c r="F13" s="17">
        <v>732</v>
      </c>
      <c r="G13" s="17">
        <v>163</v>
      </c>
      <c r="H13" s="17">
        <v>51</v>
      </c>
      <c r="I13" s="17">
        <v>63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2199</v>
      </c>
      <c r="D14" s="17">
        <v>170</v>
      </c>
      <c r="E14" s="17">
        <v>1050</v>
      </c>
      <c r="F14" s="17">
        <v>706</v>
      </c>
      <c r="G14" s="17">
        <v>161</v>
      </c>
      <c r="H14" s="17">
        <v>50</v>
      </c>
      <c r="I14" s="17">
        <v>62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1734</v>
      </c>
      <c r="D15" s="17">
        <v>154</v>
      </c>
      <c r="E15" s="17">
        <v>780</v>
      </c>
      <c r="F15" s="17">
        <v>567</v>
      </c>
      <c r="G15" s="17">
        <v>139</v>
      </c>
      <c r="H15" s="17">
        <v>41</v>
      </c>
      <c r="I15" s="17">
        <v>53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1462</v>
      </c>
      <c r="D16" s="17">
        <v>178</v>
      </c>
      <c r="E16" s="17">
        <v>609</v>
      </c>
      <c r="F16" s="17">
        <v>518</v>
      </c>
      <c r="G16" s="17">
        <v>88</v>
      </c>
      <c r="H16" s="17">
        <v>36</v>
      </c>
      <c r="I16" s="17">
        <v>33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1101</v>
      </c>
      <c r="D17" s="17">
        <v>111</v>
      </c>
      <c r="E17" s="17">
        <v>400</v>
      </c>
      <c r="F17" s="17">
        <v>425</v>
      </c>
      <c r="G17" s="17">
        <v>90</v>
      </c>
      <c r="H17" s="17">
        <v>43</v>
      </c>
      <c r="I17" s="17">
        <v>32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655</v>
      </c>
      <c r="D18" s="17">
        <v>53</v>
      </c>
      <c r="E18" s="17">
        <v>153</v>
      </c>
      <c r="F18" s="17">
        <v>354</v>
      </c>
      <c r="G18" s="17">
        <v>40</v>
      </c>
      <c r="H18" s="17">
        <v>27</v>
      </c>
      <c r="I18" s="17">
        <v>28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378</v>
      </c>
      <c r="D19" s="17">
        <v>24</v>
      </c>
      <c r="E19" s="17">
        <v>68</v>
      </c>
      <c r="F19" s="17">
        <v>216</v>
      </c>
      <c r="G19" s="17">
        <v>24</v>
      </c>
      <c r="H19" s="17">
        <v>11</v>
      </c>
      <c r="I19" s="17">
        <v>35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197</v>
      </c>
      <c r="D20" s="17">
        <v>9</v>
      </c>
      <c r="E20" s="17">
        <v>39</v>
      </c>
      <c r="F20" s="17">
        <v>100</v>
      </c>
      <c r="G20" s="17">
        <v>25</v>
      </c>
      <c r="H20" s="17">
        <v>10</v>
      </c>
      <c r="I20" s="17">
        <v>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134</v>
      </c>
      <c r="D21" s="17">
        <v>16</v>
      </c>
      <c r="E21" s="17">
        <v>41</v>
      </c>
      <c r="F21" s="17">
        <v>52</v>
      </c>
      <c r="G21" s="17">
        <v>7</v>
      </c>
      <c r="H21" s="17">
        <v>5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8894</v>
      </c>
      <c r="D22" s="16">
        <v>1602</v>
      </c>
      <c r="E22" s="16">
        <v>4241</v>
      </c>
      <c r="F22" s="16">
        <v>2080</v>
      </c>
      <c r="G22" s="16">
        <v>388</v>
      </c>
      <c r="H22" s="16">
        <v>241</v>
      </c>
      <c r="I22" s="16">
        <v>342</v>
      </c>
    </row>
    <row r="23" spans="1:14" ht="12" customHeight="1" x14ac:dyDescent="0.2">
      <c r="A23" s="28" t="s">
        <v>165</v>
      </c>
      <c r="B23" s="2" t="s">
        <v>12</v>
      </c>
      <c r="C23" s="17">
        <v>16</v>
      </c>
      <c r="D23" s="17">
        <v>3</v>
      </c>
      <c r="E23" s="17">
        <v>6</v>
      </c>
      <c r="F23" s="17">
        <v>4</v>
      </c>
      <c r="G23" s="17" t="s">
        <v>178</v>
      </c>
      <c r="H23" s="17">
        <v>1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289</v>
      </c>
      <c r="D24" s="17">
        <v>56</v>
      </c>
      <c r="E24" s="17">
        <v>124</v>
      </c>
      <c r="F24" s="17">
        <v>53</v>
      </c>
      <c r="G24" s="17">
        <v>9</v>
      </c>
      <c r="H24" s="17">
        <v>13</v>
      </c>
      <c r="I24" s="17">
        <v>34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827</v>
      </c>
      <c r="D25" s="17">
        <v>147</v>
      </c>
      <c r="E25" s="17">
        <v>461</v>
      </c>
      <c r="F25" s="17">
        <v>109</v>
      </c>
      <c r="G25" s="17">
        <v>37</v>
      </c>
      <c r="H25" s="17">
        <v>32</v>
      </c>
      <c r="I25" s="17">
        <v>41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992</v>
      </c>
      <c r="D26" s="17">
        <v>155</v>
      </c>
      <c r="E26" s="17">
        <v>536</v>
      </c>
      <c r="F26" s="17">
        <v>199</v>
      </c>
      <c r="G26" s="17">
        <v>44</v>
      </c>
      <c r="H26" s="17">
        <v>25</v>
      </c>
      <c r="I26" s="17">
        <v>33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1114</v>
      </c>
      <c r="D27" s="17">
        <v>173</v>
      </c>
      <c r="E27" s="17">
        <v>613</v>
      </c>
      <c r="F27" s="17">
        <v>224</v>
      </c>
      <c r="G27" s="17">
        <v>41</v>
      </c>
      <c r="H27" s="17">
        <v>27</v>
      </c>
      <c r="I27" s="17">
        <v>36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1145</v>
      </c>
      <c r="D28" s="17">
        <v>185</v>
      </c>
      <c r="E28" s="17">
        <v>604</v>
      </c>
      <c r="F28" s="17">
        <v>259</v>
      </c>
      <c r="G28" s="17">
        <v>46</v>
      </c>
      <c r="H28" s="17">
        <v>12</v>
      </c>
      <c r="I28" s="17">
        <v>39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1215</v>
      </c>
      <c r="D29" s="17">
        <v>201</v>
      </c>
      <c r="E29" s="17">
        <v>601</v>
      </c>
      <c r="F29" s="17">
        <v>300</v>
      </c>
      <c r="G29" s="17">
        <v>57</v>
      </c>
      <c r="H29" s="17">
        <v>27</v>
      </c>
      <c r="I29" s="17">
        <v>29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1025</v>
      </c>
      <c r="D30" s="17">
        <v>165</v>
      </c>
      <c r="E30" s="17">
        <v>486</v>
      </c>
      <c r="F30" s="17">
        <v>253</v>
      </c>
      <c r="G30" s="17">
        <v>54</v>
      </c>
      <c r="H30" s="17">
        <v>32</v>
      </c>
      <c r="I30" s="17">
        <v>35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770</v>
      </c>
      <c r="D31" s="17">
        <v>150</v>
      </c>
      <c r="E31" s="17">
        <v>342</v>
      </c>
      <c r="F31" s="17">
        <v>209</v>
      </c>
      <c r="G31" s="17">
        <v>33</v>
      </c>
      <c r="H31" s="17">
        <v>15</v>
      </c>
      <c r="I31" s="17">
        <v>21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647</v>
      </c>
      <c r="D32" s="17">
        <v>174</v>
      </c>
      <c r="E32" s="17">
        <v>256</v>
      </c>
      <c r="F32" s="17">
        <v>162</v>
      </c>
      <c r="G32" s="17">
        <v>23</v>
      </c>
      <c r="H32" s="17">
        <v>18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402</v>
      </c>
      <c r="D33" s="17">
        <v>108</v>
      </c>
      <c r="E33" s="17">
        <v>122</v>
      </c>
      <c r="F33" s="17">
        <v>124</v>
      </c>
      <c r="G33" s="17">
        <v>19</v>
      </c>
      <c r="H33" s="17">
        <v>17</v>
      </c>
      <c r="I33" s="17">
        <v>12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223</v>
      </c>
      <c r="D34" s="17">
        <v>45</v>
      </c>
      <c r="E34" s="17">
        <v>51</v>
      </c>
      <c r="F34" s="17">
        <v>94</v>
      </c>
      <c r="G34" s="17">
        <v>9</v>
      </c>
      <c r="H34" s="17">
        <v>9</v>
      </c>
      <c r="I34" s="17">
        <v>15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126</v>
      </c>
      <c r="D35" s="17">
        <v>21</v>
      </c>
      <c r="E35" s="17">
        <v>23</v>
      </c>
      <c r="F35" s="17">
        <v>54</v>
      </c>
      <c r="G35" s="17">
        <v>6</v>
      </c>
      <c r="H35" s="17">
        <v>7</v>
      </c>
      <c r="I35" s="17">
        <v>15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57</v>
      </c>
      <c r="D36" s="17">
        <v>8</v>
      </c>
      <c r="E36" s="17">
        <v>7</v>
      </c>
      <c r="F36" s="17">
        <v>23</v>
      </c>
      <c r="G36" s="17">
        <v>7</v>
      </c>
      <c r="H36" s="17">
        <v>5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46</v>
      </c>
      <c r="D37" s="17">
        <v>11</v>
      </c>
      <c r="E37" s="17">
        <v>9</v>
      </c>
      <c r="F37" s="17">
        <v>13</v>
      </c>
      <c r="G37" s="17">
        <v>3</v>
      </c>
      <c r="H37" s="17">
        <v>1</v>
      </c>
      <c r="I37" s="17">
        <v>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11190</v>
      </c>
      <c r="D38" s="16">
        <v>63</v>
      </c>
      <c r="E38" s="16">
        <v>5975</v>
      </c>
      <c r="F38" s="16">
        <v>3628</v>
      </c>
      <c r="G38" s="16">
        <v>849</v>
      </c>
      <c r="H38" s="16">
        <v>330</v>
      </c>
      <c r="I38" s="16">
        <v>345</v>
      </c>
    </row>
    <row r="39" spans="1:14" ht="12" customHeight="1" x14ac:dyDescent="0.2">
      <c r="A39" s="28" t="s">
        <v>165</v>
      </c>
      <c r="B39" s="2" t="s">
        <v>12</v>
      </c>
      <c r="C39" s="17">
        <v>21</v>
      </c>
      <c r="D39" s="17" t="s">
        <v>178</v>
      </c>
      <c r="E39" s="17">
        <v>11</v>
      </c>
      <c r="F39" s="17">
        <v>3</v>
      </c>
      <c r="G39" s="17">
        <v>1</v>
      </c>
      <c r="H39" s="17">
        <v>3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498</v>
      </c>
      <c r="D40" s="17">
        <v>3</v>
      </c>
      <c r="E40" s="17">
        <v>310</v>
      </c>
      <c r="F40" s="17">
        <v>83</v>
      </c>
      <c r="G40" s="17">
        <v>28</v>
      </c>
      <c r="H40" s="17">
        <v>47</v>
      </c>
      <c r="I40" s="17">
        <v>27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1114</v>
      </c>
      <c r="D41" s="17">
        <v>6</v>
      </c>
      <c r="E41" s="17">
        <v>797</v>
      </c>
      <c r="F41" s="17">
        <v>161</v>
      </c>
      <c r="G41" s="17">
        <v>48</v>
      </c>
      <c r="H41" s="17">
        <v>48</v>
      </c>
      <c r="I41" s="17">
        <v>54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1171</v>
      </c>
      <c r="D42" s="17">
        <v>7</v>
      </c>
      <c r="E42" s="17">
        <v>794</v>
      </c>
      <c r="F42" s="17">
        <v>224</v>
      </c>
      <c r="G42" s="17">
        <v>72</v>
      </c>
      <c r="H42" s="17">
        <v>45</v>
      </c>
      <c r="I42" s="17">
        <v>29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1240</v>
      </c>
      <c r="D43" s="17">
        <v>6</v>
      </c>
      <c r="E43" s="17">
        <v>763</v>
      </c>
      <c r="F43" s="17">
        <v>338</v>
      </c>
      <c r="G43" s="17">
        <v>86</v>
      </c>
      <c r="H43" s="17">
        <v>18</v>
      </c>
      <c r="I43" s="17">
        <v>29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1255</v>
      </c>
      <c r="D44" s="17">
        <v>6</v>
      </c>
      <c r="E44" s="17">
        <v>727</v>
      </c>
      <c r="F44" s="17">
        <v>381</v>
      </c>
      <c r="G44" s="17">
        <v>88</v>
      </c>
      <c r="H44" s="17">
        <v>26</v>
      </c>
      <c r="I44" s="17">
        <v>27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1327</v>
      </c>
      <c r="D45" s="17">
        <v>2</v>
      </c>
      <c r="E45" s="17">
        <v>729</v>
      </c>
      <c r="F45" s="17">
        <v>432</v>
      </c>
      <c r="G45" s="17">
        <v>106</v>
      </c>
      <c r="H45" s="17">
        <v>24</v>
      </c>
      <c r="I45" s="17">
        <v>34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1174</v>
      </c>
      <c r="D46" s="17">
        <v>5</v>
      </c>
      <c r="E46" s="17">
        <v>564</v>
      </c>
      <c r="F46" s="17">
        <v>453</v>
      </c>
      <c r="G46" s="17">
        <v>107</v>
      </c>
      <c r="H46" s="17">
        <v>18</v>
      </c>
      <c r="I46" s="17">
        <v>27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964</v>
      </c>
      <c r="D47" s="17">
        <v>4</v>
      </c>
      <c r="E47" s="17">
        <v>438</v>
      </c>
      <c r="F47" s="17">
        <v>358</v>
      </c>
      <c r="G47" s="17">
        <v>106</v>
      </c>
      <c r="H47" s="17">
        <v>26</v>
      </c>
      <c r="I47" s="17">
        <v>32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815</v>
      </c>
      <c r="D48" s="17">
        <v>4</v>
      </c>
      <c r="E48" s="17">
        <v>353</v>
      </c>
      <c r="F48" s="17">
        <v>356</v>
      </c>
      <c r="G48" s="17">
        <v>65</v>
      </c>
      <c r="H48" s="17">
        <v>18</v>
      </c>
      <c r="I48" s="17">
        <v>19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699</v>
      </c>
      <c r="D49" s="17">
        <v>3</v>
      </c>
      <c r="E49" s="17">
        <v>278</v>
      </c>
      <c r="F49" s="17">
        <v>301</v>
      </c>
      <c r="G49" s="17">
        <v>71</v>
      </c>
      <c r="H49" s="17">
        <v>26</v>
      </c>
      <c r="I49" s="17">
        <v>20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432</v>
      </c>
      <c r="D50" s="17">
        <v>8</v>
      </c>
      <c r="E50" s="17">
        <v>102</v>
      </c>
      <c r="F50" s="17">
        <v>260</v>
      </c>
      <c r="G50" s="17">
        <v>31</v>
      </c>
      <c r="H50" s="17">
        <v>18</v>
      </c>
      <c r="I50" s="17">
        <v>13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252</v>
      </c>
      <c r="D51" s="17">
        <v>3</v>
      </c>
      <c r="E51" s="17">
        <v>45</v>
      </c>
      <c r="F51" s="17">
        <v>162</v>
      </c>
      <c r="G51" s="17">
        <v>18</v>
      </c>
      <c r="H51" s="17">
        <v>4</v>
      </c>
      <c r="I51" s="17">
        <v>20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140</v>
      </c>
      <c r="D52" s="17">
        <v>1</v>
      </c>
      <c r="E52" s="17">
        <v>32</v>
      </c>
      <c r="F52" s="17">
        <v>77</v>
      </c>
      <c r="G52" s="17">
        <v>18</v>
      </c>
      <c r="H52" s="17">
        <v>5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88</v>
      </c>
      <c r="D53" s="18">
        <v>5</v>
      </c>
      <c r="E53" s="18">
        <v>32</v>
      </c>
      <c r="F53" s="18">
        <v>39</v>
      </c>
      <c r="G53" s="18">
        <v>4</v>
      </c>
      <c r="H53" s="18">
        <v>4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104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318235</v>
      </c>
      <c r="D6" s="16">
        <v>20976</v>
      </c>
      <c r="E6" s="16">
        <v>165170</v>
      </c>
      <c r="F6" s="16">
        <v>93969</v>
      </c>
      <c r="G6" s="16">
        <v>14116</v>
      </c>
      <c r="H6" s="16">
        <v>8066</v>
      </c>
      <c r="I6" s="16">
        <v>15938</v>
      </c>
    </row>
    <row r="7" spans="1:30" ht="12" customHeight="1" x14ac:dyDescent="0.2">
      <c r="A7" s="28" t="s">
        <v>165</v>
      </c>
      <c r="B7" s="2" t="s">
        <v>12</v>
      </c>
      <c r="C7" s="17">
        <v>625</v>
      </c>
      <c r="D7" s="17">
        <v>27</v>
      </c>
      <c r="E7" s="17">
        <v>222</v>
      </c>
      <c r="F7" s="17">
        <v>174</v>
      </c>
      <c r="G7" s="17">
        <v>27</v>
      </c>
      <c r="H7" s="17">
        <v>37</v>
      </c>
      <c r="I7" s="17">
        <v>138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10166</v>
      </c>
      <c r="D8" s="17">
        <v>539</v>
      </c>
      <c r="E8" s="17">
        <v>4232</v>
      </c>
      <c r="F8" s="17">
        <v>3168</v>
      </c>
      <c r="G8" s="17">
        <v>324</v>
      </c>
      <c r="H8" s="17">
        <v>749</v>
      </c>
      <c r="I8" s="17">
        <v>1154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29706</v>
      </c>
      <c r="D9" s="17">
        <v>1307</v>
      </c>
      <c r="E9" s="17">
        <v>16888</v>
      </c>
      <c r="F9" s="17">
        <v>7532</v>
      </c>
      <c r="G9" s="17">
        <v>1062</v>
      </c>
      <c r="H9" s="17">
        <v>1078</v>
      </c>
      <c r="I9" s="17">
        <v>1839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38163</v>
      </c>
      <c r="D10" s="17">
        <v>1778</v>
      </c>
      <c r="E10" s="17">
        <v>22590</v>
      </c>
      <c r="F10" s="17">
        <v>9523</v>
      </c>
      <c r="G10" s="17">
        <v>1585</v>
      </c>
      <c r="H10" s="17">
        <v>945</v>
      </c>
      <c r="I10" s="17">
        <v>1742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40642</v>
      </c>
      <c r="D11" s="17">
        <v>2001</v>
      </c>
      <c r="E11" s="17">
        <v>23560</v>
      </c>
      <c r="F11" s="17">
        <v>10630</v>
      </c>
      <c r="G11" s="17">
        <v>1818</v>
      </c>
      <c r="H11" s="17">
        <v>868</v>
      </c>
      <c r="I11" s="17">
        <v>1765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39392</v>
      </c>
      <c r="D12" s="17">
        <v>2224</v>
      </c>
      <c r="E12" s="17">
        <v>22175</v>
      </c>
      <c r="F12" s="17">
        <v>10710</v>
      </c>
      <c r="G12" s="17">
        <v>1778</v>
      </c>
      <c r="H12" s="17">
        <v>816</v>
      </c>
      <c r="I12" s="17">
        <v>1689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39985</v>
      </c>
      <c r="D13" s="17">
        <v>2557</v>
      </c>
      <c r="E13" s="17">
        <v>21791</v>
      </c>
      <c r="F13" s="17">
        <v>11349</v>
      </c>
      <c r="G13" s="17">
        <v>1896</v>
      </c>
      <c r="H13" s="17">
        <v>782</v>
      </c>
      <c r="I13" s="17">
        <v>1610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34893</v>
      </c>
      <c r="D14" s="17">
        <v>2736</v>
      </c>
      <c r="E14" s="17">
        <v>18122</v>
      </c>
      <c r="F14" s="17">
        <v>10351</v>
      </c>
      <c r="G14" s="17">
        <v>1625</v>
      </c>
      <c r="H14" s="17">
        <v>707</v>
      </c>
      <c r="I14" s="17">
        <v>1352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28821</v>
      </c>
      <c r="D15" s="17">
        <v>2696</v>
      </c>
      <c r="E15" s="17">
        <v>14152</v>
      </c>
      <c r="F15" s="17">
        <v>8861</v>
      </c>
      <c r="G15" s="17">
        <v>1296</v>
      </c>
      <c r="H15" s="17">
        <v>577</v>
      </c>
      <c r="I15" s="17">
        <v>1239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23256</v>
      </c>
      <c r="D16" s="17">
        <v>2396</v>
      </c>
      <c r="E16" s="17">
        <v>10570</v>
      </c>
      <c r="F16" s="17">
        <v>7825</v>
      </c>
      <c r="G16" s="17">
        <v>984</v>
      </c>
      <c r="H16" s="17">
        <v>518</v>
      </c>
      <c r="I16" s="17">
        <v>963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16468</v>
      </c>
      <c r="D17" s="17">
        <v>1499</v>
      </c>
      <c r="E17" s="17">
        <v>6800</v>
      </c>
      <c r="F17" s="17">
        <v>6192</v>
      </c>
      <c r="G17" s="17">
        <v>802</v>
      </c>
      <c r="H17" s="17">
        <v>363</v>
      </c>
      <c r="I17" s="17">
        <v>812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8457</v>
      </c>
      <c r="D18" s="17">
        <v>696</v>
      </c>
      <c r="E18" s="17">
        <v>2483</v>
      </c>
      <c r="F18" s="17">
        <v>3939</v>
      </c>
      <c r="G18" s="17">
        <v>432</v>
      </c>
      <c r="H18" s="17">
        <v>265</v>
      </c>
      <c r="I18" s="17">
        <v>642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4149</v>
      </c>
      <c r="D19" s="17">
        <v>293</v>
      </c>
      <c r="E19" s="17">
        <v>779</v>
      </c>
      <c r="F19" s="17">
        <v>2166</v>
      </c>
      <c r="G19" s="17">
        <v>261</v>
      </c>
      <c r="H19" s="17">
        <v>179</v>
      </c>
      <c r="I19" s="17">
        <v>471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2035</v>
      </c>
      <c r="D20" s="17">
        <v>132</v>
      </c>
      <c r="E20" s="17">
        <v>398</v>
      </c>
      <c r="F20" s="17">
        <v>979</v>
      </c>
      <c r="G20" s="17">
        <v>134</v>
      </c>
      <c r="H20" s="17">
        <v>109</v>
      </c>
      <c r="I20" s="17">
        <v>283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1477</v>
      </c>
      <c r="D21" s="17">
        <v>95</v>
      </c>
      <c r="E21" s="17">
        <v>408</v>
      </c>
      <c r="F21" s="17">
        <v>570</v>
      </c>
      <c r="G21" s="17">
        <v>92</v>
      </c>
      <c r="H21" s="17">
        <v>73</v>
      </c>
      <c r="I21" s="17">
        <v>239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142678</v>
      </c>
      <c r="D22" s="16">
        <v>20125</v>
      </c>
      <c r="E22" s="16">
        <v>67996</v>
      </c>
      <c r="F22" s="16">
        <v>37868</v>
      </c>
      <c r="G22" s="16">
        <v>4885</v>
      </c>
      <c r="H22" s="16">
        <v>3839</v>
      </c>
      <c r="I22" s="16">
        <v>7965</v>
      </c>
    </row>
    <row r="23" spans="1:14" ht="12" customHeight="1" x14ac:dyDescent="0.2">
      <c r="A23" s="28" t="s">
        <v>165</v>
      </c>
      <c r="B23" s="2" t="s">
        <v>12</v>
      </c>
      <c r="C23" s="17">
        <v>292</v>
      </c>
      <c r="D23" s="17">
        <v>22</v>
      </c>
      <c r="E23" s="17">
        <v>101</v>
      </c>
      <c r="F23" s="17">
        <v>64</v>
      </c>
      <c r="G23" s="17">
        <v>8</v>
      </c>
      <c r="H23" s="17">
        <v>19</v>
      </c>
      <c r="I23" s="17">
        <v>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4275</v>
      </c>
      <c r="D24" s="17">
        <v>478</v>
      </c>
      <c r="E24" s="17">
        <v>1627</v>
      </c>
      <c r="F24" s="17">
        <v>1207</v>
      </c>
      <c r="G24" s="17">
        <v>126</v>
      </c>
      <c r="H24" s="17">
        <v>296</v>
      </c>
      <c r="I24" s="17">
        <v>541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12975</v>
      </c>
      <c r="D25" s="17">
        <v>1217</v>
      </c>
      <c r="E25" s="17">
        <v>6819</v>
      </c>
      <c r="F25" s="17">
        <v>3217</v>
      </c>
      <c r="G25" s="17">
        <v>403</v>
      </c>
      <c r="H25" s="17">
        <v>463</v>
      </c>
      <c r="I25" s="17">
        <v>856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17145</v>
      </c>
      <c r="D26" s="17">
        <v>1708</v>
      </c>
      <c r="E26" s="17">
        <v>9278</v>
      </c>
      <c r="F26" s="17">
        <v>4259</v>
      </c>
      <c r="G26" s="17">
        <v>580</v>
      </c>
      <c r="H26" s="17">
        <v>458</v>
      </c>
      <c r="I26" s="17">
        <v>862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18414</v>
      </c>
      <c r="D27" s="17">
        <v>1914</v>
      </c>
      <c r="E27" s="17">
        <v>9781</v>
      </c>
      <c r="F27" s="17">
        <v>4734</v>
      </c>
      <c r="G27" s="17">
        <v>631</v>
      </c>
      <c r="H27" s="17">
        <v>416</v>
      </c>
      <c r="I27" s="17">
        <v>938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17724</v>
      </c>
      <c r="D28" s="17">
        <v>2141</v>
      </c>
      <c r="E28" s="17">
        <v>9168</v>
      </c>
      <c r="F28" s="17">
        <v>4514</v>
      </c>
      <c r="G28" s="17">
        <v>629</v>
      </c>
      <c r="H28" s="17">
        <v>400</v>
      </c>
      <c r="I28" s="17">
        <v>872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18437</v>
      </c>
      <c r="D29" s="17">
        <v>2475</v>
      </c>
      <c r="E29" s="17">
        <v>9323</v>
      </c>
      <c r="F29" s="17">
        <v>4719</v>
      </c>
      <c r="G29" s="17">
        <v>693</v>
      </c>
      <c r="H29" s="17">
        <v>403</v>
      </c>
      <c r="I29" s="17">
        <v>824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16300</v>
      </c>
      <c r="D30" s="17">
        <v>2663</v>
      </c>
      <c r="E30" s="17">
        <v>7826</v>
      </c>
      <c r="F30" s="17">
        <v>4156</v>
      </c>
      <c r="G30" s="17">
        <v>581</v>
      </c>
      <c r="H30" s="17">
        <v>371</v>
      </c>
      <c r="I30" s="17">
        <v>703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13601</v>
      </c>
      <c r="D31" s="17">
        <v>2625</v>
      </c>
      <c r="E31" s="17">
        <v>6118</v>
      </c>
      <c r="F31" s="17">
        <v>3491</v>
      </c>
      <c r="G31" s="17">
        <v>440</v>
      </c>
      <c r="H31" s="17">
        <v>288</v>
      </c>
      <c r="I31" s="17">
        <v>639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10580</v>
      </c>
      <c r="D32" s="17">
        <v>2330</v>
      </c>
      <c r="E32" s="17">
        <v>4243</v>
      </c>
      <c r="F32" s="17">
        <v>2941</v>
      </c>
      <c r="G32" s="17">
        <v>316</v>
      </c>
      <c r="H32" s="17">
        <v>277</v>
      </c>
      <c r="I32" s="17">
        <v>473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6518</v>
      </c>
      <c r="D33" s="17">
        <v>1444</v>
      </c>
      <c r="E33" s="17">
        <v>2234</v>
      </c>
      <c r="F33" s="17">
        <v>2036</v>
      </c>
      <c r="G33" s="17">
        <v>240</v>
      </c>
      <c r="H33" s="17">
        <v>178</v>
      </c>
      <c r="I33" s="17">
        <v>386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3287</v>
      </c>
      <c r="D34" s="17">
        <v>656</v>
      </c>
      <c r="E34" s="17">
        <v>842</v>
      </c>
      <c r="F34" s="17">
        <v>1268</v>
      </c>
      <c r="G34" s="17">
        <v>112</v>
      </c>
      <c r="H34" s="17">
        <v>116</v>
      </c>
      <c r="I34" s="17">
        <v>293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1573</v>
      </c>
      <c r="D35" s="17">
        <v>258</v>
      </c>
      <c r="E35" s="17">
        <v>290</v>
      </c>
      <c r="F35" s="17">
        <v>674</v>
      </c>
      <c r="G35" s="17">
        <v>65</v>
      </c>
      <c r="H35" s="17">
        <v>69</v>
      </c>
      <c r="I35" s="17">
        <v>217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858</v>
      </c>
      <c r="D36" s="17">
        <v>111</v>
      </c>
      <c r="E36" s="17">
        <v>174</v>
      </c>
      <c r="F36" s="17">
        <v>354</v>
      </c>
      <c r="G36" s="17">
        <v>24</v>
      </c>
      <c r="H36" s="17">
        <v>49</v>
      </c>
      <c r="I36" s="17">
        <v>146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699</v>
      </c>
      <c r="D37" s="17">
        <v>83</v>
      </c>
      <c r="E37" s="17">
        <v>172</v>
      </c>
      <c r="F37" s="17">
        <v>234</v>
      </c>
      <c r="G37" s="17">
        <v>37</v>
      </c>
      <c r="H37" s="17">
        <v>36</v>
      </c>
      <c r="I37" s="17">
        <v>137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175557</v>
      </c>
      <c r="D38" s="16">
        <v>851</v>
      </c>
      <c r="E38" s="16">
        <v>97174</v>
      </c>
      <c r="F38" s="16">
        <v>56101</v>
      </c>
      <c r="G38" s="16">
        <v>9231</v>
      </c>
      <c r="H38" s="16">
        <v>4227</v>
      </c>
      <c r="I38" s="16">
        <v>7973</v>
      </c>
    </row>
    <row r="39" spans="1:14" ht="12" customHeight="1" x14ac:dyDescent="0.2">
      <c r="A39" s="28" t="s">
        <v>165</v>
      </c>
      <c r="B39" s="2" t="s">
        <v>12</v>
      </c>
      <c r="C39" s="17">
        <v>333</v>
      </c>
      <c r="D39" s="17">
        <v>5</v>
      </c>
      <c r="E39" s="17">
        <v>121</v>
      </c>
      <c r="F39" s="17">
        <v>110</v>
      </c>
      <c r="G39" s="17">
        <v>19</v>
      </c>
      <c r="H39" s="17">
        <v>18</v>
      </c>
      <c r="I39" s="17">
        <v>60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5891</v>
      </c>
      <c r="D40" s="17">
        <v>61</v>
      </c>
      <c r="E40" s="17">
        <v>2605</v>
      </c>
      <c r="F40" s="17">
        <v>1961</v>
      </c>
      <c r="G40" s="17">
        <v>198</v>
      </c>
      <c r="H40" s="17">
        <v>453</v>
      </c>
      <c r="I40" s="17">
        <v>613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16731</v>
      </c>
      <c r="D41" s="17">
        <v>90</v>
      </c>
      <c r="E41" s="17">
        <v>10069</v>
      </c>
      <c r="F41" s="17">
        <v>4315</v>
      </c>
      <c r="G41" s="17">
        <v>659</v>
      </c>
      <c r="H41" s="17">
        <v>615</v>
      </c>
      <c r="I41" s="17">
        <v>983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21018</v>
      </c>
      <c r="D42" s="17">
        <v>70</v>
      </c>
      <c r="E42" s="17">
        <v>13312</v>
      </c>
      <c r="F42" s="17">
        <v>5264</v>
      </c>
      <c r="G42" s="17">
        <v>1005</v>
      </c>
      <c r="H42" s="17">
        <v>487</v>
      </c>
      <c r="I42" s="17">
        <v>880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22228</v>
      </c>
      <c r="D43" s="17">
        <v>87</v>
      </c>
      <c r="E43" s="17">
        <v>13779</v>
      </c>
      <c r="F43" s="17">
        <v>5896</v>
      </c>
      <c r="G43" s="17">
        <v>1187</v>
      </c>
      <c r="H43" s="17">
        <v>452</v>
      </c>
      <c r="I43" s="17">
        <v>827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21668</v>
      </c>
      <c r="D44" s="17">
        <v>83</v>
      </c>
      <c r="E44" s="17">
        <v>13007</v>
      </c>
      <c r="F44" s="17">
        <v>6196</v>
      </c>
      <c r="G44" s="17">
        <v>1149</v>
      </c>
      <c r="H44" s="17">
        <v>416</v>
      </c>
      <c r="I44" s="17">
        <v>817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21548</v>
      </c>
      <c r="D45" s="17">
        <v>82</v>
      </c>
      <c r="E45" s="17">
        <v>12468</v>
      </c>
      <c r="F45" s="17">
        <v>6630</v>
      </c>
      <c r="G45" s="17">
        <v>1203</v>
      </c>
      <c r="H45" s="17">
        <v>379</v>
      </c>
      <c r="I45" s="17">
        <v>786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18593</v>
      </c>
      <c r="D46" s="17">
        <v>73</v>
      </c>
      <c r="E46" s="17">
        <v>10296</v>
      </c>
      <c r="F46" s="17">
        <v>6195</v>
      </c>
      <c r="G46" s="17">
        <v>1044</v>
      </c>
      <c r="H46" s="17">
        <v>336</v>
      </c>
      <c r="I46" s="17">
        <v>649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15220</v>
      </c>
      <c r="D47" s="17">
        <v>71</v>
      </c>
      <c r="E47" s="17">
        <v>8034</v>
      </c>
      <c r="F47" s="17">
        <v>5370</v>
      </c>
      <c r="G47" s="17">
        <v>856</v>
      </c>
      <c r="H47" s="17">
        <v>289</v>
      </c>
      <c r="I47" s="17">
        <v>600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12676</v>
      </c>
      <c r="D48" s="17">
        <v>66</v>
      </c>
      <c r="E48" s="17">
        <v>6327</v>
      </c>
      <c r="F48" s="17">
        <v>4884</v>
      </c>
      <c r="G48" s="17">
        <v>668</v>
      </c>
      <c r="H48" s="17">
        <v>241</v>
      </c>
      <c r="I48" s="17">
        <v>490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9950</v>
      </c>
      <c r="D49" s="17">
        <v>55</v>
      </c>
      <c r="E49" s="17">
        <v>4566</v>
      </c>
      <c r="F49" s="17">
        <v>4156</v>
      </c>
      <c r="G49" s="17">
        <v>562</v>
      </c>
      <c r="H49" s="17">
        <v>185</v>
      </c>
      <c r="I49" s="17">
        <v>426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5170</v>
      </c>
      <c r="D50" s="17">
        <v>40</v>
      </c>
      <c r="E50" s="17">
        <v>1641</v>
      </c>
      <c r="F50" s="17">
        <v>2671</v>
      </c>
      <c r="G50" s="17">
        <v>320</v>
      </c>
      <c r="H50" s="17">
        <v>149</v>
      </c>
      <c r="I50" s="17">
        <v>349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2576</v>
      </c>
      <c r="D51" s="17">
        <v>35</v>
      </c>
      <c r="E51" s="17">
        <v>489</v>
      </c>
      <c r="F51" s="17">
        <v>1492</v>
      </c>
      <c r="G51" s="17">
        <v>196</v>
      </c>
      <c r="H51" s="17">
        <v>110</v>
      </c>
      <c r="I51" s="17">
        <v>254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1177</v>
      </c>
      <c r="D52" s="17">
        <v>21</v>
      </c>
      <c r="E52" s="17">
        <v>224</v>
      </c>
      <c r="F52" s="17">
        <v>625</v>
      </c>
      <c r="G52" s="17">
        <v>110</v>
      </c>
      <c r="H52" s="17">
        <v>60</v>
      </c>
      <c r="I52" s="17">
        <v>137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778</v>
      </c>
      <c r="D53" s="18">
        <v>12</v>
      </c>
      <c r="E53" s="18">
        <v>236</v>
      </c>
      <c r="F53" s="18">
        <v>336</v>
      </c>
      <c r="G53" s="18">
        <v>55</v>
      </c>
      <c r="H53" s="18">
        <v>37</v>
      </c>
      <c r="I53" s="18">
        <v>102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53901</v>
      </c>
      <c r="D6" s="16">
        <v>3618</v>
      </c>
      <c r="E6" s="16">
        <v>29046</v>
      </c>
      <c r="F6" s="16">
        <v>14909</v>
      </c>
      <c r="G6" s="16">
        <v>2849</v>
      </c>
      <c r="H6" s="16">
        <v>1499</v>
      </c>
      <c r="I6" s="16">
        <v>1980</v>
      </c>
    </row>
    <row r="7" spans="1:29" ht="12" customHeight="1" x14ac:dyDescent="0.2">
      <c r="A7" s="28" t="s">
        <v>165</v>
      </c>
      <c r="B7" s="2" t="s">
        <v>12</v>
      </c>
      <c r="C7" s="17">
        <v>94</v>
      </c>
      <c r="D7" s="17">
        <v>3</v>
      </c>
      <c r="E7" s="17">
        <v>30</v>
      </c>
      <c r="F7" s="17">
        <v>21</v>
      </c>
      <c r="G7" s="17">
        <v>1</v>
      </c>
      <c r="H7" s="17">
        <v>16</v>
      </c>
      <c r="I7" s="17">
        <v>23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1880</v>
      </c>
      <c r="D8" s="17">
        <v>128</v>
      </c>
      <c r="E8" s="17">
        <v>911</v>
      </c>
      <c r="F8" s="17">
        <v>446</v>
      </c>
      <c r="G8" s="17">
        <v>55</v>
      </c>
      <c r="H8" s="17">
        <v>194</v>
      </c>
      <c r="I8" s="17">
        <v>146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4989</v>
      </c>
      <c r="D9" s="17">
        <v>358</v>
      </c>
      <c r="E9" s="17">
        <v>2988</v>
      </c>
      <c r="F9" s="17">
        <v>1020</v>
      </c>
      <c r="G9" s="17">
        <v>157</v>
      </c>
      <c r="H9" s="17">
        <v>216</v>
      </c>
      <c r="I9" s="17">
        <v>250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6155</v>
      </c>
      <c r="D10" s="17">
        <v>345</v>
      </c>
      <c r="E10" s="17">
        <v>3798</v>
      </c>
      <c r="F10" s="17">
        <v>1340</v>
      </c>
      <c r="G10" s="17">
        <v>274</v>
      </c>
      <c r="H10" s="17">
        <v>193</v>
      </c>
      <c r="I10" s="17">
        <v>205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6530</v>
      </c>
      <c r="D11" s="17">
        <v>384</v>
      </c>
      <c r="E11" s="17">
        <v>4006</v>
      </c>
      <c r="F11" s="17">
        <v>1452</v>
      </c>
      <c r="G11" s="17">
        <v>352</v>
      </c>
      <c r="H11" s="17">
        <v>146</v>
      </c>
      <c r="I11" s="17">
        <v>190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6605</v>
      </c>
      <c r="D12" s="17">
        <v>371</v>
      </c>
      <c r="E12" s="17">
        <v>3898</v>
      </c>
      <c r="F12" s="17">
        <v>1718</v>
      </c>
      <c r="G12" s="17">
        <v>337</v>
      </c>
      <c r="H12" s="17">
        <v>102</v>
      </c>
      <c r="I12" s="17">
        <v>179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7084</v>
      </c>
      <c r="D13" s="17">
        <v>451</v>
      </c>
      <c r="E13" s="17">
        <v>3975</v>
      </c>
      <c r="F13" s="17">
        <v>1955</v>
      </c>
      <c r="G13" s="17">
        <v>389</v>
      </c>
      <c r="H13" s="17">
        <v>123</v>
      </c>
      <c r="I13" s="17">
        <v>191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6037</v>
      </c>
      <c r="D14" s="17">
        <v>406</v>
      </c>
      <c r="E14" s="17">
        <v>3207</v>
      </c>
      <c r="F14" s="17">
        <v>1747</v>
      </c>
      <c r="G14" s="17">
        <v>391</v>
      </c>
      <c r="H14" s="17">
        <v>120</v>
      </c>
      <c r="I14" s="17">
        <v>166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5111</v>
      </c>
      <c r="D15" s="17">
        <v>415</v>
      </c>
      <c r="E15" s="17">
        <v>2608</v>
      </c>
      <c r="F15" s="17">
        <v>1539</v>
      </c>
      <c r="G15" s="17">
        <v>293</v>
      </c>
      <c r="H15" s="17">
        <v>103</v>
      </c>
      <c r="I15" s="17">
        <v>153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4024</v>
      </c>
      <c r="D16" s="17">
        <v>356</v>
      </c>
      <c r="E16" s="17">
        <v>1904</v>
      </c>
      <c r="F16" s="17">
        <v>1299</v>
      </c>
      <c r="G16" s="17">
        <v>242</v>
      </c>
      <c r="H16" s="17">
        <v>83</v>
      </c>
      <c r="I16" s="17">
        <v>140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2720</v>
      </c>
      <c r="D17" s="17">
        <v>208</v>
      </c>
      <c r="E17" s="17">
        <v>1120</v>
      </c>
      <c r="F17" s="17">
        <v>1024</v>
      </c>
      <c r="G17" s="17">
        <v>173</v>
      </c>
      <c r="H17" s="17">
        <v>77</v>
      </c>
      <c r="I17" s="17">
        <v>118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1430</v>
      </c>
      <c r="D18" s="17">
        <v>96</v>
      </c>
      <c r="E18" s="17">
        <v>397</v>
      </c>
      <c r="F18" s="17">
        <v>688</v>
      </c>
      <c r="G18" s="17">
        <v>100</v>
      </c>
      <c r="H18" s="17">
        <v>63</v>
      </c>
      <c r="I18" s="17">
        <v>86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706</v>
      </c>
      <c r="D19" s="17">
        <v>54</v>
      </c>
      <c r="E19" s="17">
        <v>113</v>
      </c>
      <c r="F19" s="17">
        <v>392</v>
      </c>
      <c r="G19" s="17">
        <v>48</v>
      </c>
      <c r="H19" s="17">
        <v>36</v>
      </c>
      <c r="I19" s="17">
        <v>63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327</v>
      </c>
      <c r="D20" s="17">
        <v>22</v>
      </c>
      <c r="E20" s="17">
        <v>49</v>
      </c>
      <c r="F20" s="17">
        <v>183</v>
      </c>
      <c r="G20" s="17">
        <v>24</v>
      </c>
      <c r="H20" s="17">
        <v>13</v>
      </c>
      <c r="I20" s="17">
        <v>36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209</v>
      </c>
      <c r="D21" s="17">
        <v>21</v>
      </c>
      <c r="E21" s="17">
        <v>42</v>
      </c>
      <c r="F21" s="17">
        <v>85</v>
      </c>
      <c r="G21" s="17">
        <v>13</v>
      </c>
      <c r="H21" s="17">
        <v>14</v>
      </c>
      <c r="I21" s="17">
        <v>34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24438</v>
      </c>
      <c r="D22" s="16">
        <v>3428</v>
      </c>
      <c r="E22" s="16">
        <v>12320</v>
      </c>
      <c r="F22" s="16">
        <v>6029</v>
      </c>
      <c r="G22" s="16">
        <v>972</v>
      </c>
      <c r="H22" s="16">
        <v>698</v>
      </c>
      <c r="I22" s="16">
        <v>991</v>
      </c>
    </row>
    <row r="23" spans="1:14" ht="12" customHeight="1" x14ac:dyDescent="0.2">
      <c r="A23" s="28" t="s">
        <v>165</v>
      </c>
      <c r="B23" s="2" t="s">
        <v>12</v>
      </c>
      <c r="C23" s="17">
        <v>31</v>
      </c>
      <c r="D23" s="17">
        <v>3</v>
      </c>
      <c r="E23" s="17">
        <v>11</v>
      </c>
      <c r="F23" s="17">
        <v>4</v>
      </c>
      <c r="G23" s="17" t="s">
        <v>178</v>
      </c>
      <c r="H23" s="17">
        <v>2</v>
      </c>
      <c r="I23" s="17">
        <v>11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786</v>
      </c>
      <c r="D24" s="17">
        <v>111</v>
      </c>
      <c r="E24" s="17">
        <v>346</v>
      </c>
      <c r="F24" s="17">
        <v>161</v>
      </c>
      <c r="G24" s="17">
        <v>29</v>
      </c>
      <c r="H24" s="17">
        <v>79</v>
      </c>
      <c r="I24" s="17">
        <v>60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2208</v>
      </c>
      <c r="D25" s="17">
        <v>336</v>
      </c>
      <c r="E25" s="17">
        <v>1143</v>
      </c>
      <c r="F25" s="17">
        <v>442</v>
      </c>
      <c r="G25" s="17">
        <v>61</v>
      </c>
      <c r="H25" s="17">
        <v>93</v>
      </c>
      <c r="I25" s="17">
        <v>133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2858</v>
      </c>
      <c r="D26" s="17">
        <v>330</v>
      </c>
      <c r="E26" s="17">
        <v>1576</v>
      </c>
      <c r="F26" s="17">
        <v>656</v>
      </c>
      <c r="G26" s="17">
        <v>105</v>
      </c>
      <c r="H26" s="17">
        <v>84</v>
      </c>
      <c r="I26" s="17">
        <v>107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3032</v>
      </c>
      <c r="D27" s="17">
        <v>364</v>
      </c>
      <c r="E27" s="17">
        <v>1692</v>
      </c>
      <c r="F27" s="17">
        <v>667</v>
      </c>
      <c r="G27" s="17">
        <v>133</v>
      </c>
      <c r="H27" s="17">
        <v>78</v>
      </c>
      <c r="I27" s="17">
        <v>98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3081</v>
      </c>
      <c r="D28" s="17">
        <v>364</v>
      </c>
      <c r="E28" s="17">
        <v>1696</v>
      </c>
      <c r="F28" s="17">
        <v>766</v>
      </c>
      <c r="G28" s="17">
        <v>124</v>
      </c>
      <c r="H28" s="17">
        <v>45</v>
      </c>
      <c r="I28" s="17">
        <v>86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3328</v>
      </c>
      <c r="D29" s="17">
        <v>433</v>
      </c>
      <c r="E29" s="17">
        <v>1761</v>
      </c>
      <c r="F29" s="17">
        <v>843</v>
      </c>
      <c r="G29" s="17">
        <v>137</v>
      </c>
      <c r="H29" s="17">
        <v>58</v>
      </c>
      <c r="I29" s="17">
        <v>96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2895</v>
      </c>
      <c r="D30" s="17">
        <v>383</v>
      </c>
      <c r="E30" s="17">
        <v>1530</v>
      </c>
      <c r="F30" s="17">
        <v>705</v>
      </c>
      <c r="G30" s="17">
        <v>131</v>
      </c>
      <c r="H30" s="17">
        <v>61</v>
      </c>
      <c r="I30" s="17">
        <v>85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2402</v>
      </c>
      <c r="D31" s="17">
        <v>404</v>
      </c>
      <c r="E31" s="17">
        <v>1176</v>
      </c>
      <c r="F31" s="17">
        <v>577</v>
      </c>
      <c r="G31" s="17">
        <v>109</v>
      </c>
      <c r="H31" s="17">
        <v>51</v>
      </c>
      <c r="I31" s="17">
        <v>85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1793</v>
      </c>
      <c r="D32" s="17">
        <v>336</v>
      </c>
      <c r="E32" s="17">
        <v>808</v>
      </c>
      <c r="F32" s="17">
        <v>471</v>
      </c>
      <c r="G32" s="17">
        <v>60</v>
      </c>
      <c r="H32" s="17">
        <v>42</v>
      </c>
      <c r="I32" s="17">
        <v>76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1037</v>
      </c>
      <c r="D33" s="17">
        <v>196</v>
      </c>
      <c r="E33" s="17">
        <v>377</v>
      </c>
      <c r="F33" s="17">
        <v>323</v>
      </c>
      <c r="G33" s="17">
        <v>46</v>
      </c>
      <c r="H33" s="17">
        <v>42</v>
      </c>
      <c r="I33" s="17">
        <v>53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531</v>
      </c>
      <c r="D34" s="17">
        <v>87</v>
      </c>
      <c r="E34" s="17">
        <v>136</v>
      </c>
      <c r="F34" s="17">
        <v>214</v>
      </c>
      <c r="G34" s="17">
        <v>19</v>
      </c>
      <c r="H34" s="17">
        <v>40</v>
      </c>
      <c r="I34" s="17">
        <v>35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248</v>
      </c>
      <c r="D35" s="17">
        <v>44</v>
      </c>
      <c r="E35" s="17">
        <v>33</v>
      </c>
      <c r="F35" s="17">
        <v>123</v>
      </c>
      <c r="G35" s="17">
        <v>8</v>
      </c>
      <c r="H35" s="17">
        <v>13</v>
      </c>
      <c r="I35" s="17">
        <v>27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116</v>
      </c>
      <c r="D36" s="17">
        <v>20</v>
      </c>
      <c r="E36" s="17">
        <v>19</v>
      </c>
      <c r="F36" s="17">
        <v>48</v>
      </c>
      <c r="G36" s="17">
        <v>7</v>
      </c>
      <c r="H36" s="17">
        <v>3</v>
      </c>
      <c r="I36" s="17">
        <v>19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92</v>
      </c>
      <c r="D37" s="17">
        <v>17</v>
      </c>
      <c r="E37" s="17">
        <v>16</v>
      </c>
      <c r="F37" s="17">
        <v>29</v>
      </c>
      <c r="G37" s="17">
        <v>3</v>
      </c>
      <c r="H37" s="17">
        <v>7</v>
      </c>
      <c r="I37" s="17">
        <v>20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29463</v>
      </c>
      <c r="D38" s="16">
        <v>190</v>
      </c>
      <c r="E38" s="16">
        <v>16726</v>
      </c>
      <c r="F38" s="16">
        <v>8880</v>
      </c>
      <c r="G38" s="16">
        <v>1877</v>
      </c>
      <c r="H38" s="16">
        <v>801</v>
      </c>
      <c r="I38" s="16">
        <v>989</v>
      </c>
    </row>
    <row r="39" spans="1:14" ht="12" customHeight="1" x14ac:dyDescent="0.2">
      <c r="A39" s="28" t="s">
        <v>165</v>
      </c>
      <c r="B39" s="2" t="s">
        <v>12</v>
      </c>
      <c r="C39" s="17">
        <v>63</v>
      </c>
      <c r="D39" s="17" t="s">
        <v>178</v>
      </c>
      <c r="E39" s="17">
        <v>19</v>
      </c>
      <c r="F39" s="17">
        <v>17</v>
      </c>
      <c r="G39" s="17">
        <v>1</v>
      </c>
      <c r="H39" s="17">
        <v>14</v>
      </c>
      <c r="I39" s="17">
        <v>12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1094</v>
      </c>
      <c r="D40" s="17">
        <v>17</v>
      </c>
      <c r="E40" s="17">
        <v>565</v>
      </c>
      <c r="F40" s="17">
        <v>285</v>
      </c>
      <c r="G40" s="17">
        <v>26</v>
      </c>
      <c r="H40" s="17">
        <v>115</v>
      </c>
      <c r="I40" s="17">
        <v>86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2781</v>
      </c>
      <c r="D41" s="17">
        <v>22</v>
      </c>
      <c r="E41" s="17">
        <v>1845</v>
      </c>
      <c r="F41" s="17">
        <v>578</v>
      </c>
      <c r="G41" s="17">
        <v>96</v>
      </c>
      <c r="H41" s="17">
        <v>123</v>
      </c>
      <c r="I41" s="17">
        <v>117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3297</v>
      </c>
      <c r="D42" s="17">
        <v>15</v>
      </c>
      <c r="E42" s="17">
        <v>2222</v>
      </c>
      <c r="F42" s="17">
        <v>684</v>
      </c>
      <c r="G42" s="17">
        <v>169</v>
      </c>
      <c r="H42" s="17">
        <v>109</v>
      </c>
      <c r="I42" s="17">
        <v>98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3498</v>
      </c>
      <c r="D43" s="17">
        <v>20</v>
      </c>
      <c r="E43" s="17">
        <v>2314</v>
      </c>
      <c r="F43" s="17">
        <v>785</v>
      </c>
      <c r="G43" s="17">
        <v>219</v>
      </c>
      <c r="H43" s="17">
        <v>68</v>
      </c>
      <c r="I43" s="17">
        <v>92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3524</v>
      </c>
      <c r="D44" s="17">
        <v>7</v>
      </c>
      <c r="E44" s="17">
        <v>2202</v>
      </c>
      <c r="F44" s="17">
        <v>952</v>
      </c>
      <c r="G44" s="17">
        <v>213</v>
      </c>
      <c r="H44" s="17">
        <v>57</v>
      </c>
      <c r="I44" s="17">
        <v>93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3756</v>
      </c>
      <c r="D45" s="17">
        <v>18</v>
      </c>
      <c r="E45" s="17">
        <v>2214</v>
      </c>
      <c r="F45" s="17">
        <v>1112</v>
      </c>
      <c r="G45" s="17">
        <v>252</v>
      </c>
      <c r="H45" s="17">
        <v>65</v>
      </c>
      <c r="I45" s="17">
        <v>95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3142</v>
      </c>
      <c r="D46" s="17">
        <v>23</v>
      </c>
      <c r="E46" s="17">
        <v>1677</v>
      </c>
      <c r="F46" s="17">
        <v>1042</v>
      </c>
      <c r="G46" s="17">
        <v>260</v>
      </c>
      <c r="H46" s="17">
        <v>59</v>
      </c>
      <c r="I46" s="17">
        <v>81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2709</v>
      </c>
      <c r="D47" s="17">
        <v>11</v>
      </c>
      <c r="E47" s="17">
        <v>1432</v>
      </c>
      <c r="F47" s="17">
        <v>962</v>
      </c>
      <c r="G47" s="17">
        <v>184</v>
      </c>
      <c r="H47" s="17">
        <v>52</v>
      </c>
      <c r="I47" s="17">
        <v>68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2231</v>
      </c>
      <c r="D48" s="17">
        <v>20</v>
      </c>
      <c r="E48" s="17">
        <v>1096</v>
      </c>
      <c r="F48" s="17">
        <v>828</v>
      </c>
      <c r="G48" s="17">
        <v>182</v>
      </c>
      <c r="H48" s="17">
        <v>41</v>
      </c>
      <c r="I48" s="17">
        <v>64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1683</v>
      </c>
      <c r="D49" s="17">
        <v>12</v>
      </c>
      <c r="E49" s="17">
        <v>743</v>
      </c>
      <c r="F49" s="17">
        <v>701</v>
      </c>
      <c r="G49" s="17">
        <v>127</v>
      </c>
      <c r="H49" s="17">
        <v>35</v>
      </c>
      <c r="I49" s="17">
        <v>65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899</v>
      </c>
      <c r="D50" s="17">
        <v>9</v>
      </c>
      <c r="E50" s="17">
        <v>261</v>
      </c>
      <c r="F50" s="17">
        <v>474</v>
      </c>
      <c r="G50" s="17">
        <v>81</v>
      </c>
      <c r="H50" s="17">
        <v>23</v>
      </c>
      <c r="I50" s="17">
        <v>51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458</v>
      </c>
      <c r="D51" s="17">
        <v>10</v>
      </c>
      <c r="E51" s="17">
        <v>80</v>
      </c>
      <c r="F51" s="17">
        <v>269</v>
      </c>
      <c r="G51" s="17">
        <v>40</v>
      </c>
      <c r="H51" s="17">
        <v>23</v>
      </c>
      <c r="I51" s="17">
        <v>36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211</v>
      </c>
      <c r="D52" s="17">
        <v>2</v>
      </c>
      <c r="E52" s="17">
        <v>30</v>
      </c>
      <c r="F52" s="17">
        <v>135</v>
      </c>
      <c r="G52" s="17">
        <v>17</v>
      </c>
      <c r="H52" s="17">
        <v>10</v>
      </c>
      <c r="I52" s="17">
        <v>17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117</v>
      </c>
      <c r="D53" s="18">
        <v>4</v>
      </c>
      <c r="E53" s="18">
        <v>26</v>
      </c>
      <c r="F53" s="18">
        <v>56</v>
      </c>
      <c r="G53" s="18">
        <v>10</v>
      </c>
      <c r="H53" s="18">
        <v>7</v>
      </c>
      <c r="I53" s="18">
        <v>14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10802</v>
      </c>
      <c r="D6" s="16">
        <v>832</v>
      </c>
      <c r="E6" s="16">
        <v>6300</v>
      </c>
      <c r="F6" s="16">
        <v>2338</v>
      </c>
      <c r="G6" s="16">
        <v>564</v>
      </c>
      <c r="H6" s="16">
        <v>391</v>
      </c>
      <c r="I6" s="16">
        <v>377</v>
      </c>
    </row>
    <row r="7" spans="1:29" ht="12" customHeight="1" x14ac:dyDescent="0.2">
      <c r="A7" s="28" t="s">
        <v>165</v>
      </c>
      <c r="B7" s="2" t="s">
        <v>12</v>
      </c>
      <c r="C7" s="17">
        <v>43</v>
      </c>
      <c r="D7" s="17">
        <v>4</v>
      </c>
      <c r="E7" s="17">
        <v>15</v>
      </c>
      <c r="F7" s="17">
        <v>10</v>
      </c>
      <c r="G7" s="17">
        <v>1</v>
      </c>
      <c r="H7" s="17">
        <v>7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476</v>
      </c>
      <c r="D8" s="17">
        <v>48</v>
      </c>
      <c r="E8" s="17">
        <v>200</v>
      </c>
      <c r="F8" s="17">
        <v>130</v>
      </c>
      <c r="G8" s="17">
        <v>17</v>
      </c>
      <c r="H8" s="17">
        <v>58</v>
      </c>
      <c r="I8" s="17">
        <v>23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1028</v>
      </c>
      <c r="D9" s="17">
        <v>110</v>
      </c>
      <c r="E9" s="17">
        <v>611</v>
      </c>
      <c r="F9" s="17">
        <v>189</v>
      </c>
      <c r="G9" s="17">
        <v>20</v>
      </c>
      <c r="H9" s="17">
        <v>42</v>
      </c>
      <c r="I9" s="17">
        <v>56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1359</v>
      </c>
      <c r="D10" s="17">
        <v>94</v>
      </c>
      <c r="E10" s="17">
        <v>905</v>
      </c>
      <c r="F10" s="17">
        <v>223</v>
      </c>
      <c r="G10" s="17">
        <v>44</v>
      </c>
      <c r="H10" s="17">
        <v>40</v>
      </c>
      <c r="I10" s="17">
        <v>53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1347</v>
      </c>
      <c r="D11" s="17">
        <v>90</v>
      </c>
      <c r="E11" s="17">
        <v>878</v>
      </c>
      <c r="F11" s="17">
        <v>235</v>
      </c>
      <c r="G11" s="17">
        <v>70</v>
      </c>
      <c r="H11" s="17">
        <v>36</v>
      </c>
      <c r="I11" s="17">
        <v>38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1342</v>
      </c>
      <c r="D12" s="17">
        <v>86</v>
      </c>
      <c r="E12" s="17">
        <v>881</v>
      </c>
      <c r="F12" s="17">
        <v>227</v>
      </c>
      <c r="G12" s="17">
        <v>79</v>
      </c>
      <c r="H12" s="17">
        <v>30</v>
      </c>
      <c r="I12" s="17">
        <v>39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1420</v>
      </c>
      <c r="D13" s="17">
        <v>103</v>
      </c>
      <c r="E13" s="17">
        <v>911</v>
      </c>
      <c r="F13" s="17">
        <v>263</v>
      </c>
      <c r="G13" s="17">
        <v>76</v>
      </c>
      <c r="H13" s="17">
        <v>33</v>
      </c>
      <c r="I13" s="17">
        <v>34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1133</v>
      </c>
      <c r="D14" s="17">
        <v>76</v>
      </c>
      <c r="E14" s="17">
        <v>706</v>
      </c>
      <c r="F14" s="17">
        <v>219</v>
      </c>
      <c r="G14" s="17">
        <v>68</v>
      </c>
      <c r="H14" s="17">
        <v>29</v>
      </c>
      <c r="I14" s="17">
        <v>35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860</v>
      </c>
      <c r="D15" s="17">
        <v>80</v>
      </c>
      <c r="E15" s="17">
        <v>499</v>
      </c>
      <c r="F15" s="17">
        <v>189</v>
      </c>
      <c r="G15" s="17">
        <v>53</v>
      </c>
      <c r="H15" s="17">
        <v>17</v>
      </c>
      <c r="I15" s="17">
        <v>22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698</v>
      </c>
      <c r="D16" s="17">
        <v>58</v>
      </c>
      <c r="E16" s="17">
        <v>366</v>
      </c>
      <c r="F16" s="17">
        <v>187</v>
      </c>
      <c r="G16" s="17">
        <v>40</v>
      </c>
      <c r="H16" s="17">
        <v>24</v>
      </c>
      <c r="I16" s="17">
        <v>23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459</v>
      </c>
      <c r="D17" s="17">
        <v>45</v>
      </c>
      <c r="E17" s="17">
        <v>174</v>
      </c>
      <c r="F17" s="17">
        <v>162</v>
      </c>
      <c r="G17" s="17">
        <v>40</v>
      </c>
      <c r="H17" s="17">
        <v>20</v>
      </c>
      <c r="I17" s="17">
        <v>18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318</v>
      </c>
      <c r="D18" s="17">
        <v>23</v>
      </c>
      <c r="E18" s="17">
        <v>80</v>
      </c>
      <c r="F18" s="17">
        <v>152</v>
      </c>
      <c r="G18" s="17">
        <v>24</v>
      </c>
      <c r="H18" s="17">
        <v>23</v>
      </c>
      <c r="I18" s="17">
        <v>16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157</v>
      </c>
      <c r="D19" s="17">
        <v>7</v>
      </c>
      <c r="E19" s="17">
        <v>34</v>
      </c>
      <c r="F19" s="17">
        <v>73</v>
      </c>
      <c r="G19" s="17">
        <v>18</v>
      </c>
      <c r="H19" s="17">
        <v>17</v>
      </c>
      <c r="I19" s="17">
        <v>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87</v>
      </c>
      <c r="D20" s="17">
        <v>2</v>
      </c>
      <c r="E20" s="17">
        <v>15</v>
      </c>
      <c r="F20" s="17">
        <v>49</v>
      </c>
      <c r="G20" s="17">
        <v>9</v>
      </c>
      <c r="H20" s="17">
        <v>9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75</v>
      </c>
      <c r="D21" s="17">
        <v>6</v>
      </c>
      <c r="E21" s="17">
        <v>25</v>
      </c>
      <c r="F21" s="17">
        <v>30</v>
      </c>
      <c r="G21" s="17">
        <v>5</v>
      </c>
      <c r="H21" s="17">
        <v>6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4776</v>
      </c>
      <c r="D22" s="16">
        <v>788</v>
      </c>
      <c r="E22" s="16">
        <v>2534</v>
      </c>
      <c r="F22" s="16">
        <v>939</v>
      </c>
      <c r="G22" s="16">
        <v>181</v>
      </c>
      <c r="H22" s="16">
        <v>183</v>
      </c>
      <c r="I22" s="16">
        <v>151</v>
      </c>
    </row>
    <row r="23" spans="1:14" ht="12" customHeight="1" x14ac:dyDescent="0.2">
      <c r="A23" s="28" t="s">
        <v>165</v>
      </c>
      <c r="B23" s="2" t="s">
        <v>12</v>
      </c>
      <c r="C23" s="17">
        <v>23</v>
      </c>
      <c r="D23" s="17">
        <v>4</v>
      </c>
      <c r="E23" s="17">
        <v>10</v>
      </c>
      <c r="F23" s="17">
        <v>3</v>
      </c>
      <c r="G23" s="17">
        <v>1</v>
      </c>
      <c r="H23" s="17">
        <v>3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196</v>
      </c>
      <c r="D24" s="17">
        <v>46</v>
      </c>
      <c r="E24" s="17">
        <v>68</v>
      </c>
      <c r="F24" s="17">
        <v>42</v>
      </c>
      <c r="G24" s="17">
        <v>8</v>
      </c>
      <c r="H24" s="17">
        <v>19</v>
      </c>
      <c r="I24" s="17">
        <v>13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426</v>
      </c>
      <c r="D25" s="17">
        <v>106</v>
      </c>
      <c r="E25" s="17">
        <v>192</v>
      </c>
      <c r="F25" s="17">
        <v>90</v>
      </c>
      <c r="G25" s="17">
        <v>4</v>
      </c>
      <c r="H25" s="17">
        <v>18</v>
      </c>
      <c r="I25" s="17">
        <v>16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600</v>
      </c>
      <c r="D26" s="17">
        <v>91</v>
      </c>
      <c r="E26" s="17">
        <v>342</v>
      </c>
      <c r="F26" s="17">
        <v>119</v>
      </c>
      <c r="G26" s="17">
        <v>15</v>
      </c>
      <c r="H26" s="17">
        <v>15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621</v>
      </c>
      <c r="D27" s="17">
        <v>85</v>
      </c>
      <c r="E27" s="17">
        <v>370</v>
      </c>
      <c r="F27" s="17">
        <v>107</v>
      </c>
      <c r="G27" s="17">
        <v>24</v>
      </c>
      <c r="H27" s="17">
        <v>16</v>
      </c>
      <c r="I27" s="17">
        <v>19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631</v>
      </c>
      <c r="D28" s="17">
        <v>84</v>
      </c>
      <c r="E28" s="17">
        <v>391</v>
      </c>
      <c r="F28" s="17">
        <v>105</v>
      </c>
      <c r="G28" s="17">
        <v>18</v>
      </c>
      <c r="H28" s="17">
        <v>17</v>
      </c>
      <c r="I28" s="17">
        <v>16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658</v>
      </c>
      <c r="D29" s="17">
        <v>96</v>
      </c>
      <c r="E29" s="17">
        <v>394</v>
      </c>
      <c r="F29" s="17">
        <v>105</v>
      </c>
      <c r="G29" s="17">
        <v>25</v>
      </c>
      <c r="H29" s="17">
        <v>21</v>
      </c>
      <c r="I29" s="17">
        <v>17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501</v>
      </c>
      <c r="D30" s="17">
        <v>68</v>
      </c>
      <c r="E30" s="17">
        <v>290</v>
      </c>
      <c r="F30" s="17">
        <v>92</v>
      </c>
      <c r="G30" s="17">
        <v>27</v>
      </c>
      <c r="H30" s="17">
        <v>13</v>
      </c>
      <c r="I30" s="17">
        <v>11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402</v>
      </c>
      <c r="D31" s="17">
        <v>79</v>
      </c>
      <c r="E31" s="17">
        <v>200</v>
      </c>
      <c r="F31" s="17">
        <v>81</v>
      </c>
      <c r="G31" s="17">
        <v>18</v>
      </c>
      <c r="H31" s="17">
        <v>13</v>
      </c>
      <c r="I31" s="17">
        <v>11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292</v>
      </c>
      <c r="D32" s="17">
        <v>58</v>
      </c>
      <c r="E32" s="17">
        <v>146</v>
      </c>
      <c r="F32" s="17">
        <v>57</v>
      </c>
      <c r="G32" s="17">
        <v>11</v>
      </c>
      <c r="H32" s="17">
        <v>12</v>
      </c>
      <c r="I32" s="17">
        <v>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191</v>
      </c>
      <c r="D33" s="17">
        <v>42</v>
      </c>
      <c r="E33" s="17">
        <v>66</v>
      </c>
      <c r="F33" s="17">
        <v>52</v>
      </c>
      <c r="G33" s="17">
        <v>13</v>
      </c>
      <c r="H33" s="17">
        <v>10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121</v>
      </c>
      <c r="D34" s="17">
        <v>19</v>
      </c>
      <c r="E34" s="17">
        <v>32</v>
      </c>
      <c r="F34" s="17">
        <v>43</v>
      </c>
      <c r="G34" s="17">
        <v>8</v>
      </c>
      <c r="H34" s="17">
        <v>12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50</v>
      </c>
      <c r="D35" s="17">
        <v>6</v>
      </c>
      <c r="E35" s="17">
        <v>15</v>
      </c>
      <c r="F35" s="17">
        <v>17</v>
      </c>
      <c r="G35" s="17">
        <v>2</v>
      </c>
      <c r="H35" s="17">
        <v>8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36</v>
      </c>
      <c r="D36" s="17">
        <v>2</v>
      </c>
      <c r="E36" s="17">
        <v>8</v>
      </c>
      <c r="F36" s="17">
        <v>17</v>
      </c>
      <c r="G36" s="17">
        <v>3</v>
      </c>
      <c r="H36" s="17">
        <v>4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2</v>
      </c>
      <c r="E37" s="17">
        <v>10</v>
      </c>
      <c r="F37" s="17">
        <v>9</v>
      </c>
      <c r="G37" s="17">
        <v>4</v>
      </c>
      <c r="H37" s="17">
        <v>2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6026</v>
      </c>
      <c r="D38" s="16">
        <v>44</v>
      </c>
      <c r="E38" s="16">
        <v>3766</v>
      </c>
      <c r="F38" s="16">
        <v>1399</v>
      </c>
      <c r="G38" s="16">
        <v>383</v>
      </c>
      <c r="H38" s="16">
        <v>208</v>
      </c>
      <c r="I38" s="16">
        <v>226</v>
      </c>
    </row>
    <row r="39" spans="1:14" ht="12" customHeight="1" x14ac:dyDescent="0.2">
      <c r="A39" s="28" t="s">
        <v>165</v>
      </c>
      <c r="B39" s="2" t="s">
        <v>12</v>
      </c>
      <c r="C39" s="17">
        <v>20</v>
      </c>
      <c r="D39" s="17" t="s">
        <v>178</v>
      </c>
      <c r="E39" s="17">
        <v>5</v>
      </c>
      <c r="F39" s="17">
        <v>7</v>
      </c>
      <c r="G39" s="17" t="s">
        <v>178</v>
      </c>
      <c r="H39" s="17">
        <v>4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280</v>
      </c>
      <c r="D40" s="17">
        <v>2</v>
      </c>
      <c r="E40" s="17">
        <v>132</v>
      </c>
      <c r="F40" s="17">
        <v>88</v>
      </c>
      <c r="G40" s="17">
        <v>9</v>
      </c>
      <c r="H40" s="17">
        <v>39</v>
      </c>
      <c r="I40" s="17">
        <v>10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602</v>
      </c>
      <c r="D41" s="17">
        <v>4</v>
      </c>
      <c r="E41" s="17">
        <v>419</v>
      </c>
      <c r="F41" s="17">
        <v>99</v>
      </c>
      <c r="G41" s="17">
        <v>16</v>
      </c>
      <c r="H41" s="17">
        <v>24</v>
      </c>
      <c r="I41" s="17">
        <v>40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759</v>
      </c>
      <c r="D42" s="17">
        <v>3</v>
      </c>
      <c r="E42" s="17">
        <v>563</v>
      </c>
      <c r="F42" s="17">
        <v>104</v>
      </c>
      <c r="G42" s="17">
        <v>29</v>
      </c>
      <c r="H42" s="17">
        <v>25</v>
      </c>
      <c r="I42" s="17">
        <v>35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726</v>
      </c>
      <c r="D43" s="17">
        <v>5</v>
      </c>
      <c r="E43" s="17">
        <v>508</v>
      </c>
      <c r="F43" s="17">
        <v>128</v>
      </c>
      <c r="G43" s="17">
        <v>46</v>
      </c>
      <c r="H43" s="17">
        <v>20</v>
      </c>
      <c r="I43" s="17">
        <v>19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711</v>
      </c>
      <c r="D44" s="17">
        <v>2</v>
      </c>
      <c r="E44" s="17">
        <v>490</v>
      </c>
      <c r="F44" s="17">
        <v>122</v>
      </c>
      <c r="G44" s="17">
        <v>61</v>
      </c>
      <c r="H44" s="17">
        <v>13</v>
      </c>
      <c r="I44" s="17">
        <v>23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762</v>
      </c>
      <c r="D45" s="17">
        <v>7</v>
      </c>
      <c r="E45" s="17">
        <v>517</v>
      </c>
      <c r="F45" s="17">
        <v>158</v>
      </c>
      <c r="G45" s="17">
        <v>51</v>
      </c>
      <c r="H45" s="17">
        <v>12</v>
      </c>
      <c r="I45" s="17">
        <v>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632</v>
      </c>
      <c r="D46" s="17">
        <v>8</v>
      </c>
      <c r="E46" s="17">
        <v>416</v>
      </c>
      <c r="F46" s="17">
        <v>127</v>
      </c>
      <c r="G46" s="17">
        <v>41</v>
      </c>
      <c r="H46" s="17">
        <v>16</v>
      </c>
      <c r="I46" s="17">
        <v>24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458</v>
      </c>
      <c r="D47" s="17">
        <v>1</v>
      </c>
      <c r="E47" s="17">
        <v>299</v>
      </c>
      <c r="F47" s="17">
        <v>108</v>
      </c>
      <c r="G47" s="17">
        <v>35</v>
      </c>
      <c r="H47" s="17">
        <v>4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406</v>
      </c>
      <c r="D48" s="17" t="s">
        <v>178</v>
      </c>
      <c r="E48" s="17">
        <v>220</v>
      </c>
      <c r="F48" s="17">
        <v>130</v>
      </c>
      <c r="G48" s="17">
        <v>29</v>
      </c>
      <c r="H48" s="17">
        <v>12</v>
      </c>
      <c r="I48" s="17">
        <v>15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268</v>
      </c>
      <c r="D49" s="17">
        <v>3</v>
      </c>
      <c r="E49" s="17">
        <v>108</v>
      </c>
      <c r="F49" s="17">
        <v>110</v>
      </c>
      <c r="G49" s="17">
        <v>27</v>
      </c>
      <c r="H49" s="17">
        <v>10</v>
      </c>
      <c r="I49" s="17">
        <v>10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197</v>
      </c>
      <c r="D50" s="17">
        <v>4</v>
      </c>
      <c r="E50" s="17">
        <v>48</v>
      </c>
      <c r="F50" s="17">
        <v>109</v>
      </c>
      <c r="G50" s="17">
        <v>16</v>
      </c>
      <c r="H50" s="17">
        <v>11</v>
      </c>
      <c r="I50" s="17">
        <v>9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107</v>
      </c>
      <c r="D51" s="17">
        <v>1</v>
      </c>
      <c r="E51" s="17">
        <v>19</v>
      </c>
      <c r="F51" s="17">
        <v>56</v>
      </c>
      <c r="G51" s="17">
        <v>16</v>
      </c>
      <c r="H51" s="17">
        <v>9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51</v>
      </c>
      <c r="D52" s="17" t="s">
        <v>178</v>
      </c>
      <c r="E52" s="17">
        <v>7</v>
      </c>
      <c r="F52" s="17">
        <v>32</v>
      </c>
      <c r="G52" s="17">
        <v>6</v>
      </c>
      <c r="H52" s="17">
        <v>5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47</v>
      </c>
      <c r="D53" s="18">
        <v>4</v>
      </c>
      <c r="E53" s="18">
        <v>15</v>
      </c>
      <c r="F53" s="18">
        <v>21</v>
      </c>
      <c r="G53" s="18">
        <v>1</v>
      </c>
      <c r="H53" s="18">
        <v>4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5485</v>
      </c>
      <c r="D6" s="16">
        <v>518</v>
      </c>
      <c r="E6" s="16">
        <v>2990</v>
      </c>
      <c r="F6" s="16">
        <v>1388</v>
      </c>
      <c r="G6" s="16">
        <v>265</v>
      </c>
      <c r="H6" s="16">
        <v>169</v>
      </c>
      <c r="I6" s="16">
        <v>155</v>
      </c>
    </row>
    <row r="7" spans="1:29" ht="12" customHeight="1" x14ac:dyDescent="0.2">
      <c r="A7" s="28" t="s">
        <v>165</v>
      </c>
      <c r="B7" s="2" t="s">
        <v>12</v>
      </c>
      <c r="C7" s="17">
        <v>6</v>
      </c>
      <c r="D7" s="17" t="s">
        <v>178</v>
      </c>
      <c r="E7" s="17" t="s">
        <v>178</v>
      </c>
      <c r="F7" s="17">
        <v>2</v>
      </c>
      <c r="G7" s="17" t="s">
        <v>178</v>
      </c>
      <c r="H7" s="17">
        <v>1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184</v>
      </c>
      <c r="D8" s="17">
        <v>31</v>
      </c>
      <c r="E8" s="17">
        <v>101</v>
      </c>
      <c r="F8" s="17">
        <v>26</v>
      </c>
      <c r="G8" s="17">
        <v>1</v>
      </c>
      <c r="H8" s="17">
        <v>15</v>
      </c>
      <c r="I8" s="17">
        <v>10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477</v>
      </c>
      <c r="D9" s="17">
        <v>62</v>
      </c>
      <c r="E9" s="17">
        <v>295</v>
      </c>
      <c r="F9" s="17">
        <v>76</v>
      </c>
      <c r="G9" s="17">
        <v>9</v>
      </c>
      <c r="H9" s="17">
        <v>17</v>
      </c>
      <c r="I9" s="17">
        <v>18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573</v>
      </c>
      <c r="D10" s="17">
        <v>39</v>
      </c>
      <c r="E10" s="17">
        <v>392</v>
      </c>
      <c r="F10" s="17">
        <v>90</v>
      </c>
      <c r="G10" s="17">
        <v>19</v>
      </c>
      <c r="H10" s="17">
        <v>12</v>
      </c>
      <c r="I10" s="17">
        <v>21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678</v>
      </c>
      <c r="D11" s="17">
        <v>50</v>
      </c>
      <c r="E11" s="17">
        <v>422</v>
      </c>
      <c r="F11" s="17">
        <v>139</v>
      </c>
      <c r="G11" s="17">
        <v>33</v>
      </c>
      <c r="H11" s="17">
        <v>15</v>
      </c>
      <c r="I11" s="17">
        <v>19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691</v>
      </c>
      <c r="D12" s="17">
        <v>50</v>
      </c>
      <c r="E12" s="17">
        <v>421</v>
      </c>
      <c r="F12" s="17">
        <v>148</v>
      </c>
      <c r="G12" s="17">
        <v>39</v>
      </c>
      <c r="H12" s="17">
        <v>17</v>
      </c>
      <c r="I12" s="17">
        <v>16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684</v>
      </c>
      <c r="D13" s="17">
        <v>64</v>
      </c>
      <c r="E13" s="17">
        <v>406</v>
      </c>
      <c r="F13" s="17">
        <v>152</v>
      </c>
      <c r="G13" s="17">
        <v>34</v>
      </c>
      <c r="H13" s="17">
        <v>17</v>
      </c>
      <c r="I13" s="17">
        <v>11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568</v>
      </c>
      <c r="D14" s="17">
        <v>48</v>
      </c>
      <c r="E14" s="17">
        <v>295</v>
      </c>
      <c r="F14" s="17">
        <v>161</v>
      </c>
      <c r="G14" s="17">
        <v>35</v>
      </c>
      <c r="H14" s="17">
        <v>15</v>
      </c>
      <c r="I14" s="17">
        <v>14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499</v>
      </c>
      <c r="D15" s="17">
        <v>57</v>
      </c>
      <c r="E15" s="17">
        <v>280</v>
      </c>
      <c r="F15" s="17">
        <v>122</v>
      </c>
      <c r="G15" s="17">
        <v>22</v>
      </c>
      <c r="H15" s="17">
        <v>7</v>
      </c>
      <c r="I15" s="17">
        <v>11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426</v>
      </c>
      <c r="D16" s="17">
        <v>65</v>
      </c>
      <c r="E16" s="17">
        <v>180</v>
      </c>
      <c r="F16" s="17">
        <v>134</v>
      </c>
      <c r="G16" s="17">
        <v>25</v>
      </c>
      <c r="H16" s="17">
        <v>15</v>
      </c>
      <c r="I16" s="17">
        <v>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296</v>
      </c>
      <c r="D17" s="17">
        <v>21</v>
      </c>
      <c r="E17" s="17">
        <v>120</v>
      </c>
      <c r="F17" s="17">
        <v>128</v>
      </c>
      <c r="G17" s="17">
        <v>11</v>
      </c>
      <c r="H17" s="17">
        <v>8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183</v>
      </c>
      <c r="D18" s="17">
        <v>17</v>
      </c>
      <c r="E18" s="17">
        <v>47</v>
      </c>
      <c r="F18" s="17">
        <v>80</v>
      </c>
      <c r="G18" s="17">
        <v>18</v>
      </c>
      <c r="H18" s="17">
        <v>17</v>
      </c>
      <c r="I18" s="17">
        <v>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124</v>
      </c>
      <c r="D19" s="17">
        <v>11</v>
      </c>
      <c r="E19" s="17">
        <v>15</v>
      </c>
      <c r="F19" s="17">
        <v>77</v>
      </c>
      <c r="G19" s="17">
        <v>9</v>
      </c>
      <c r="H19" s="17">
        <v>6</v>
      </c>
      <c r="I19" s="17">
        <v>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54</v>
      </c>
      <c r="D20" s="17">
        <v>1</v>
      </c>
      <c r="E20" s="17">
        <v>7</v>
      </c>
      <c r="F20" s="17">
        <v>33</v>
      </c>
      <c r="G20" s="17">
        <v>3</v>
      </c>
      <c r="H20" s="17">
        <v>4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42</v>
      </c>
      <c r="D21" s="17">
        <v>2</v>
      </c>
      <c r="E21" s="17">
        <v>9</v>
      </c>
      <c r="F21" s="17">
        <v>20</v>
      </c>
      <c r="G21" s="17">
        <v>7</v>
      </c>
      <c r="H21" s="17">
        <v>3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2449</v>
      </c>
      <c r="D22" s="16">
        <v>507</v>
      </c>
      <c r="E22" s="16">
        <v>1284</v>
      </c>
      <c r="F22" s="16">
        <v>439</v>
      </c>
      <c r="G22" s="16">
        <v>86</v>
      </c>
      <c r="H22" s="16">
        <v>67</v>
      </c>
      <c r="I22" s="16">
        <v>66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 t="s">
        <v>178</v>
      </c>
      <c r="E23" s="17" t="s">
        <v>178</v>
      </c>
      <c r="F23" s="17">
        <v>1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70</v>
      </c>
      <c r="D24" s="17">
        <v>31</v>
      </c>
      <c r="E24" s="17">
        <v>23</v>
      </c>
      <c r="F24" s="17">
        <v>8</v>
      </c>
      <c r="G24" s="17" t="s">
        <v>178</v>
      </c>
      <c r="H24" s="17">
        <v>5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205</v>
      </c>
      <c r="D25" s="17">
        <v>60</v>
      </c>
      <c r="E25" s="17">
        <v>102</v>
      </c>
      <c r="F25" s="17">
        <v>26</v>
      </c>
      <c r="G25" s="17">
        <v>3</v>
      </c>
      <c r="H25" s="17">
        <v>7</v>
      </c>
      <c r="I25" s="17">
        <v>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273</v>
      </c>
      <c r="D26" s="17">
        <v>39</v>
      </c>
      <c r="E26" s="17">
        <v>173</v>
      </c>
      <c r="F26" s="17">
        <v>40</v>
      </c>
      <c r="G26" s="17">
        <v>7</v>
      </c>
      <c r="H26" s="17">
        <v>6</v>
      </c>
      <c r="I26" s="17">
        <v>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323</v>
      </c>
      <c r="D27" s="17">
        <v>49</v>
      </c>
      <c r="E27" s="17">
        <v>193</v>
      </c>
      <c r="F27" s="17">
        <v>55</v>
      </c>
      <c r="G27" s="17">
        <v>11</v>
      </c>
      <c r="H27" s="17">
        <v>4</v>
      </c>
      <c r="I27" s="17">
        <v>11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336</v>
      </c>
      <c r="D28" s="17">
        <v>50</v>
      </c>
      <c r="E28" s="17">
        <v>201</v>
      </c>
      <c r="F28" s="17">
        <v>56</v>
      </c>
      <c r="G28" s="17">
        <v>19</v>
      </c>
      <c r="H28" s="17">
        <v>5</v>
      </c>
      <c r="I28" s="17">
        <v>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329</v>
      </c>
      <c r="D29" s="17">
        <v>63</v>
      </c>
      <c r="E29" s="17">
        <v>192</v>
      </c>
      <c r="F29" s="17">
        <v>48</v>
      </c>
      <c r="G29" s="17">
        <v>12</v>
      </c>
      <c r="H29" s="17">
        <v>7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254</v>
      </c>
      <c r="D30" s="17">
        <v>45</v>
      </c>
      <c r="E30" s="17">
        <v>145</v>
      </c>
      <c r="F30" s="17">
        <v>48</v>
      </c>
      <c r="G30" s="17">
        <v>6</v>
      </c>
      <c r="H30" s="17">
        <v>4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228</v>
      </c>
      <c r="D31" s="17">
        <v>57</v>
      </c>
      <c r="E31" s="17">
        <v>126</v>
      </c>
      <c r="F31" s="17">
        <v>30</v>
      </c>
      <c r="G31" s="17">
        <v>8</v>
      </c>
      <c r="H31" s="17">
        <v>3</v>
      </c>
      <c r="I31" s="17">
        <v>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191</v>
      </c>
      <c r="D32" s="17">
        <v>64</v>
      </c>
      <c r="E32" s="17">
        <v>66</v>
      </c>
      <c r="F32" s="17">
        <v>47</v>
      </c>
      <c r="G32" s="17">
        <v>7</v>
      </c>
      <c r="H32" s="17">
        <v>4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106</v>
      </c>
      <c r="D33" s="17">
        <v>21</v>
      </c>
      <c r="E33" s="17">
        <v>45</v>
      </c>
      <c r="F33" s="17">
        <v>31</v>
      </c>
      <c r="G33" s="17">
        <v>1</v>
      </c>
      <c r="H33" s="17">
        <v>4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61</v>
      </c>
      <c r="D34" s="17">
        <v>14</v>
      </c>
      <c r="E34" s="17">
        <v>10</v>
      </c>
      <c r="F34" s="17">
        <v>18</v>
      </c>
      <c r="G34" s="17">
        <v>4</v>
      </c>
      <c r="H34" s="17">
        <v>14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41</v>
      </c>
      <c r="D35" s="17">
        <v>11</v>
      </c>
      <c r="E35" s="17">
        <v>3</v>
      </c>
      <c r="F35" s="17">
        <v>19</v>
      </c>
      <c r="G35" s="17">
        <v>2</v>
      </c>
      <c r="H35" s="17">
        <v>2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12</v>
      </c>
      <c r="D36" s="17">
        <v>1</v>
      </c>
      <c r="E36" s="17">
        <v>1</v>
      </c>
      <c r="F36" s="17">
        <v>6</v>
      </c>
      <c r="G36" s="17">
        <v>2</v>
      </c>
      <c r="H36" s="17">
        <v>1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17</v>
      </c>
      <c r="D37" s="17">
        <v>2</v>
      </c>
      <c r="E37" s="17">
        <v>4</v>
      </c>
      <c r="F37" s="17">
        <v>6</v>
      </c>
      <c r="G37" s="17">
        <v>4</v>
      </c>
      <c r="H37" s="17" t="s">
        <v>178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3036</v>
      </c>
      <c r="D38" s="16">
        <v>11</v>
      </c>
      <c r="E38" s="16">
        <v>1706</v>
      </c>
      <c r="F38" s="16">
        <v>949</v>
      </c>
      <c r="G38" s="16">
        <v>179</v>
      </c>
      <c r="H38" s="16">
        <v>102</v>
      </c>
      <c r="I38" s="16">
        <v>89</v>
      </c>
    </row>
    <row r="39" spans="1:14" ht="12" customHeight="1" x14ac:dyDescent="0.2">
      <c r="A39" s="28" t="s">
        <v>165</v>
      </c>
      <c r="B39" s="2" t="s">
        <v>12</v>
      </c>
      <c r="C39" s="17">
        <v>3</v>
      </c>
      <c r="D39" s="17" t="s">
        <v>178</v>
      </c>
      <c r="E39" s="17" t="s">
        <v>178</v>
      </c>
      <c r="F39" s="17">
        <v>1</v>
      </c>
      <c r="G39" s="17" t="s">
        <v>178</v>
      </c>
      <c r="H39" s="17" t="s">
        <v>178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114</v>
      </c>
      <c r="D40" s="17" t="s">
        <v>178</v>
      </c>
      <c r="E40" s="17">
        <v>78</v>
      </c>
      <c r="F40" s="17">
        <v>18</v>
      </c>
      <c r="G40" s="17">
        <v>1</v>
      </c>
      <c r="H40" s="17">
        <v>10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272</v>
      </c>
      <c r="D41" s="17">
        <v>2</v>
      </c>
      <c r="E41" s="17">
        <v>193</v>
      </c>
      <c r="F41" s="17">
        <v>50</v>
      </c>
      <c r="G41" s="17">
        <v>6</v>
      </c>
      <c r="H41" s="17">
        <v>10</v>
      </c>
      <c r="I41" s="17">
        <v>11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300</v>
      </c>
      <c r="D42" s="17" t="s">
        <v>178</v>
      </c>
      <c r="E42" s="17">
        <v>219</v>
      </c>
      <c r="F42" s="17">
        <v>50</v>
      </c>
      <c r="G42" s="17">
        <v>12</v>
      </c>
      <c r="H42" s="17">
        <v>6</v>
      </c>
      <c r="I42" s="17">
        <v>13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355</v>
      </c>
      <c r="D43" s="17">
        <v>1</v>
      </c>
      <c r="E43" s="17">
        <v>229</v>
      </c>
      <c r="F43" s="17">
        <v>84</v>
      </c>
      <c r="G43" s="17">
        <v>22</v>
      </c>
      <c r="H43" s="17">
        <v>11</v>
      </c>
      <c r="I43" s="17">
        <v>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355</v>
      </c>
      <c r="D44" s="17" t="s">
        <v>178</v>
      </c>
      <c r="E44" s="17">
        <v>220</v>
      </c>
      <c r="F44" s="17">
        <v>92</v>
      </c>
      <c r="G44" s="17">
        <v>20</v>
      </c>
      <c r="H44" s="17">
        <v>12</v>
      </c>
      <c r="I44" s="17">
        <v>11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355</v>
      </c>
      <c r="D45" s="17">
        <v>1</v>
      </c>
      <c r="E45" s="17">
        <v>214</v>
      </c>
      <c r="F45" s="17">
        <v>104</v>
      </c>
      <c r="G45" s="17">
        <v>22</v>
      </c>
      <c r="H45" s="17">
        <v>10</v>
      </c>
      <c r="I45" s="17">
        <v>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314</v>
      </c>
      <c r="D46" s="17">
        <v>3</v>
      </c>
      <c r="E46" s="17">
        <v>150</v>
      </c>
      <c r="F46" s="17">
        <v>113</v>
      </c>
      <c r="G46" s="17">
        <v>29</v>
      </c>
      <c r="H46" s="17">
        <v>11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271</v>
      </c>
      <c r="D47" s="17" t="s">
        <v>178</v>
      </c>
      <c r="E47" s="17">
        <v>154</v>
      </c>
      <c r="F47" s="17">
        <v>92</v>
      </c>
      <c r="G47" s="17">
        <v>14</v>
      </c>
      <c r="H47" s="17">
        <v>4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235</v>
      </c>
      <c r="D48" s="17">
        <v>1</v>
      </c>
      <c r="E48" s="17">
        <v>114</v>
      </c>
      <c r="F48" s="17">
        <v>87</v>
      </c>
      <c r="G48" s="17">
        <v>18</v>
      </c>
      <c r="H48" s="17">
        <v>11</v>
      </c>
      <c r="I48" s="17">
        <v>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190</v>
      </c>
      <c r="D49" s="17" t="s">
        <v>178</v>
      </c>
      <c r="E49" s="17">
        <v>75</v>
      </c>
      <c r="F49" s="17">
        <v>97</v>
      </c>
      <c r="G49" s="17">
        <v>10</v>
      </c>
      <c r="H49" s="17">
        <v>4</v>
      </c>
      <c r="I49" s="17">
        <v>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122</v>
      </c>
      <c r="D50" s="17">
        <v>3</v>
      </c>
      <c r="E50" s="17">
        <v>37</v>
      </c>
      <c r="F50" s="17">
        <v>62</v>
      </c>
      <c r="G50" s="17">
        <v>14</v>
      </c>
      <c r="H50" s="17">
        <v>3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83</v>
      </c>
      <c r="D51" s="17" t="s">
        <v>178</v>
      </c>
      <c r="E51" s="17">
        <v>12</v>
      </c>
      <c r="F51" s="17">
        <v>58</v>
      </c>
      <c r="G51" s="17">
        <v>7</v>
      </c>
      <c r="H51" s="17">
        <v>4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42</v>
      </c>
      <c r="D52" s="17" t="s">
        <v>178</v>
      </c>
      <c r="E52" s="17">
        <v>6</v>
      </c>
      <c r="F52" s="17">
        <v>27</v>
      </c>
      <c r="G52" s="17">
        <v>1</v>
      </c>
      <c r="H52" s="17">
        <v>3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25</v>
      </c>
      <c r="D53" s="18" t="s">
        <v>178</v>
      </c>
      <c r="E53" s="18">
        <v>5</v>
      </c>
      <c r="F53" s="18">
        <v>14</v>
      </c>
      <c r="G53" s="18">
        <v>3</v>
      </c>
      <c r="H53" s="18">
        <v>3</v>
      </c>
      <c r="I53" s="18" t="s">
        <v>178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108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157516</v>
      </c>
      <c r="D6" s="16">
        <v>14576</v>
      </c>
      <c r="E6" s="16">
        <v>85045</v>
      </c>
      <c r="F6" s="16">
        <v>40711</v>
      </c>
      <c r="G6" s="16">
        <v>7224</v>
      </c>
      <c r="H6" s="16">
        <v>3568</v>
      </c>
      <c r="I6" s="16">
        <v>6392</v>
      </c>
    </row>
    <row r="7" spans="1:30" ht="12" customHeight="1" x14ac:dyDescent="0.2">
      <c r="A7" s="28" t="s">
        <v>165</v>
      </c>
      <c r="B7" s="2" t="s">
        <v>12</v>
      </c>
      <c r="C7" s="17">
        <v>298</v>
      </c>
      <c r="D7" s="17">
        <v>30</v>
      </c>
      <c r="E7" s="17">
        <v>106</v>
      </c>
      <c r="F7" s="17">
        <v>76</v>
      </c>
      <c r="G7" s="17">
        <v>17</v>
      </c>
      <c r="H7" s="17">
        <v>25</v>
      </c>
      <c r="I7" s="17">
        <v>44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5582</v>
      </c>
      <c r="D8" s="17">
        <v>365</v>
      </c>
      <c r="E8" s="17">
        <v>2726</v>
      </c>
      <c r="F8" s="17">
        <v>1512</v>
      </c>
      <c r="G8" s="17">
        <v>197</v>
      </c>
      <c r="H8" s="17">
        <v>344</v>
      </c>
      <c r="I8" s="17">
        <v>438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16779</v>
      </c>
      <c r="D9" s="17">
        <v>936</v>
      </c>
      <c r="E9" s="17">
        <v>10496</v>
      </c>
      <c r="F9" s="17">
        <v>3496</v>
      </c>
      <c r="G9" s="17">
        <v>661</v>
      </c>
      <c r="H9" s="17">
        <v>458</v>
      </c>
      <c r="I9" s="17">
        <v>732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19539</v>
      </c>
      <c r="D10" s="17">
        <v>1049</v>
      </c>
      <c r="E10" s="17">
        <v>12416</v>
      </c>
      <c r="F10" s="17">
        <v>4093</v>
      </c>
      <c r="G10" s="17">
        <v>857</v>
      </c>
      <c r="H10" s="17">
        <v>397</v>
      </c>
      <c r="I10" s="17">
        <v>727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19805</v>
      </c>
      <c r="D11" s="17">
        <v>1246</v>
      </c>
      <c r="E11" s="17">
        <v>11950</v>
      </c>
      <c r="F11" s="17">
        <v>4455</v>
      </c>
      <c r="G11" s="17">
        <v>1016</v>
      </c>
      <c r="H11" s="17">
        <v>400</v>
      </c>
      <c r="I11" s="17">
        <v>738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18704</v>
      </c>
      <c r="D12" s="17">
        <v>1376</v>
      </c>
      <c r="E12" s="17">
        <v>10948</v>
      </c>
      <c r="F12" s="17">
        <v>4460</v>
      </c>
      <c r="G12" s="17">
        <v>953</v>
      </c>
      <c r="H12" s="17">
        <v>345</v>
      </c>
      <c r="I12" s="17">
        <v>622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19286</v>
      </c>
      <c r="D13" s="17">
        <v>1794</v>
      </c>
      <c r="E13" s="17">
        <v>10683</v>
      </c>
      <c r="F13" s="17">
        <v>4804</v>
      </c>
      <c r="G13" s="17">
        <v>951</v>
      </c>
      <c r="H13" s="17">
        <v>364</v>
      </c>
      <c r="I13" s="17">
        <v>690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17128</v>
      </c>
      <c r="D14" s="17">
        <v>2095</v>
      </c>
      <c r="E14" s="17">
        <v>8916</v>
      </c>
      <c r="F14" s="17">
        <v>4439</v>
      </c>
      <c r="G14" s="17">
        <v>816</v>
      </c>
      <c r="H14" s="17">
        <v>296</v>
      </c>
      <c r="I14" s="17">
        <v>566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14331</v>
      </c>
      <c r="D15" s="17">
        <v>2075</v>
      </c>
      <c r="E15" s="17">
        <v>6948</v>
      </c>
      <c r="F15" s="17">
        <v>3947</v>
      </c>
      <c r="G15" s="17">
        <v>616</v>
      </c>
      <c r="H15" s="17">
        <v>266</v>
      </c>
      <c r="I15" s="17">
        <v>479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11255</v>
      </c>
      <c r="D16" s="17">
        <v>1755</v>
      </c>
      <c r="E16" s="17">
        <v>4898</v>
      </c>
      <c r="F16" s="17">
        <v>3456</v>
      </c>
      <c r="G16" s="17">
        <v>474</v>
      </c>
      <c r="H16" s="17">
        <v>240</v>
      </c>
      <c r="I16" s="17">
        <v>432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7633</v>
      </c>
      <c r="D17" s="17">
        <v>1081</v>
      </c>
      <c r="E17" s="17">
        <v>3061</v>
      </c>
      <c r="F17" s="17">
        <v>2678</v>
      </c>
      <c r="G17" s="17">
        <v>305</v>
      </c>
      <c r="H17" s="17">
        <v>171</v>
      </c>
      <c r="I17" s="17">
        <v>337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3963</v>
      </c>
      <c r="D18" s="17">
        <v>496</v>
      </c>
      <c r="E18" s="17">
        <v>1135</v>
      </c>
      <c r="F18" s="17">
        <v>1780</v>
      </c>
      <c r="G18" s="17">
        <v>180</v>
      </c>
      <c r="H18" s="17">
        <v>131</v>
      </c>
      <c r="I18" s="17">
        <v>241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1800</v>
      </c>
      <c r="D19" s="17">
        <v>188</v>
      </c>
      <c r="E19" s="17">
        <v>347</v>
      </c>
      <c r="F19" s="17">
        <v>934</v>
      </c>
      <c r="G19" s="17">
        <v>87</v>
      </c>
      <c r="H19" s="17">
        <v>65</v>
      </c>
      <c r="I19" s="17">
        <v>179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796</v>
      </c>
      <c r="D20" s="17">
        <v>51</v>
      </c>
      <c r="E20" s="17">
        <v>171</v>
      </c>
      <c r="F20" s="17">
        <v>392</v>
      </c>
      <c r="G20" s="17">
        <v>49</v>
      </c>
      <c r="H20" s="17">
        <v>46</v>
      </c>
      <c r="I20" s="17">
        <v>87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617</v>
      </c>
      <c r="D21" s="17">
        <v>39</v>
      </c>
      <c r="E21" s="17">
        <v>244</v>
      </c>
      <c r="F21" s="17">
        <v>189</v>
      </c>
      <c r="G21" s="17">
        <v>45</v>
      </c>
      <c r="H21" s="17">
        <v>20</v>
      </c>
      <c r="I21" s="17">
        <v>80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67962</v>
      </c>
      <c r="D22" s="16">
        <v>14039</v>
      </c>
      <c r="E22" s="16">
        <v>30826</v>
      </c>
      <c r="F22" s="16">
        <v>16095</v>
      </c>
      <c r="G22" s="16">
        <v>2396</v>
      </c>
      <c r="H22" s="16">
        <v>1586</v>
      </c>
      <c r="I22" s="16">
        <v>3020</v>
      </c>
    </row>
    <row r="23" spans="1:14" ht="12" customHeight="1" x14ac:dyDescent="0.2">
      <c r="A23" s="28" t="s">
        <v>165</v>
      </c>
      <c r="B23" s="2" t="s">
        <v>12</v>
      </c>
      <c r="C23" s="17">
        <v>138</v>
      </c>
      <c r="D23" s="17">
        <v>16</v>
      </c>
      <c r="E23" s="17">
        <v>49</v>
      </c>
      <c r="F23" s="17">
        <v>34</v>
      </c>
      <c r="G23" s="17">
        <v>8</v>
      </c>
      <c r="H23" s="17">
        <v>12</v>
      </c>
      <c r="I23" s="17">
        <v>19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2276</v>
      </c>
      <c r="D24" s="17">
        <v>328</v>
      </c>
      <c r="E24" s="17">
        <v>980</v>
      </c>
      <c r="F24" s="17">
        <v>584</v>
      </c>
      <c r="G24" s="17">
        <v>62</v>
      </c>
      <c r="H24" s="17">
        <v>128</v>
      </c>
      <c r="I24" s="17">
        <v>194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7094</v>
      </c>
      <c r="D25" s="17">
        <v>882</v>
      </c>
      <c r="E25" s="17">
        <v>3901</v>
      </c>
      <c r="F25" s="17">
        <v>1550</v>
      </c>
      <c r="G25" s="17">
        <v>224</v>
      </c>
      <c r="H25" s="17">
        <v>201</v>
      </c>
      <c r="I25" s="17">
        <v>336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8312</v>
      </c>
      <c r="D26" s="17">
        <v>997</v>
      </c>
      <c r="E26" s="17">
        <v>4562</v>
      </c>
      <c r="F26" s="17">
        <v>1906</v>
      </c>
      <c r="G26" s="17">
        <v>322</v>
      </c>
      <c r="H26" s="17">
        <v>168</v>
      </c>
      <c r="I26" s="17">
        <v>357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8387</v>
      </c>
      <c r="D27" s="17">
        <v>1188</v>
      </c>
      <c r="E27" s="17">
        <v>4317</v>
      </c>
      <c r="F27" s="17">
        <v>1998</v>
      </c>
      <c r="G27" s="17">
        <v>348</v>
      </c>
      <c r="H27" s="17">
        <v>164</v>
      </c>
      <c r="I27" s="17">
        <v>372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8229</v>
      </c>
      <c r="D28" s="17">
        <v>1339</v>
      </c>
      <c r="E28" s="17">
        <v>4131</v>
      </c>
      <c r="F28" s="17">
        <v>1998</v>
      </c>
      <c r="G28" s="17">
        <v>316</v>
      </c>
      <c r="H28" s="17">
        <v>161</v>
      </c>
      <c r="I28" s="17">
        <v>284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8568</v>
      </c>
      <c r="D29" s="17">
        <v>1738</v>
      </c>
      <c r="E29" s="17">
        <v>4009</v>
      </c>
      <c r="F29" s="17">
        <v>1965</v>
      </c>
      <c r="G29" s="17">
        <v>339</v>
      </c>
      <c r="H29" s="17">
        <v>177</v>
      </c>
      <c r="I29" s="17">
        <v>340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7734</v>
      </c>
      <c r="D30" s="17">
        <v>2046</v>
      </c>
      <c r="E30" s="17">
        <v>3328</v>
      </c>
      <c r="F30" s="17">
        <v>1674</v>
      </c>
      <c r="G30" s="17">
        <v>264</v>
      </c>
      <c r="H30" s="17">
        <v>150</v>
      </c>
      <c r="I30" s="17">
        <v>272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6467</v>
      </c>
      <c r="D31" s="17">
        <v>2040</v>
      </c>
      <c r="E31" s="17">
        <v>2439</v>
      </c>
      <c r="F31" s="17">
        <v>1428</v>
      </c>
      <c r="G31" s="17">
        <v>196</v>
      </c>
      <c r="H31" s="17">
        <v>138</v>
      </c>
      <c r="I31" s="17">
        <v>226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4900</v>
      </c>
      <c r="D32" s="17">
        <v>1707</v>
      </c>
      <c r="E32" s="17">
        <v>1624</v>
      </c>
      <c r="F32" s="17">
        <v>1140</v>
      </c>
      <c r="G32" s="17">
        <v>136</v>
      </c>
      <c r="H32" s="17">
        <v>105</v>
      </c>
      <c r="I32" s="17">
        <v>188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2948</v>
      </c>
      <c r="D33" s="17">
        <v>1043</v>
      </c>
      <c r="E33" s="17">
        <v>838</v>
      </c>
      <c r="F33" s="17">
        <v>785</v>
      </c>
      <c r="G33" s="17">
        <v>76</v>
      </c>
      <c r="H33" s="17">
        <v>67</v>
      </c>
      <c r="I33" s="17">
        <v>139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1544</v>
      </c>
      <c r="D34" s="17">
        <v>462</v>
      </c>
      <c r="E34" s="17">
        <v>344</v>
      </c>
      <c r="F34" s="17">
        <v>526</v>
      </c>
      <c r="G34" s="17">
        <v>42</v>
      </c>
      <c r="H34" s="17">
        <v>57</v>
      </c>
      <c r="I34" s="17">
        <v>113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719</v>
      </c>
      <c r="D35" s="17">
        <v>170</v>
      </c>
      <c r="E35" s="17">
        <v>114</v>
      </c>
      <c r="F35" s="17">
        <v>295</v>
      </c>
      <c r="G35" s="17">
        <v>24</v>
      </c>
      <c r="H35" s="17">
        <v>30</v>
      </c>
      <c r="I35" s="17">
        <v>86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350</v>
      </c>
      <c r="D36" s="17">
        <v>48</v>
      </c>
      <c r="E36" s="17">
        <v>74</v>
      </c>
      <c r="F36" s="17">
        <v>140</v>
      </c>
      <c r="G36" s="17">
        <v>20</v>
      </c>
      <c r="H36" s="17">
        <v>19</v>
      </c>
      <c r="I36" s="17">
        <v>49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296</v>
      </c>
      <c r="D37" s="17">
        <v>35</v>
      </c>
      <c r="E37" s="17">
        <v>116</v>
      </c>
      <c r="F37" s="17">
        <v>72</v>
      </c>
      <c r="G37" s="17">
        <v>19</v>
      </c>
      <c r="H37" s="17">
        <v>9</v>
      </c>
      <c r="I37" s="17">
        <v>45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89554</v>
      </c>
      <c r="D38" s="16">
        <v>537</v>
      </c>
      <c r="E38" s="16">
        <v>54219</v>
      </c>
      <c r="F38" s="16">
        <v>24616</v>
      </c>
      <c r="G38" s="16">
        <v>4828</v>
      </c>
      <c r="H38" s="16">
        <v>1982</v>
      </c>
      <c r="I38" s="16">
        <v>3372</v>
      </c>
    </row>
    <row r="39" spans="1:14" ht="12" customHeight="1" x14ac:dyDescent="0.2">
      <c r="A39" s="28" t="s">
        <v>165</v>
      </c>
      <c r="B39" s="2" t="s">
        <v>12</v>
      </c>
      <c r="C39" s="17">
        <v>160</v>
      </c>
      <c r="D39" s="17">
        <v>14</v>
      </c>
      <c r="E39" s="17">
        <v>57</v>
      </c>
      <c r="F39" s="17">
        <v>42</v>
      </c>
      <c r="G39" s="17">
        <v>9</v>
      </c>
      <c r="H39" s="17">
        <v>13</v>
      </c>
      <c r="I39" s="17">
        <v>25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3306</v>
      </c>
      <c r="D40" s="17">
        <v>37</v>
      </c>
      <c r="E40" s="17">
        <v>1746</v>
      </c>
      <c r="F40" s="17">
        <v>928</v>
      </c>
      <c r="G40" s="17">
        <v>135</v>
      </c>
      <c r="H40" s="17">
        <v>216</v>
      </c>
      <c r="I40" s="17">
        <v>244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9685</v>
      </c>
      <c r="D41" s="17">
        <v>54</v>
      </c>
      <c r="E41" s="17">
        <v>6595</v>
      </c>
      <c r="F41" s="17">
        <v>1946</v>
      </c>
      <c r="G41" s="17">
        <v>437</v>
      </c>
      <c r="H41" s="17">
        <v>257</v>
      </c>
      <c r="I41" s="17">
        <v>396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11227</v>
      </c>
      <c r="D42" s="17">
        <v>52</v>
      </c>
      <c r="E42" s="17">
        <v>7854</v>
      </c>
      <c r="F42" s="17">
        <v>2187</v>
      </c>
      <c r="G42" s="17">
        <v>535</v>
      </c>
      <c r="H42" s="17">
        <v>229</v>
      </c>
      <c r="I42" s="17">
        <v>370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11418</v>
      </c>
      <c r="D43" s="17">
        <v>58</v>
      </c>
      <c r="E43" s="17">
        <v>7633</v>
      </c>
      <c r="F43" s="17">
        <v>2457</v>
      </c>
      <c r="G43" s="17">
        <v>668</v>
      </c>
      <c r="H43" s="17">
        <v>236</v>
      </c>
      <c r="I43" s="17">
        <v>366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10475</v>
      </c>
      <c r="D44" s="17">
        <v>37</v>
      </c>
      <c r="E44" s="17">
        <v>6817</v>
      </c>
      <c r="F44" s="17">
        <v>2462</v>
      </c>
      <c r="G44" s="17">
        <v>637</v>
      </c>
      <c r="H44" s="17">
        <v>184</v>
      </c>
      <c r="I44" s="17">
        <v>338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10718</v>
      </c>
      <c r="D45" s="17">
        <v>56</v>
      </c>
      <c r="E45" s="17">
        <v>6674</v>
      </c>
      <c r="F45" s="17">
        <v>2839</v>
      </c>
      <c r="G45" s="17">
        <v>612</v>
      </c>
      <c r="H45" s="17">
        <v>187</v>
      </c>
      <c r="I45" s="17">
        <v>350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9394</v>
      </c>
      <c r="D46" s="17">
        <v>49</v>
      </c>
      <c r="E46" s="17">
        <v>5588</v>
      </c>
      <c r="F46" s="17">
        <v>2765</v>
      </c>
      <c r="G46" s="17">
        <v>552</v>
      </c>
      <c r="H46" s="17">
        <v>146</v>
      </c>
      <c r="I46" s="17">
        <v>294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7864</v>
      </c>
      <c r="D47" s="17">
        <v>35</v>
      </c>
      <c r="E47" s="17">
        <v>4509</v>
      </c>
      <c r="F47" s="17">
        <v>2519</v>
      </c>
      <c r="G47" s="17">
        <v>420</v>
      </c>
      <c r="H47" s="17">
        <v>128</v>
      </c>
      <c r="I47" s="17">
        <v>253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6355</v>
      </c>
      <c r="D48" s="17">
        <v>48</v>
      </c>
      <c r="E48" s="17">
        <v>3274</v>
      </c>
      <c r="F48" s="17">
        <v>2316</v>
      </c>
      <c r="G48" s="17">
        <v>338</v>
      </c>
      <c r="H48" s="17">
        <v>135</v>
      </c>
      <c r="I48" s="17">
        <v>244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4685</v>
      </c>
      <c r="D49" s="17">
        <v>38</v>
      </c>
      <c r="E49" s="17">
        <v>2223</v>
      </c>
      <c r="F49" s="17">
        <v>1893</v>
      </c>
      <c r="G49" s="17">
        <v>229</v>
      </c>
      <c r="H49" s="17">
        <v>104</v>
      </c>
      <c r="I49" s="17">
        <v>198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2419</v>
      </c>
      <c r="D50" s="17">
        <v>34</v>
      </c>
      <c r="E50" s="17">
        <v>791</v>
      </c>
      <c r="F50" s="17">
        <v>1254</v>
      </c>
      <c r="G50" s="17">
        <v>138</v>
      </c>
      <c r="H50" s="17">
        <v>74</v>
      </c>
      <c r="I50" s="17">
        <v>128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1081</v>
      </c>
      <c r="D51" s="17">
        <v>18</v>
      </c>
      <c r="E51" s="17">
        <v>233</v>
      </c>
      <c r="F51" s="17">
        <v>639</v>
      </c>
      <c r="G51" s="17">
        <v>63</v>
      </c>
      <c r="H51" s="17">
        <v>35</v>
      </c>
      <c r="I51" s="17">
        <v>93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446</v>
      </c>
      <c r="D52" s="17">
        <v>3</v>
      </c>
      <c r="E52" s="17">
        <v>97</v>
      </c>
      <c r="F52" s="17">
        <v>252</v>
      </c>
      <c r="G52" s="17">
        <v>29</v>
      </c>
      <c r="H52" s="17">
        <v>27</v>
      </c>
      <c r="I52" s="17">
        <v>38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321</v>
      </c>
      <c r="D53" s="18">
        <v>4</v>
      </c>
      <c r="E53" s="18">
        <v>128</v>
      </c>
      <c r="F53" s="18">
        <v>117</v>
      </c>
      <c r="G53" s="18">
        <v>26</v>
      </c>
      <c r="H53" s="18">
        <v>11</v>
      </c>
      <c r="I53" s="18">
        <v>35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109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15326</v>
      </c>
      <c r="D6" s="16">
        <v>991</v>
      </c>
      <c r="E6" s="16">
        <v>7688</v>
      </c>
      <c r="F6" s="16">
        <v>4841</v>
      </c>
      <c r="G6" s="16">
        <v>784</v>
      </c>
      <c r="H6" s="16">
        <v>512</v>
      </c>
      <c r="I6" s="16">
        <v>510</v>
      </c>
    </row>
    <row r="7" spans="1:29" ht="12" customHeight="1" x14ac:dyDescent="0.2">
      <c r="A7" s="28" t="s">
        <v>165</v>
      </c>
      <c r="B7" s="2" t="s">
        <v>12</v>
      </c>
      <c r="C7" s="17">
        <v>25</v>
      </c>
      <c r="D7" s="17" t="s">
        <v>178</v>
      </c>
      <c r="E7" s="17">
        <v>11</v>
      </c>
      <c r="F7" s="17">
        <v>3</v>
      </c>
      <c r="G7" s="17">
        <v>1</v>
      </c>
      <c r="H7" s="17">
        <v>3</v>
      </c>
      <c r="I7" s="17">
        <v>7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507</v>
      </c>
      <c r="D8" s="17">
        <v>49</v>
      </c>
      <c r="E8" s="17">
        <v>264</v>
      </c>
      <c r="F8" s="17">
        <v>101</v>
      </c>
      <c r="G8" s="17">
        <v>13</v>
      </c>
      <c r="H8" s="17">
        <v>53</v>
      </c>
      <c r="I8" s="17">
        <v>27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1334</v>
      </c>
      <c r="D9" s="17">
        <v>90</v>
      </c>
      <c r="E9" s="17">
        <v>798</v>
      </c>
      <c r="F9" s="17">
        <v>270</v>
      </c>
      <c r="G9" s="17">
        <v>51</v>
      </c>
      <c r="H9" s="17">
        <v>69</v>
      </c>
      <c r="I9" s="17">
        <v>56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1429</v>
      </c>
      <c r="D10" s="17">
        <v>79</v>
      </c>
      <c r="E10" s="17">
        <v>849</v>
      </c>
      <c r="F10" s="17">
        <v>356</v>
      </c>
      <c r="G10" s="17">
        <v>65</v>
      </c>
      <c r="H10" s="17">
        <v>39</v>
      </c>
      <c r="I10" s="17">
        <v>41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1699</v>
      </c>
      <c r="D11" s="17">
        <v>89</v>
      </c>
      <c r="E11" s="17">
        <v>985</v>
      </c>
      <c r="F11" s="17">
        <v>442</v>
      </c>
      <c r="G11" s="17">
        <v>83</v>
      </c>
      <c r="H11" s="17">
        <v>45</v>
      </c>
      <c r="I11" s="17">
        <v>55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2063</v>
      </c>
      <c r="D12" s="17">
        <v>115</v>
      </c>
      <c r="E12" s="17">
        <v>1133</v>
      </c>
      <c r="F12" s="17">
        <v>614</v>
      </c>
      <c r="G12" s="17">
        <v>109</v>
      </c>
      <c r="H12" s="17">
        <v>44</v>
      </c>
      <c r="I12" s="17">
        <v>48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2160</v>
      </c>
      <c r="D13" s="17">
        <v>122</v>
      </c>
      <c r="E13" s="17">
        <v>1154</v>
      </c>
      <c r="F13" s="17">
        <v>642</v>
      </c>
      <c r="G13" s="17">
        <v>130</v>
      </c>
      <c r="H13" s="17">
        <v>53</v>
      </c>
      <c r="I13" s="17">
        <v>59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1783</v>
      </c>
      <c r="D14" s="17">
        <v>100</v>
      </c>
      <c r="E14" s="17">
        <v>957</v>
      </c>
      <c r="F14" s="17">
        <v>539</v>
      </c>
      <c r="G14" s="17">
        <v>95</v>
      </c>
      <c r="H14" s="17">
        <v>41</v>
      </c>
      <c r="I14" s="17">
        <v>51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1442</v>
      </c>
      <c r="D15" s="17">
        <v>117</v>
      </c>
      <c r="E15" s="17">
        <v>672</v>
      </c>
      <c r="F15" s="17">
        <v>524</v>
      </c>
      <c r="G15" s="17">
        <v>65</v>
      </c>
      <c r="H15" s="17">
        <v>30</v>
      </c>
      <c r="I15" s="17">
        <v>34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1155</v>
      </c>
      <c r="D16" s="17">
        <v>103</v>
      </c>
      <c r="E16" s="17">
        <v>444</v>
      </c>
      <c r="F16" s="17">
        <v>456</v>
      </c>
      <c r="G16" s="17">
        <v>75</v>
      </c>
      <c r="H16" s="17">
        <v>43</v>
      </c>
      <c r="I16" s="17">
        <v>34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823</v>
      </c>
      <c r="D17" s="17">
        <v>53</v>
      </c>
      <c r="E17" s="17">
        <v>266</v>
      </c>
      <c r="F17" s="17">
        <v>397</v>
      </c>
      <c r="G17" s="17">
        <v>42</v>
      </c>
      <c r="H17" s="17">
        <v>27</v>
      </c>
      <c r="I17" s="17">
        <v>38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466</v>
      </c>
      <c r="D18" s="17">
        <v>49</v>
      </c>
      <c r="E18" s="17">
        <v>93</v>
      </c>
      <c r="F18" s="17">
        <v>242</v>
      </c>
      <c r="G18" s="17">
        <v>30</v>
      </c>
      <c r="H18" s="17">
        <v>28</v>
      </c>
      <c r="I18" s="17">
        <v>24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230</v>
      </c>
      <c r="D19" s="17">
        <v>13</v>
      </c>
      <c r="E19" s="17">
        <v>29</v>
      </c>
      <c r="F19" s="17">
        <v>142</v>
      </c>
      <c r="G19" s="17">
        <v>14</v>
      </c>
      <c r="H19" s="17">
        <v>16</v>
      </c>
      <c r="I19" s="17">
        <v>16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126</v>
      </c>
      <c r="D20" s="17">
        <v>10</v>
      </c>
      <c r="E20" s="17">
        <v>17</v>
      </c>
      <c r="F20" s="17">
        <v>71</v>
      </c>
      <c r="G20" s="17">
        <v>4</v>
      </c>
      <c r="H20" s="17">
        <v>16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84</v>
      </c>
      <c r="D21" s="17">
        <v>2</v>
      </c>
      <c r="E21" s="17">
        <v>16</v>
      </c>
      <c r="F21" s="17">
        <v>42</v>
      </c>
      <c r="G21" s="17">
        <v>7</v>
      </c>
      <c r="H21" s="17">
        <v>5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6583</v>
      </c>
      <c r="D22" s="16">
        <v>940</v>
      </c>
      <c r="E22" s="16">
        <v>3215</v>
      </c>
      <c r="F22" s="16">
        <v>1736</v>
      </c>
      <c r="G22" s="16">
        <v>224</v>
      </c>
      <c r="H22" s="16">
        <v>224</v>
      </c>
      <c r="I22" s="16">
        <v>244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 t="s">
        <v>178</v>
      </c>
      <c r="E23" s="17">
        <v>2</v>
      </c>
      <c r="F23" s="17" t="s">
        <v>178</v>
      </c>
      <c r="G23" s="17" t="s">
        <v>178</v>
      </c>
      <c r="H23" s="17">
        <v>2</v>
      </c>
      <c r="I23" s="17">
        <v>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201</v>
      </c>
      <c r="D24" s="17">
        <v>43</v>
      </c>
      <c r="E24" s="17">
        <v>86</v>
      </c>
      <c r="F24" s="17">
        <v>38</v>
      </c>
      <c r="G24" s="17">
        <v>6</v>
      </c>
      <c r="H24" s="17">
        <v>19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581</v>
      </c>
      <c r="D25" s="17">
        <v>86</v>
      </c>
      <c r="E25" s="17">
        <v>315</v>
      </c>
      <c r="F25" s="17">
        <v>120</v>
      </c>
      <c r="G25" s="17">
        <v>13</v>
      </c>
      <c r="H25" s="17">
        <v>24</v>
      </c>
      <c r="I25" s="17">
        <v>23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615</v>
      </c>
      <c r="D26" s="17">
        <v>76</v>
      </c>
      <c r="E26" s="17">
        <v>321</v>
      </c>
      <c r="F26" s="17">
        <v>165</v>
      </c>
      <c r="G26" s="17">
        <v>22</v>
      </c>
      <c r="H26" s="17">
        <v>13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745</v>
      </c>
      <c r="D27" s="17">
        <v>84</v>
      </c>
      <c r="E27" s="17">
        <v>391</v>
      </c>
      <c r="F27" s="17">
        <v>193</v>
      </c>
      <c r="G27" s="17">
        <v>24</v>
      </c>
      <c r="H27" s="17">
        <v>20</v>
      </c>
      <c r="I27" s="17">
        <v>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957</v>
      </c>
      <c r="D28" s="17">
        <v>112</v>
      </c>
      <c r="E28" s="17">
        <v>523</v>
      </c>
      <c r="F28" s="17">
        <v>251</v>
      </c>
      <c r="G28" s="17">
        <v>31</v>
      </c>
      <c r="H28" s="17">
        <v>21</v>
      </c>
      <c r="I28" s="17">
        <v>19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973</v>
      </c>
      <c r="D29" s="17">
        <v>119</v>
      </c>
      <c r="E29" s="17">
        <v>513</v>
      </c>
      <c r="F29" s="17">
        <v>235</v>
      </c>
      <c r="G29" s="17">
        <v>42</v>
      </c>
      <c r="H29" s="17">
        <v>30</v>
      </c>
      <c r="I29" s="17">
        <v>34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794</v>
      </c>
      <c r="D30" s="17">
        <v>99</v>
      </c>
      <c r="E30" s="17">
        <v>439</v>
      </c>
      <c r="F30" s="17">
        <v>191</v>
      </c>
      <c r="G30" s="17">
        <v>21</v>
      </c>
      <c r="H30" s="17">
        <v>21</v>
      </c>
      <c r="I30" s="17">
        <v>23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661</v>
      </c>
      <c r="D31" s="17">
        <v>114</v>
      </c>
      <c r="E31" s="17">
        <v>316</v>
      </c>
      <c r="F31" s="17">
        <v>177</v>
      </c>
      <c r="G31" s="17">
        <v>24</v>
      </c>
      <c r="H31" s="17">
        <v>14</v>
      </c>
      <c r="I31" s="17">
        <v>16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474</v>
      </c>
      <c r="D32" s="17">
        <v>98</v>
      </c>
      <c r="E32" s="17">
        <v>171</v>
      </c>
      <c r="F32" s="17">
        <v>149</v>
      </c>
      <c r="G32" s="17">
        <v>22</v>
      </c>
      <c r="H32" s="17">
        <v>21</v>
      </c>
      <c r="I32" s="17">
        <v>13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284</v>
      </c>
      <c r="D33" s="17">
        <v>51</v>
      </c>
      <c r="E33" s="17">
        <v>96</v>
      </c>
      <c r="F33" s="17">
        <v>97</v>
      </c>
      <c r="G33" s="17">
        <v>5</v>
      </c>
      <c r="H33" s="17">
        <v>15</v>
      </c>
      <c r="I33" s="17">
        <v>20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157</v>
      </c>
      <c r="D34" s="17">
        <v>40</v>
      </c>
      <c r="E34" s="17">
        <v>27</v>
      </c>
      <c r="F34" s="17">
        <v>55</v>
      </c>
      <c r="G34" s="17">
        <v>9</v>
      </c>
      <c r="H34" s="17">
        <v>13</v>
      </c>
      <c r="I34" s="17">
        <v>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61</v>
      </c>
      <c r="D35" s="17">
        <v>9</v>
      </c>
      <c r="E35" s="17">
        <v>3</v>
      </c>
      <c r="F35" s="17">
        <v>34</v>
      </c>
      <c r="G35" s="17">
        <v>2</v>
      </c>
      <c r="H35" s="17">
        <v>6</v>
      </c>
      <c r="I35" s="17">
        <v>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34</v>
      </c>
      <c r="D36" s="17">
        <v>7</v>
      </c>
      <c r="E36" s="17">
        <v>6</v>
      </c>
      <c r="F36" s="17">
        <v>16</v>
      </c>
      <c r="G36" s="17" t="s">
        <v>178</v>
      </c>
      <c r="H36" s="17">
        <v>2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37</v>
      </c>
      <c r="D37" s="17">
        <v>2</v>
      </c>
      <c r="E37" s="17">
        <v>6</v>
      </c>
      <c r="F37" s="17">
        <v>15</v>
      </c>
      <c r="G37" s="17">
        <v>3</v>
      </c>
      <c r="H37" s="17">
        <v>3</v>
      </c>
      <c r="I37" s="17">
        <v>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8743</v>
      </c>
      <c r="D38" s="16">
        <v>51</v>
      </c>
      <c r="E38" s="16">
        <v>4473</v>
      </c>
      <c r="F38" s="16">
        <v>3105</v>
      </c>
      <c r="G38" s="16">
        <v>560</v>
      </c>
      <c r="H38" s="16">
        <v>288</v>
      </c>
      <c r="I38" s="16">
        <v>266</v>
      </c>
    </row>
    <row r="39" spans="1:14" ht="12" customHeight="1" x14ac:dyDescent="0.2">
      <c r="A39" s="28" t="s">
        <v>165</v>
      </c>
      <c r="B39" s="2" t="s">
        <v>12</v>
      </c>
      <c r="C39" s="17">
        <v>16</v>
      </c>
      <c r="D39" s="17" t="s">
        <v>178</v>
      </c>
      <c r="E39" s="17">
        <v>9</v>
      </c>
      <c r="F39" s="17">
        <v>3</v>
      </c>
      <c r="G39" s="17">
        <v>1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306</v>
      </c>
      <c r="D40" s="17">
        <v>6</v>
      </c>
      <c r="E40" s="17">
        <v>178</v>
      </c>
      <c r="F40" s="17">
        <v>63</v>
      </c>
      <c r="G40" s="17">
        <v>7</v>
      </c>
      <c r="H40" s="17">
        <v>34</v>
      </c>
      <c r="I40" s="17">
        <v>18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753</v>
      </c>
      <c r="D41" s="17">
        <v>4</v>
      </c>
      <c r="E41" s="17">
        <v>483</v>
      </c>
      <c r="F41" s="17">
        <v>150</v>
      </c>
      <c r="G41" s="17">
        <v>38</v>
      </c>
      <c r="H41" s="17">
        <v>45</v>
      </c>
      <c r="I41" s="17">
        <v>33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814</v>
      </c>
      <c r="D42" s="17">
        <v>3</v>
      </c>
      <c r="E42" s="17">
        <v>528</v>
      </c>
      <c r="F42" s="17">
        <v>191</v>
      </c>
      <c r="G42" s="17">
        <v>43</v>
      </c>
      <c r="H42" s="17">
        <v>26</v>
      </c>
      <c r="I42" s="17">
        <v>23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954</v>
      </c>
      <c r="D43" s="17">
        <v>5</v>
      </c>
      <c r="E43" s="17">
        <v>594</v>
      </c>
      <c r="F43" s="17">
        <v>249</v>
      </c>
      <c r="G43" s="17">
        <v>59</v>
      </c>
      <c r="H43" s="17">
        <v>25</v>
      </c>
      <c r="I43" s="17">
        <v>22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1106</v>
      </c>
      <c r="D44" s="17">
        <v>3</v>
      </c>
      <c r="E44" s="17">
        <v>610</v>
      </c>
      <c r="F44" s="17">
        <v>363</v>
      </c>
      <c r="G44" s="17">
        <v>78</v>
      </c>
      <c r="H44" s="17">
        <v>23</v>
      </c>
      <c r="I44" s="17">
        <v>29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1187</v>
      </c>
      <c r="D45" s="17">
        <v>3</v>
      </c>
      <c r="E45" s="17">
        <v>641</v>
      </c>
      <c r="F45" s="17">
        <v>407</v>
      </c>
      <c r="G45" s="17">
        <v>88</v>
      </c>
      <c r="H45" s="17">
        <v>23</v>
      </c>
      <c r="I45" s="17">
        <v>25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989</v>
      </c>
      <c r="D46" s="17">
        <v>1</v>
      </c>
      <c r="E46" s="17">
        <v>518</v>
      </c>
      <c r="F46" s="17">
        <v>348</v>
      </c>
      <c r="G46" s="17">
        <v>74</v>
      </c>
      <c r="H46" s="17">
        <v>20</v>
      </c>
      <c r="I46" s="17">
        <v>28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781</v>
      </c>
      <c r="D47" s="17">
        <v>3</v>
      </c>
      <c r="E47" s="17">
        <v>356</v>
      </c>
      <c r="F47" s="17">
        <v>347</v>
      </c>
      <c r="G47" s="17">
        <v>41</v>
      </c>
      <c r="H47" s="17">
        <v>16</v>
      </c>
      <c r="I47" s="17">
        <v>18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681</v>
      </c>
      <c r="D48" s="17">
        <v>5</v>
      </c>
      <c r="E48" s="17">
        <v>273</v>
      </c>
      <c r="F48" s="17">
        <v>307</v>
      </c>
      <c r="G48" s="17">
        <v>53</v>
      </c>
      <c r="H48" s="17">
        <v>22</v>
      </c>
      <c r="I48" s="17">
        <v>21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539</v>
      </c>
      <c r="D49" s="17">
        <v>2</v>
      </c>
      <c r="E49" s="17">
        <v>170</v>
      </c>
      <c r="F49" s="17">
        <v>300</v>
      </c>
      <c r="G49" s="17">
        <v>37</v>
      </c>
      <c r="H49" s="17">
        <v>12</v>
      </c>
      <c r="I49" s="17">
        <v>18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309</v>
      </c>
      <c r="D50" s="17">
        <v>9</v>
      </c>
      <c r="E50" s="17">
        <v>66</v>
      </c>
      <c r="F50" s="17">
        <v>187</v>
      </c>
      <c r="G50" s="17">
        <v>21</v>
      </c>
      <c r="H50" s="17">
        <v>15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169</v>
      </c>
      <c r="D51" s="17">
        <v>4</v>
      </c>
      <c r="E51" s="17">
        <v>26</v>
      </c>
      <c r="F51" s="17">
        <v>108</v>
      </c>
      <c r="G51" s="17">
        <v>12</v>
      </c>
      <c r="H51" s="17">
        <v>10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92</v>
      </c>
      <c r="D52" s="17">
        <v>3</v>
      </c>
      <c r="E52" s="17">
        <v>11</v>
      </c>
      <c r="F52" s="17">
        <v>55</v>
      </c>
      <c r="G52" s="17">
        <v>4</v>
      </c>
      <c r="H52" s="17">
        <v>14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47</v>
      </c>
      <c r="D53" s="18" t="s">
        <v>178</v>
      </c>
      <c r="E53" s="18">
        <v>10</v>
      </c>
      <c r="F53" s="18">
        <v>27</v>
      </c>
      <c r="G53" s="18">
        <v>4</v>
      </c>
      <c r="H53" s="18">
        <v>2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28849</v>
      </c>
      <c r="D6" s="16">
        <v>2358</v>
      </c>
      <c r="E6" s="16">
        <v>15312</v>
      </c>
      <c r="F6" s="16">
        <v>7888</v>
      </c>
      <c r="G6" s="16">
        <v>1378</v>
      </c>
      <c r="H6" s="16">
        <v>807</v>
      </c>
      <c r="I6" s="16">
        <v>1106</v>
      </c>
    </row>
    <row r="7" spans="1:29" ht="12" customHeight="1" x14ac:dyDescent="0.2">
      <c r="A7" s="28" t="s">
        <v>165</v>
      </c>
      <c r="B7" s="2" t="s">
        <v>12</v>
      </c>
      <c r="C7" s="17">
        <v>68</v>
      </c>
      <c r="D7" s="17">
        <v>9</v>
      </c>
      <c r="E7" s="17">
        <v>24</v>
      </c>
      <c r="F7" s="17">
        <v>19</v>
      </c>
      <c r="G7" s="17">
        <v>4</v>
      </c>
      <c r="H7" s="17">
        <v>2</v>
      </c>
      <c r="I7" s="17">
        <v>10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1221</v>
      </c>
      <c r="D8" s="17">
        <v>90</v>
      </c>
      <c r="E8" s="17">
        <v>562</v>
      </c>
      <c r="F8" s="17">
        <v>359</v>
      </c>
      <c r="G8" s="17">
        <v>35</v>
      </c>
      <c r="H8" s="17">
        <v>101</v>
      </c>
      <c r="I8" s="17">
        <v>74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3150</v>
      </c>
      <c r="D9" s="17">
        <v>202</v>
      </c>
      <c r="E9" s="17">
        <v>1836</v>
      </c>
      <c r="F9" s="17">
        <v>704</v>
      </c>
      <c r="G9" s="17">
        <v>142</v>
      </c>
      <c r="H9" s="17">
        <v>125</v>
      </c>
      <c r="I9" s="17">
        <v>141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3735</v>
      </c>
      <c r="D10" s="17">
        <v>255</v>
      </c>
      <c r="E10" s="17">
        <v>2179</v>
      </c>
      <c r="F10" s="17">
        <v>882</v>
      </c>
      <c r="G10" s="17">
        <v>176</v>
      </c>
      <c r="H10" s="17">
        <v>110</v>
      </c>
      <c r="I10" s="17">
        <v>133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3927</v>
      </c>
      <c r="D11" s="17">
        <v>219</v>
      </c>
      <c r="E11" s="17">
        <v>2301</v>
      </c>
      <c r="F11" s="17">
        <v>962</v>
      </c>
      <c r="G11" s="17">
        <v>203</v>
      </c>
      <c r="H11" s="17">
        <v>88</v>
      </c>
      <c r="I11" s="17">
        <v>154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3585</v>
      </c>
      <c r="D12" s="17">
        <v>249</v>
      </c>
      <c r="E12" s="17">
        <v>2055</v>
      </c>
      <c r="F12" s="17">
        <v>901</v>
      </c>
      <c r="G12" s="17">
        <v>175</v>
      </c>
      <c r="H12" s="17">
        <v>81</v>
      </c>
      <c r="I12" s="17">
        <v>124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3629</v>
      </c>
      <c r="D13" s="17">
        <v>295</v>
      </c>
      <c r="E13" s="17">
        <v>2041</v>
      </c>
      <c r="F13" s="17">
        <v>960</v>
      </c>
      <c r="G13" s="17">
        <v>156</v>
      </c>
      <c r="H13" s="17">
        <v>78</v>
      </c>
      <c r="I13" s="17">
        <v>99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2969</v>
      </c>
      <c r="D14" s="17">
        <v>315</v>
      </c>
      <c r="E14" s="17">
        <v>1546</v>
      </c>
      <c r="F14" s="17">
        <v>830</v>
      </c>
      <c r="G14" s="17">
        <v>134</v>
      </c>
      <c r="H14" s="17">
        <v>51</v>
      </c>
      <c r="I14" s="17">
        <v>93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2393</v>
      </c>
      <c r="D15" s="17">
        <v>280</v>
      </c>
      <c r="E15" s="17">
        <v>1186</v>
      </c>
      <c r="F15" s="17">
        <v>695</v>
      </c>
      <c r="G15" s="17">
        <v>127</v>
      </c>
      <c r="H15" s="17">
        <v>41</v>
      </c>
      <c r="I15" s="17">
        <v>64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1823</v>
      </c>
      <c r="D16" s="17">
        <v>220</v>
      </c>
      <c r="E16" s="17">
        <v>800</v>
      </c>
      <c r="F16" s="17">
        <v>596</v>
      </c>
      <c r="G16" s="17">
        <v>96</v>
      </c>
      <c r="H16" s="17">
        <v>51</v>
      </c>
      <c r="I16" s="17">
        <v>60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1176</v>
      </c>
      <c r="D17" s="17">
        <v>132</v>
      </c>
      <c r="E17" s="17">
        <v>471</v>
      </c>
      <c r="F17" s="17">
        <v>423</v>
      </c>
      <c r="G17" s="17">
        <v>62</v>
      </c>
      <c r="H17" s="17">
        <v>25</v>
      </c>
      <c r="I17" s="17">
        <v>63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620</v>
      </c>
      <c r="D18" s="17">
        <v>53</v>
      </c>
      <c r="E18" s="17">
        <v>172</v>
      </c>
      <c r="F18" s="17">
        <v>298</v>
      </c>
      <c r="G18" s="17">
        <v>36</v>
      </c>
      <c r="H18" s="17">
        <v>22</v>
      </c>
      <c r="I18" s="17">
        <v>39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293</v>
      </c>
      <c r="D19" s="17">
        <v>22</v>
      </c>
      <c r="E19" s="17">
        <v>67</v>
      </c>
      <c r="F19" s="17">
        <v>140</v>
      </c>
      <c r="G19" s="17">
        <v>19</v>
      </c>
      <c r="H19" s="17">
        <v>18</v>
      </c>
      <c r="I19" s="17">
        <v>27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139</v>
      </c>
      <c r="D20" s="17">
        <v>7</v>
      </c>
      <c r="E20" s="17">
        <v>31</v>
      </c>
      <c r="F20" s="17">
        <v>77</v>
      </c>
      <c r="G20" s="17">
        <v>5</v>
      </c>
      <c r="H20" s="17">
        <v>7</v>
      </c>
      <c r="I20" s="17">
        <v>12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121</v>
      </c>
      <c r="D21" s="17">
        <v>10</v>
      </c>
      <c r="E21" s="17">
        <v>41</v>
      </c>
      <c r="F21" s="17">
        <v>42</v>
      </c>
      <c r="G21" s="17">
        <v>8</v>
      </c>
      <c r="H21" s="17">
        <v>7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12260</v>
      </c>
      <c r="D22" s="16">
        <v>2232</v>
      </c>
      <c r="E22" s="16">
        <v>5707</v>
      </c>
      <c r="F22" s="16">
        <v>3007</v>
      </c>
      <c r="G22" s="16">
        <v>400</v>
      </c>
      <c r="H22" s="16">
        <v>378</v>
      </c>
      <c r="I22" s="16">
        <v>536</v>
      </c>
    </row>
    <row r="23" spans="1:14" ht="12" customHeight="1" x14ac:dyDescent="0.2">
      <c r="A23" s="28" t="s">
        <v>165</v>
      </c>
      <c r="B23" s="2" t="s">
        <v>12</v>
      </c>
      <c r="C23" s="17">
        <v>23</v>
      </c>
      <c r="D23" s="17">
        <v>7</v>
      </c>
      <c r="E23" s="17">
        <v>4</v>
      </c>
      <c r="F23" s="17">
        <v>5</v>
      </c>
      <c r="G23" s="17">
        <v>3</v>
      </c>
      <c r="H23" s="17" t="s">
        <v>178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457</v>
      </c>
      <c r="D24" s="17">
        <v>78</v>
      </c>
      <c r="E24" s="17">
        <v>169</v>
      </c>
      <c r="F24" s="17">
        <v>144</v>
      </c>
      <c r="G24" s="17">
        <v>13</v>
      </c>
      <c r="H24" s="17">
        <v>27</v>
      </c>
      <c r="I24" s="17">
        <v>26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1301</v>
      </c>
      <c r="D25" s="17">
        <v>188</v>
      </c>
      <c r="E25" s="17">
        <v>652</v>
      </c>
      <c r="F25" s="17">
        <v>292</v>
      </c>
      <c r="G25" s="17">
        <v>44</v>
      </c>
      <c r="H25" s="17">
        <v>52</v>
      </c>
      <c r="I25" s="17">
        <v>73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1567</v>
      </c>
      <c r="D26" s="17">
        <v>242</v>
      </c>
      <c r="E26" s="17">
        <v>780</v>
      </c>
      <c r="F26" s="17">
        <v>380</v>
      </c>
      <c r="G26" s="17">
        <v>50</v>
      </c>
      <c r="H26" s="17">
        <v>56</v>
      </c>
      <c r="I26" s="17">
        <v>59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1707</v>
      </c>
      <c r="D27" s="17">
        <v>209</v>
      </c>
      <c r="E27" s="17">
        <v>875</v>
      </c>
      <c r="F27" s="17">
        <v>435</v>
      </c>
      <c r="G27" s="17">
        <v>54</v>
      </c>
      <c r="H27" s="17">
        <v>47</v>
      </c>
      <c r="I27" s="17">
        <v>87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1561</v>
      </c>
      <c r="D28" s="17">
        <v>243</v>
      </c>
      <c r="E28" s="17">
        <v>793</v>
      </c>
      <c r="F28" s="17">
        <v>371</v>
      </c>
      <c r="G28" s="17">
        <v>56</v>
      </c>
      <c r="H28" s="17">
        <v>35</v>
      </c>
      <c r="I28" s="17">
        <v>63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1594</v>
      </c>
      <c r="D29" s="17">
        <v>282</v>
      </c>
      <c r="E29" s="17">
        <v>805</v>
      </c>
      <c r="F29" s="17">
        <v>360</v>
      </c>
      <c r="G29" s="17">
        <v>48</v>
      </c>
      <c r="H29" s="17">
        <v>50</v>
      </c>
      <c r="I29" s="17">
        <v>49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1324</v>
      </c>
      <c r="D30" s="17">
        <v>302</v>
      </c>
      <c r="E30" s="17">
        <v>615</v>
      </c>
      <c r="F30" s="17">
        <v>298</v>
      </c>
      <c r="G30" s="17">
        <v>38</v>
      </c>
      <c r="H30" s="17">
        <v>27</v>
      </c>
      <c r="I30" s="17">
        <v>44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1069</v>
      </c>
      <c r="D31" s="17">
        <v>274</v>
      </c>
      <c r="E31" s="17">
        <v>445</v>
      </c>
      <c r="F31" s="17">
        <v>248</v>
      </c>
      <c r="G31" s="17">
        <v>47</v>
      </c>
      <c r="H31" s="17">
        <v>23</v>
      </c>
      <c r="I31" s="17">
        <v>32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800</v>
      </c>
      <c r="D32" s="17">
        <v>210</v>
      </c>
      <c r="E32" s="17">
        <v>317</v>
      </c>
      <c r="F32" s="17">
        <v>190</v>
      </c>
      <c r="G32" s="17">
        <v>28</v>
      </c>
      <c r="H32" s="17">
        <v>27</v>
      </c>
      <c r="I32" s="17">
        <v>28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452</v>
      </c>
      <c r="D33" s="17">
        <v>124</v>
      </c>
      <c r="E33" s="17">
        <v>148</v>
      </c>
      <c r="F33" s="17">
        <v>127</v>
      </c>
      <c r="G33" s="17">
        <v>7</v>
      </c>
      <c r="H33" s="17">
        <v>13</v>
      </c>
      <c r="I33" s="17">
        <v>33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220</v>
      </c>
      <c r="D34" s="17">
        <v>43</v>
      </c>
      <c r="E34" s="17">
        <v>64</v>
      </c>
      <c r="F34" s="17">
        <v>87</v>
      </c>
      <c r="G34" s="17">
        <v>7</v>
      </c>
      <c r="H34" s="17">
        <v>6</v>
      </c>
      <c r="I34" s="17">
        <v>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98</v>
      </c>
      <c r="D35" s="17">
        <v>18</v>
      </c>
      <c r="E35" s="17">
        <v>23</v>
      </c>
      <c r="F35" s="17">
        <v>36</v>
      </c>
      <c r="G35" s="17">
        <v>3</v>
      </c>
      <c r="H35" s="17">
        <v>7</v>
      </c>
      <c r="I35" s="17">
        <v>11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41</v>
      </c>
      <c r="D36" s="17">
        <v>4</v>
      </c>
      <c r="E36" s="17">
        <v>4</v>
      </c>
      <c r="F36" s="17">
        <v>23</v>
      </c>
      <c r="G36" s="17">
        <v>1</v>
      </c>
      <c r="H36" s="17">
        <v>4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46</v>
      </c>
      <c r="D37" s="17">
        <v>8</v>
      </c>
      <c r="E37" s="17">
        <v>13</v>
      </c>
      <c r="F37" s="17">
        <v>11</v>
      </c>
      <c r="G37" s="17">
        <v>1</v>
      </c>
      <c r="H37" s="17">
        <v>4</v>
      </c>
      <c r="I37" s="17">
        <v>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16589</v>
      </c>
      <c r="D38" s="16">
        <v>126</v>
      </c>
      <c r="E38" s="16">
        <v>9605</v>
      </c>
      <c r="F38" s="16">
        <v>4881</v>
      </c>
      <c r="G38" s="16">
        <v>978</v>
      </c>
      <c r="H38" s="16">
        <v>429</v>
      </c>
      <c r="I38" s="16">
        <v>570</v>
      </c>
    </row>
    <row r="39" spans="1:14" ht="12" customHeight="1" x14ac:dyDescent="0.2">
      <c r="A39" s="28" t="s">
        <v>165</v>
      </c>
      <c r="B39" s="2" t="s">
        <v>12</v>
      </c>
      <c r="C39" s="17">
        <v>45</v>
      </c>
      <c r="D39" s="17">
        <v>2</v>
      </c>
      <c r="E39" s="17">
        <v>20</v>
      </c>
      <c r="F39" s="17">
        <v>14</v>
      </c>
      <c r="G39" s="17">
        <v>1</v>
      </c>
      <c r="H39" s="17">
        <v>2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764</v>
      </c>
      <c r="D40" s="17">
        <v>12</v>
      </c>
      <c r="E40" s="17">
        <v>393</v>
      </c>
      <c r="F40" s="17">
        <v>215</v>
      </c>
      <c r="G40" s="17">
        <v>22</v>
      </c>
      <c r="H40" s="17">
        <v>74</v>
      </c>
      <c r="I40" s="17">
        <v>48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1849</v>
      </c>
      <c r="D41" s="17">
        <v>14</v>
      </c>
      <c r="E41" s="17">
        <v>1184</v>
      </c>
      <c r="F41" s="17">
        <v>412</v>
      </c>
      <c r="G41" s="17">
        <v>98</v>
      </c>
      <c r="H41" s="17">
        <v>73</v>
      </c>
      <c r="I41" s="17">
        <v>68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2168</v>
      </c>
      <c r="D42" s="17">
        <v>13</v>
      </c>
      <c r="E42" s="17">
        <v>1399</v>
      </c>
      <c r="F42" s="17">
        <v>502</v>
      </c>
      <c r="G42" s="17">
        <v>126</v>
      </c>
      <c r="H42" s="17">
        <v>54</v>
      </c>
      <c r="I42" s="17">
        <v>74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2220</v>
      </c>
      <c r="D43" s="17">
        <v>10</v>
      </c>
      <c r="E43" s="17">
        <v>1426</v>
      </c>
      <c r="F43" s="17">
        <v>527</v>
      </c>
      <c r="G43" s="17">
        <v>149</v>
      </c>
      <c r="H43" s="17">
        <v>41</v>
      </c>
      <c r="I43" s="17">
        <v>67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2024</v>
      </c>
      <c r="D44" s="17">
        <v>6</v>
      </c>
      <c r="E44" s="17">
        <v>1262</v>
      </c>
      <c r="F44" s="17">
        <v>530</v>
      </c>
      <c r="G44" s="17">
        <v>119</v>
      </c>
      <c r="H44" s="17">
        <v>46</v>
      </c>
      <c r="I44" s="17">
        <v>61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2035</v>
      </c>
      <c r="D45" s="17">
        <v>13</v>
      </c>
      <c r="E45" s="17">
        <v>1236</v>
      </c>
      <c r="F45" s="17">
        <v>600</v>
      </c>
      <c r="G45" s="17">
        <v>108</v>
      </c>
      <c r="H45" s="17">
        <v>28</v>
      </c>
      <c r="I45" s="17">
        <v>50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1645</v>
      </c>
      <c r="D46" s="17">
        <v>13</v>
      </c>
      <c r="E46" s="17">
        <v>931</v>
      </c>
      <c r="F46" s="17">
        <v>532</v>
      </c>
      <c r="G46" s="17">
        <v>96</v>
      </c>
      <c r="H46" s="17">
        <v>24</v>
      </c>
      <c r="I46" s="17">
        <v>49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1324</v>
      </c>
      <c r="D47" s="17">
        <v>6</v>
      </c>
      <c r="E47" s="17">
        <v>741</v>
      </c>
      <c r="F47" s="17">
        <v>447</v>
      </c>
      <c r="G47" s="17">
        <v>80</v>
      </c>
      <c r="H47" s="17">
        <v>18</v>
      </c>
      <c r="I47" s="17">
        <v>32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1023</v>
      </c>
      <c r="D48" s="17">
        <v>10</v>
      </c>
      <c r="E48" s="17">
        <v>483</v>
      </c>
      <c r="F48" s="17">
        <v>406</v>
      </c>
      <c r="G48" s="17">
        <v>68</v>
      </c>
      <c r="H48" s="17">
        <v>24</v>
      </c>
      <c r="I48" s="17">
        <v>32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724</v>
      </c>
      <c r="D49" s="17">
        <v>8</v>
      </c>
      <c r="E49" s="17">
        <v>323</v>
      </c>
      <c r="F49" s="17">
        <v>296</v>
      </c>
      <c r="G49" s="17">
        <v>55</v>
      </c>
      <c r="H49" s="17">
        <v>12</v>
      </c>
      <c r="I49" s="17">
        <v>30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400</v>
      </c>
      <c r="D50" s="17">
        <v>10</v>
      </c>
      <c r="E50" s="17">
        <v>108</v>
      </c>
      <c r="F50" s="17">
        <v>211</v>
      </c>
      <c r="G50" s="17">
        <v>29</v>
      </c>
      <c r="H50" s="17">
        <v>16</v>
      </c>
      <c r="I50" s="17">
        <v>26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195</v>
      </c>
      <c r="D51" s="17">
        <v>4</v>
      </c>
      <c r="E51" s="17">
        <v>44</v>
      </c>
      <c r="F51" s="17">
        <v>104</v>
      </c>
      <c r="G51" s="17">
        <v>16</v>
      </c>
      <c r="H51" s="17">
        <v>11</v>
      </c>
      <c r="I51" s="17">
        <v>16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98</v>
      </c>
      <c r="D52" s="17">
        <v>3</v>
      </c>
      <c r="E52" s="17">
        <v>27</v>
      </c>
      <c r="F52" s="17">
        <v>54</v>
      </c>
      <c r="G52" s="17">
        <v>4</v>
      </c>
      <c r="H52" s="17">
        <v>3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75</v>
      </c>
      <c r="D53" s="18">
        <v>2</v>
      </c>
      <c r="E53" s="18">
        <v>28</v>
      </c>
      <c r="F53" s="18">
        <v>31</v>
      </c>
      <c r="G53" s="18">
        <v>7</v>
      </c>
      <c r="H53" s="18">
        <v>3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34192</v>
      </c>
      <c r="D6" s="16">
        <v>2623</v>
      </c>
      <c r="E6" s="16">
        <v>19185</v>
      </c>
      <c r="F6" s="16">
        <v>8539</v>
      </c>
      <c r="G6" s="16">
        <v>1688</v>
      </c>
      <c r="H6" s="16">
        <v>805</v>
      </c>
      <c r="I6" s="16">
        <v>1352</v>
      </c>
    </row>
    <row r="7" spans="1:29" ht="12" customHeight="1" x14ac:dyDescent="0.2">
      <c r="A7" s="28" t="s">
        <v>165</v>
      </c>
      <c r="B7" s="2" t="s">
        <v>12</v>
      </c>
      <c r="C7" s="17">
        <v>54</v>
      </c>
      <c r="D7" s="17">
        <v>5</v>
      </c>
      <c r="E7" s="17">
        <v>14</v>
      </c>
      <c r="F7" s="17">
        <v>14</v>
      </c>
      <c r="G7" s="17" t="s">
        <v>178</v>
      </c>
      <c r="H7" s="17">
        <v>11</v>
      </c>
      <c r="I7" s="17">
        <v>10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1274</v>
      </c>
      <c r="D8" s="17">
        <v>108</v>
      </c>
      <c r="E8" s="17">
        <v>659</v>
      </c>
      <c r="F8" s="17">
        <v>266</v>
      </c>
      <c r="G8" s="17">
        <v>42</v>
      </c>
      <c r="H8" s="17">
        <v>105</v>
      </c>
      <c r="I8" s="17">
        <v>94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3206</v>
      </c>
      <c r="D9" s="17">
        <v>232</v>
      </c>
      <c r="E9" s="17">
        <v>1951</v>
      </c>
      <c r="F9" s="17">
        <v>559</v>
      </c>
      <c r="G9" s="17">
        <v>140</v>
      </c>
      <c r="H9" s="17">
        <v>118</v>
      </c>
      <c r="I9" s="17">
        <v>206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3966</v>
      </c>
      <c r="D10" s="17">
        <v>254</v>
      </c>
      <c r="E10" s="17">
        <v>2522</v>
      </c>
      <c r="F10" s="17">
        <v>730</v>
      </c>
      <c r="G10" s="17">
        <v>176</v>
      </c>
      <c r="H10" s="17">
        <v>101</v>
      </c>
      <c r="I10" s="17">
        <v>183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4237</v>
      </c>
      <c r="D11" s="17">
        <v>260</v>
      </c>
      <c r="E11" s="17">
        <v>2664</v>
      </c>
      <c r="F11" s="17">
        <v>902</v>
      </c>
      <c r="G11" s="17">
        <v>184</v>
      </c>
      <c r="H11" s="17">
        <v>70</v>
      </c>
      <c r="I11" s="17">
        <v>157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4423</v>
      </c>
      <c r="D12" s="17">
        <v>278</v>
      </c>
      <c r="E12" s="17">
        <v>2728</v>
      </c>
      <c r="F12" s="17">
        <v>994</v>
      </c>
      <c r="G12" s="17">
        <v>211</v>
      </c>
      <c r="H12" s="17">
        <v>76</v>
      </c>
      <c r="I12" s="17">
        <v>136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4303</v>
      </c>
      <c r="D13" s="17">
        <v>290</v>
      </c>
      <c r="E13" s="17">
        <v>2551</v>
      </c>
      <c r="F13" s="17">
        <v>1071</v>
      </c>
      <c r="G13" s="17">
        <v>200</v>
      </c>
      <c r="H13" s="17">
        <v>72</v>
      </c>
      <c r="I13" s="17">
        <v>119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3640</v>
      </c>
      <c r="D14" s="17">
        <v>311</v>
      </c>
      <c r="E14" s="17">
        <v>2112</v>
      </c>
      <c r="F14" s="17">
        <v>919</v>
      </c>
      <c r="G14" s="17">
        <v>168</v>
      </c>
      <c r="H14" s="17">
        <v>54</v>
      </c>
      <c r="I14" s="17">
        <v>76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3031</v>
      </c>
      <c r="D15" s="17">
        <v>283</v>
      </c>
      <c r="E15" s="17">
        <v>1644</v>
      </c>
      <c r="F15" s="17">
        <v>799</v>
      </c>
      <c r="G15" s="17">
        <v>174</v>
      </c>
      <c r="H15" s="17">
        <v>48</v>
      </c>
      <c r="I15" s="17">
        <v>83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2404</v>
      </c>
      <c r="D16" s="17">
        <v>255</v>
      </c>
      <c r="E16" s="17">
        <v>1181</v>
      </c>
      <c r="F16" s="17">
        <v>710</v>
      </c>
      <c r="G16" s="17">
        <v>145</v>
      </c>
      <c r="H16" s="17">
        <v>43</v>
      </c>
      <c r="I16" s="17">
        <v>70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1736</v>
      </c>
      <c r="D17" s="17">
        <v>174</v>
      </c>
      <c r="E17" s="17">
        <v>714</v>
      </c>
      <c r="F17" s="17">
        <v>637</v>
      </c>
      <c r="G17" s="17">
        <v>104</v>
      </c>
      <c r="H17" s="17">
        <v>32</v>
      </c>
      <c r="I17" s="17">
        <v>75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1022</v>
      </c>
      <c r="D18" s="17">
        <v>93</v>
      </c>
      <c r="E18" s="17">
        <v>280</v>
      </c>
      <c r="F18" s="17">
        <v>482</v>
      </c>
      <c r="G18" s="17">
        <v>69</v>
      </c>
      <c r="H18" s="17">
        <v>34</v>
      </c>
      <c r="I18" s="17">
        <v>64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503</v>
      </c>
      <c r="D19" s="17">
        <v>45</v>
      </c>
      <c r="E19" s="17">
        <v>95</v>
      </c>
      <c r="F19" s="17">
        <v>274</v>
      </c>
      <c r="G19" s="17">
        <v>35</v>
      </c>
      <c r="H19" s="17">
        <v>25</v>
      </c>
      <c r="I19" s="17">
        <v>29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207</v>
      </c>
      <c r="D20" s="17">
        <v>19</v>
      </c>
      <c r="E20" s="17">
        <v>26</v>
      </c>
      <c r="F20" s="17">
        <v>106</v>
      </c>
      <c r="G20" s="17">
        <v>27</v>
      </c>
      <c r="H20" s="17">
        <v>9</v>
      </c>
      <c r="I20" s="17">
        <v>20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186</v>
      </c>
      <c r="D21" s="17">
        <v>16</v>
      </c>
      <c r="E21" s="17">
        <v>44</v>
      </c>
      <c r="F21" s="17">
        <v>76</v>
      </c>
      <c r="G21" s="17">
        <v>13</v>
      </c>
      <c r="H21" s="17">
        <v>7</v>
      </c>
      <c r="I21" s="17">
        <v>30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15567</v>
      </c>
      <c r="D22" s="16">
        <v>2482</v>
      </c>
      <c r="E22" s="16">
        <v>8274</v>
      </c>
      <c r="F22" s="16">
        <v>3266</v>
      </c>
      <c r="G22" s="16">
        <v>544</v>
      </c>
      <c r="H22" s="16">
        <v>352</v>
      </c>
      <c r="I22" s="16">
        <v>649</v>
      </c>
    </row>
    <row r="23" spans="1:14" ht="12" customHeight="1" x14ac:dyDescent="0.2">
      <c r="A23" s="28" t="s">
        <v>165</v>
      </c>
      <c r="B23" s="2" t="s">
        <v>12</v>
      </c>
      <c r="C23" s="17">
        <v>22</v>
      </c>
      <c r="D23" s="17">
        <v>5</v>
      </c>
      <c r="E23" s="17">
        <v>4</v>
      </c>
      <c r="F23" s="17">
        <v>2</v>
      </c>
      <c r="G23" s="17" t="s">
        <v>178</v>
      </c>
      <c r="H23" s="17">
        <v>5</v>
      </c>
      <c r="I23" s="17">
        <v>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487</v>
      </c>
      <c r="D24" s="17">
        <v>98</v>
      </c>
      <c r="E24" s="17">
        <v>202</v>
      </c>
      <c r="F24" s="17">
        <v>96</v>
      </c>
      <c r="G24" s="17">
        <v>13</v>
      </c>
      <c r="H24" s="17">
        <v>35</v>
      </c>
      <c r="I24" s="17">
        <v>43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1403</v>
      </c>
      <c r="D25" s="17">
        <v>220</v>
      </c>
      <c r="E25" s="17">
        <v>791</v>
      </c>
      <c r="F25" s="17">
        <v>216</v>
      </c>
      <c r="G25" s="17">
        <v>54</v>
      </c>
      <c r="H25" s="17">
        <v>54</v>
      </c>
      <c r="I25" s="17">
        <v>68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1840</v>
      </c>
      <c r="D26" s="17">
        <v>240</v>
      </c>
      <c r="E26" s="17">
        <v>1044</v>
      </c>
      <c r="F26" s="17">
        <v>371</v>
      </c>
      <c r="G26" s="17">
        <v>60</v>
      </c>
      <c r="H26" s="17">
        <v>43</v>
      </c>
      <c r="I26" s="17">
        <v>82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2030</v>
      </c>
      <c r="D27" s="17">
        <v>252</v>
      </c>
      <c r="E27" s="17">
        <v>1174</v>
      </c>
      <c r="F27" s="17">
        <v>421</v>
      </c>
      <c r="G27" s="17">
        <v>65</v>
      </c>
      <c r="H27" s="17">
        <v>32</v>
      </c>
      <c r="I27" s="17">
        <v>86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2122</v>
      </c>
      <c r="D28" s="17">
        <v>271</v>
      </c>
      <c r="E28" s="17">
        <v>1267</v>
      </c>
      <c r="F28" s="17">
        <v>392</v>
      </c>
      <c r="G28" s="17">
        <v>88</v>
      </c>
      <c r="H28" s="17">
        <v>35</v>
      </c>
      <c r="I28" s="17">
        <v>69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2032</v>
      </c>
      <c r="D29" s="17">
        <v>276</v>
      </c>
      <c r="E29" s="17">
        <v>1202</v>
      </c>
      <c r="F29" s="17">
        <v>391</v>
      </c>
      <c r="G29" s="17">
        <v>62</v>
      </c>
      <c r="H29" s="17">
        <v>38</v>
      </c>
      <c r="I29" s="17">
        <v>63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1716</v>
      </c>
      <c r="D30" s="17">
        <v>303</v>
      </c>
      <c r="E30" s="17">
        <v>949</v>
      </c>
      <c r="F30" s="17">
        <v>337</v>
      </c>
      <c r="G30" s="17">
        <v>60</v>
      </c>
      <c r="H30" s="17">
        <v>28</v>
      </c>
      <c r="I30" s="17">
        <v>39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1397</v>
      </c>
      <c r="D31" s="17">
        <v>272</v>
      </c>
      <c r="E31" s="17">
        <v>728</v>
      </c>
      <c r="F31" s="17">
        <v>290</v>
      </c>
      <c r="G31" s="17">
        <v>48</v>
      </c>
      <c r="H31" s="17">
        <v>20</v>
      </c>
      <c r="I31" s="17">
        <v>39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1083</v>
      </c>
      <c r="D32" s="17">
        <v>235</v>
      </c>
      <c r="E32" s="17">
        <v>503</v>
      </c>
      <c r="F32" s="17">
        <v>239</v>
      </c>
      <c r="G32" s="17">
        <v>48</v>
      </c>
      <c r="H32" s="17">
        <v>21</v>
      </c>
      <c r="I32" s="17">
        <v>37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684</v>
      </c>
      <c r="D33" s="17">
        <v>163</v>
      </c>
      <c r="E33" s="17">
        <v>246</v>
      </c>
      <c r="F33" s="17">
        <v>204</v>
      </c>
      <c r="G33" s="17">
        <v>19</v>
      </c>
      <c r="H33" s="17">
        <v>17</v>
      </c>
      <c r="I33" s="17">
        <v>35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400</v>
      </c>
      <c r="D34" s="17">
        <v>83</v>
      </c>
      <c r="E34" s="17">
        <v>98</v>
      </c>
      <c r="F34" s="17">
        <v>163</v>
      </c>
      <c r="G34" s="17">
        <v>14</v>
      </c>
      <c r="H34" s="17">
        <v>12</v>
      </c>
      <c r="I34" s="17">
        <v>30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178</v>
      </c>
      <c r="D35" s="17">
        <v>36</v>
      </c>
      <c r="E35" s="17">
        <v>35</v>
      </c>
      <c r="F35" s="17">
        <v>79</v>
      </c>
      <c r="G35" s="17">
        <v>4</v>
      </c>
      <c r="H35" s="17">
        <v>7</v>
      </c>
      <c r="I35" s="17">
        <v>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82</v>
      </c>
      <c r="D36" s="17">
        <v>16</v>
      </c>
      <c r="E36" s="17">
        <v>10</v>
      </c>
      <c r="F36" s="17">
        <v>35</v>
      </c>
      <c r="G36" s="17">
        <v>4</v>
      </c>
      <c r="H36" s="17">
        <v>4</v>
      </c>
      <c r="I36" s="17">
        <v>13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91</v>
      </c>
      <c r="D37" s="17">
        <v>12</v>
      </c>
      <c r="E37" s="17">
        <v>21</v>
      </c>
      <c r="F37" s="17">
        <v>30</v>
      </c>
      <c r="G37" s="17">
        <v>5</v>
      </c>
      <c r="H37" s="17">
        <v>1</v>
      </c>
      <c r="I37" s="17">
        <v>22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18625</v>
      </c>
      <c r="D38" s="16">
        <v>141</v>
      </c>
      <c r="E38" s="16">
        <v>10911</v>
      </c>
      <c r="F38" s="16">
        <v>5273</v>
      </c>
      <c r="G38" s="16">
        <v>1144</v>
      </c>
      <c r="H38" s="16">
        <v>453</v>
      </c>
      <c r="I38" s="16">
        <v>703</v>
      </c>
    </row>
    <row r="39" spans="1:14" ht="12" customHeight="1" x14ac:dyDescent="0.2">
      <c r="A39" s="28" t="s">
        <v>165</v>
      </c>
      <c r="B39" s="2" t="s">
        <v>12</v>
      </c>
      <c r="C39" s="17">
        <v>32</v>
      </c>
      <c r="D39" s="17" t="s">
        <v>178</v>
      </c>
      <c r="E39" s="17">
        <v>10</v>
      </c>
      <c r="F39" s="17">
        <v>12</v>
      </c>
      <c r="G39" s="17" t="s">
        <v>178</v>
      </c>
      <c r="H39" s="17">
        <v>6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787</v>
      </c>
      <c r="D40" s="17">
        <v>10</v>
      </c>
      <c r="E40" s="17">
        <v>457</v>
      </c>
      <c r="F40" s="17">
        <v>170</v>
      </c>
      <c r="G40" s="17">
        <v>29</v>
      </c>
      <c r="H40" s="17">
        <v>70</v>
      </c>
      <c r="I40" s="17">
        <v>51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1803</v>
      </c>
      <c r="D41" s="17">
        <v>12</v>
      </c>
      <c r="E41" s="17">
        <v>1160</v>
      </c>
      <c r="F41" s="17">
        <v>343</v>
      </c>
      <c r="G41" s="17">
        <v>86</v>
      </c>
      <c r="H41" s="17">
        <v>64</v>
      </c>
      <c r="I41" s="17">
        <v>138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2126</v>
      </c>
      <c r="D42" s="17">
        <v>14</v>
      </c>
      <c r="E42" s="17">
        <v>1478</v>
      </c>
      <c r="F42" s="17">
        <v>359</v>
      </c>
      <c r="G42" s="17">
        <v>116</v>
      </c>
      <c r="H42" s="17">
        <v>58</v>
      </c>
      <c r="I42" s="17">
        <v>101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2207</v>
      </c>
      <c r="D43" s="17">
        <v>8</v>
      </c>
      <c r="E43" s="17">
        <v>1490</v>
      </c>
      <c r="F43" s="17">
        <v>481</v>
      </c>
      <c r="G43" s="17">
        <v>119</v>
      </c>
      <c r="H43" s="17">
        <v>38</v>
      </c>
      <c r="I43" s="17">
        <v>71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2301</v>
      </c>
      <c r="D44" s="17">
        <v>7</v>
      </c>
      <c r="E44" s="17">
        <v>1461</v>
      </c>
      <c r="F44" s="17">
        <v>602</v>
      </c>
      <c r="G44" s="17">
        <v>123</v>
      </c>
      <c r="H44" s="17">
        <v>41</v>
      </c>
      <c r="I44" s="17">
        <v>67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2271</v>
      </c>
      <c r="D45" s="17">
        <v>14</v>
      </c>
      <c r="E45" s="17">
        <v>1349</v>
      </c>
      <c r="F45" s="17">
        <v>680</v>
      </c>
      <c r="G45" s="17">
        <v>138</v>
      </c>
      <c r="H45" s="17">
        <v>34</v>
      </c>
      <c r="I45" s="17">
        <v>56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1924</v>
      </c>
      <c r="D46" s="17">
        <v>8</v>
      </c>
      <c r="E46" s="17">
        <v>1163</v>
      </c>
      <c r="F46" s="17">
        <v>582</v>
      </c>
      <c r="G46" s="17">
        <v>108</v>
      </c>
      <c r="H46" s="17">
        <v>26</v>
      </c>
      <c r="I46" s="17">
        <v>37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1634</v>
      </c>
      <c r="D47" s="17">
        <v>11</v>
      </c>
      <c r="E47" s="17">
        <v>916</v>
      </c>
      <c r="F47" s="17">
        <v>509</v>
      </c>
      <c r="G47" s="17">
        <v>126</v>
      </c>
      <c r="H47" s="17">
        <v>28</v>
      </c>
      <c r="I47" s="17">
        <v>44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1321</v>
      </c>
      <c r="D48" s="17">
        <v>20</v>
      </c>
      <c r="E48" s="17">
        <v>678</v>
      </c>
      <c r="F48" s="17">
        <v>471</v>
      </c>
      <c r="G48" s="17">
        <v>97</v>
      </c>
      <c r="H48" s="17">
        <v>22</v>
      </c>
      <c r="I48" s="17">
        <v>33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1052</v>
      </c>
      <c r="D49" s="17">
        <v>11</v>
      </c>
      <c r="E49" s="17">
        <v>468</v>
      </c>
      <c r="F49" s="17">
        <v>433</v>
      </c>
      <c r="G49" s="17">
        <v>85</v>
      </c>
      <c r="H49" s="17">
        <v>15</v>
      </c>
      <c r="I49" s="17">
        <v>40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622</v>
      </c>
      <c r="D50" s="17">
        <v>10</v>
      </c>
      <c r="E50" s="17">
        <v>182</v>
      </c>
      <c r="F50" s="17">
        <v>319</v>
      </c>
      <c r="G50" s="17">
        <v>55</v>
      </c>
      <c r="H50" s="17">
        <v>22</v>
      </c>
      <c r="I50" s="17">
        <v>34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325</v>
      </c>
      <c r="D51" s="17">
        <v>9</v>
      </c>
      <c r="E51" s="17">
        <v>60</v>
      </c>
      <c r="F51" s="17">
        <v>195</v>
      </c>
      <c r="G51" s="17">
        <v>31</v>
      </c>
      <c r="H51" s="17">
        <v>18</v>
      </c>
      <c r="I51" s="17">
        <v>12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125</v>
      </c>
      <c r="D52" s="17">
        <v>3</v>
      </c>
      <c r="E52" s="17">
        <v>16</v>
      </c>
      <c r="F52" s="17">
        <v>71</v>
      </c>
      <c r="G52" s="17">
        <v>23</v>
      </c>
      <c r="H52" s="17">
        <v>5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95</v>
      </c>
      <c r="D53" s="18">
        <v>4</v>
      </c>
      <c r="E53" s="18">
        <v>23</v>
      </c>
      <c r="F53" s="18">
        <v>46</v>
      </c>
      <c r="G53" s="18">
        <v>8</v>
      </c>
      <c r="H53" s="18">
        <v>6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255012</v>
      </c>
      <c r="D6" s="16">
        <v>22281</v>
      </c>
      <c r="E6" s="16">
        <v>129436</v>
      </c>
      <c r="F6" s="16">
        <v>75366</v>
      </c>
      <c r="G6" s="16">
        <v>10787</v>
      </c>
      <c r="H6" s="16">
        <v>6169</v>
      </c>
      <c r="I6" s="16">
        <v>10973</v>
      </c>
    </row>
    <row r="7" spans="1:29" ht="12" customHeight="1" x14ac:dyDescent="0.2">
      <c r="A7" s="28" t="s">
        <v>165</v>
      </c>
      <c r="B7" s="2" t="s">
        <v>12</v>
      </c>
      <c r="C7" s="17">
        <v>451</v>
      </c>
      <c r="D7" s="17">
        <v>39</v>
      </c>
      <c r="E7" s="17">
        <v>125</v>
      </c>
      <c r="F7" s="17">
        <v>131</v>
      </c>
      <c r="G7" s="17">
        <v>31</v>
      </c>
      <c r="H7" s="17">
        <v>38</v>
      </c>
      <c r="I7" s="17">
        <v>87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9570</v>
      </c>
      <c r="D8" s="17">
        <v>654</v>
      </c>
      <c r="E8" s="17">
        <v>4167</v>
      </c>
      <c r="F8" s="17">
        <v>3013</v>
      </c>
      <c r="G8" s="17">
        <v>288</v>
      </c>
      <c r="H8" s="17">
        <v>651</v>
      </c>
      <c r="I8" s="17">
        <v>797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26923</v>
      </c>
      <c r="D9" s="17">
        <v>1598</v>
      </c>
      <c r="E9" s="17">
        <v>15108</v>
      </c>
      <c r="F9" s="17">
        <v>7054</v>
      </c>
      <c r="G9" s="17">
        <v>1001</v>
      </c>
      <c r="H9" s="17">
        <v>835</v>
      </c>
      <c r="I9" s="17">
        <v>1327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32672</v>
      </c>
      <c r="D10" s="17">
        <v>1915</v>
      </c>
      <c r="E10" s="17">
        <v>18711</v>
      </c>
      <c r="F10" s="17">
        <v>8614</v>
      </c>
      <c r="G10" s="17">
        <v>1404</v>
      </c>
      <c r="H10" s="17">
        <v>737</v>
      </c>
      <c r="I10" s="17">
        <v>1291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33383</v>
      </c>
      <c r="D11" s="17">
        <v>2056</v>
      </c>
      <c r="E11" s="17">
        <v>18871</v>
      </c>
      <c r="F11" s="17">
        <v>9078</v>
      </c>
      <c r="G11" s="17">
        <v>1485</v>
      </c>
      <c r="H11" s="17">
        <v>643</v>
      </c>
      <c r="I11" s="17">
        <v>1250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31177</v>
      </c>
      <c r="D12" s="17">
        <v>2301</v>
      </c>
      <c r="E12" s="17">
        <v>17124</v>
      </c>
      <c r="F12" s="17">
        <v>8628</v>
      </c>
      <c r="G12" s="17">
        <v>1423</v>
      </c>
      <c r="H12" s="17">
        <v>580</v>
      </c>
      <c r="I12" s="17">
        <v>1121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31660</v>
      </c>
      <c r="D13" s="17">
        <v>2789</v>
      </c>
      <c r="E13" s="17">
        <v>16783</v>
      </c>
      <c r="F13" s="17">
        <v>8849</v>
      </c>
      <c r="G13" s="17">
        <v>1497</v>
      </c>
      <c r="H13" s="17">
        <v>601</v>
      </c>
      <c r="I13" s="17">
        <v>1141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26935</v>
      </c>
      <c r="D14" s="17">
        <v>3000</v>
      </c>
      <c r="E14" s="17">
        <v>13417</v>
      </c>
      <c r="F14" s="17">
        <v>7827</v>
      </c>
      <c r="G14" s="17">
        <v>1121</v>
      </c>
      <c r="H14" s="17">
        <v>555</v>
      </c>
      <c r="I14" s="17">
        <v>1015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22488</v>
      </c>
      <c r="D15" s="17">
        <v>2845</v>
      </c>
      <c r="E15" s="17">
        <v>10653</v>
      </c>
      <c r="F15" s="17">
        <v>6784</v>
      </c>
      <c r="G15" s="17">
        <v>963</v>
      </c>
      <c r="H15" s="17">
        <v>433</v>
      </c>
      <c r="I15" s="17">
        <v>810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17088</v>
      </c>
      <c r="D16" s="17">
        <v>2375</v>
      </c>
      <c r="E16" s="17">
        <v>7299</v>
      </c>
      <c r="F16" s="17">
        <v>5732</v>
      </c>
      <c r="G16" s="17">
        <v>690</v>
      </c>
      <c r="H16" s="17">
        <v>382</v>
      </c>
      <c r="I16" s="17">
        <v>610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12107</v>
      </c>
      <c r="D17" s="17">
        <v>1607</v>
      </c>
      <c r="E17" s="17">
        <v>4555</v>
      </c>
      <c r="F17" s="17">
        <v>4638</v>
      </c>
      <c r="G17" s="17">
        <v>451</v>
      </c>
      <c r="H17" s="17">
        <v>330</v>
      </c>
      <c r="I17" s="17">
        <v>526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6029</v>
      </c>
      <c r="D18" s="17">
        <v>668</v>
      </c>
      <c r="E18" s="17">
        <v>1646</v>
      </c>
      <c r="F18" s="17">
        <v>2866</v>
      </c>
      <c r="G18" s="17">
        <v>233</v>
      </c>
      <c r="H18" s="17">
        <v>203</v>
      </c>
      <c r="I18" s="17">
        <v>413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2544</v>
      </c>
      <c r="D19" s="17">
        <v>261</v>
      </c>
      <c r="E19" s="17">
        <v>489</v>
      </c>
      <c r="F19" s="17">
        <v>1319</v>
      </c>
      <c r="G19" s="17">
        <v>106</v>
      </c>
      <c r="H19" s="17">
        <v>106</v>
      </c>
      <c r="I19" s="17">
        <v>263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1119</v>
      </c>
      <c r="D20" s="17">
        <v>86</v>
      </c>
      <c r="E20" s="17">
        <v>225</v>
      </c>
      <c r="F20" s="17">
        <v>537</v>
      </c>
      <c r="G20" s="17">
        <v>54</v>
      </c>
      <c r="H20" s="17">
        <v>45</v>
      </c>
      <c r="I20" s="17">
        <v>172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866</v>
      </c>
      <c r="D21" s="17">
        <v>87</v>
      </c>
      <c r="E21" s="17">
        <v>263</v>
      </c>
      <c r="F21" s="17">
        <v>296</v>
      </c>
      <c r="G21" s="17">
        <v>40</v>
      </c>
      <c r="H21" s="17">
        <v>30</v>
      </c>
      <c r="I21" s="17">
        <v>150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108503</v>
      </c>
      <c r="D22" s="16">
        <v>21315</v>
      </c>
      <c r="E22" s="16">
        <v>45631</v>
      </c>
      <c r="F22" s="16">
        <v>29955</v>
      </c>
      <c r="G22" s="16">
        <v>3419</v>
      </c>
      <c r="H22" s="16">
        <v>2958</v>
      </c>
      <c r="I22" s="16">
        <v>5225</v>
      </c>
    </row>
    <row r="23" spans="1:14" ht="12" customHeight="1" x14ac:dyDescent="0.2">
      <c r="A23" s="28" t="s">
        <v>165</v>
      </c>
      <c r="B23" s="2" t="s">
        <v>12</v>
      </c>
      <c r="C23" s="17">
        <v>198</v>
      </c>
      <c r="D23" s="17">
        <v>29</v>
      </c>
      <c r="E23" s="17">
        <v>46</v>
      </c>
      <c r="F23" s="17">
        <v>49</v>
      </c>
      <c r="G23" s="17">
        <v>15</v>
      </c>
      <c r="H23" s="17">
        <v>12</v>
      </c>
      <c r="I23" s="17">
        <v>47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3811</v>
      </c>
      <c r="D24" s="17">
        <v>569</v>
      </c>
      <c r="E24" s="17">
        <v>1335</v>
      </c>
      <c r="F24" s="17">
        <v>1231</v>
      </c>
      <c r="G24" s="17">
        <v>87</v>
      </c>
      <c r="H24" s="17">
        <v>233</v>
      </c>
      <c r="I24" s="17">
        <v>356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11136</v>
      </c>
      <c r="D25" s="17">
        <v>1510</v>
      </c>
      <c r="E25" s="17">
        <v>5213</v>
      </c>
      <c r="F25" s="17">
        <v>3061</v>
      </c>
      <c r="G25" s="17">
        <v>352</v>
      </c>
      <c r="H25" s="17">
        <v>385</v>
      </c>
      <c r="I25" s="17">
        <v>615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13738</v>
      </c>
      <c r="D26" s="17">
        <v>1834</v>
      </c>
      <c r="E26" s="17">
        <v>6531</v>
      </c>
      <c r="F26" s="17">
        <v>3955</v>
      </c>
      <c r="G26" s="17">
        <v>444</v>
      </c>
      <c r="H26" s="17">
        <v>358</v>
      </c>
      <c r="I26" s="17">
        <v>616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14038</v>
      </c>
      <c r="D27" s="17">
        <v>1968</v>
      </c>
      <c r="E27" s="17">
        <v>6593</v>
      </c>
      <c r="F27" s="17">
        <v>4076</v>
      </c>
      <c r="G27" s="17">
        <v>472</v>
      </c>
      <c r="H27" s="17">
        <v>310</v>
      </c>
      <c r="I27" s="17">
        <v>619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13268</v>
      </c>
      <c r="D28" s="17">
        <v>2227</v>
      </c>
      <c r="E28" s="17">
        <v>6055</v>
      </c>
      <c r="F28" s="17">
        <v>3718</v>
      </c>
      <c r="G28" s="17">
        <v>449</v>
      </c>
      <c r="H28" s="17">
        <v>294</v>
      </c>
      <c r="I28" s="17">
        <v>525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13820</v>
      </c>
      <c r="D29" s="17">
        <v>2693</v>
      </c>
      <c r="E29" s="17">
        <v>6199</v>
      </c>
      <c r="F29" s="17">
        <v>3548</v>
      </c>
      <c r="G29" s="17">
        <v>489</v>
      </c>
      <c r="H29" s="17">
        <v>326</v>
      </c>
      <c r="I29" s="17">
        <v>565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12130</v>
      </c>
      <c r="D30" s="17">
        <v>2913</v>
      </c>
      <c r="E30" s="17">
        <v>5115</v>
      </c>
      <c r="F30" s="17">
        <v>2968</v>
      </c>
      <c r="G30" s="17">
        <v>357</v>
      </c>
      <c r="H30" s="17">
        <v>273</v>
      </c>
      <c r="I30" s="17">
        <v>504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9974</v>
      </c>
      <c r="D31" s="17">
        <v>2757</v>
      </c>
      <c r="E31" s="17">
        <v>3857</v>
      </c>
      <c r="F31" s="17">
        <v>2457</v>
      </c>
      <c r="G31" s="17">
        <v>299</v>
      </c>
      <c r="H31" s="17">
        <v>233</v>
      </c>
      <c r="I31" s="17">
        <v>371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7472</v>
      </c>
      <c r="D32" s="17">
        <v>2299</v>
      </c>
      <c r="E32" s="17">
        <v>2533</v>
      </c>
      <c r="F32" s="17">
        <v>1949</v>
      </c>
      <c r="G32" s="17">
        <v>210</v>
      </c>
      <c r="H32" s="17">
        <v>196</v>
      </c>
      <c r="I32" s="17">
        <v>285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4800</v>
      </c>
      <c r="D33" s="17">
        <v>1540</v>
      </c>
      <c r="E33" s="17">
        <v>1309</v>
      </c>
      <c r="F33" s="17">
        <v>1426</v>
      </c>
      <c r="G33" s="17">
        <v>125</v>
      </c>
      <c r="H33" s="17">
        <v>172</v>
      </c>
      <c r="I33" s="17">
        <v>228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2263</v>
      </c>
      <c r="D34" s="17">
        <v>606</v>
      </c>
      <c r="E34" s="17">
        <v>497</v>
      </c>
      <c r="F34" s="17">
        <v>814</v>
      </c>
      <c r="G34" s="17">
        <v>61</v>
      </c>
      <c r="H34" s="17">
        <v>92</v>
      </c>
      <c r="I34" s="17">
        <v>193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980</v>
      </c>
      <c r="D35" s="17">
        <v>222</v>
      </c>
      <c r="E35" s="17">
        <v>157</v>
      </c>
      <c r="F35" s="17">
        <v>416</v>
      </c>
      <c r="G35" s="17">
        <v>32</v>
      </c>
      <c r="H35" s="17">
        <v>36</v>
      </c>
      <c r="I35" s="17">
        <v>117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451</v>
      </c>
      <c r="D36" s="17">
        <v>72</v>
      </c>
      <c r="E36" s="17">
        <v>88</v>
      </c>
      <c r="F36" s="17">
        <v>164</v>
      </c>
      <c r="G36" s="17">
        <v>17</v>
      </c>
      <c r="H36" s="17">
        <v>23</v>
      </c>
      <c r="I36" s="17">
        <v>87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424</v>
      </c>
      <c r="D37" s="17">
        <v>76</v>
      </c>
      <c r="E37" s="17">
        <v>103</v>
      </c>
      <c r="F37" s="17">
        <v>123</v>
      </c>
      <c r="G37" s="17">
        <v>10</v>
      </c>
      <c r="H37" s="17">
        <v>15</v>
      </c>
      <c r="I37" s="17">
        <v>97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146509</v>
      </c>
      <c r="D38" s="16">
        <v>966</v>
      </c>
      <c r="E38" s="16">
        <v>83805</v>
      </c>
      <c r="F38" s="16">
        <v>45411</v>
      </c>
      <c r="G38" s="16">
        <v>7368</v>
      </c>
      <c r="H38" s="16">
        <v>3211</v>
      </c>
      <c r="I38" s="16">
        <v>5748</v>
      </c>
    </row>
    <row r="39" spans="1:14" ht="12" customHeight="1" x14ac:dyDescent="0.2">
      <c r="A39" s="28" t="s">
        <v>165</v>
      </c>
      <c r="B39" s="2" t="s">
        <v>12</v>
      </c>
      <c r="C39" s="17">
        <v>253</v>
      </c>
      <c r="D39" s="17">
        <v>10</v>
      </c>
      <c r="E39" s="17">
        <v>79</v>
      </c>
      <c r="F39" s="17">
        <v>82</v>
      </c>
      <c r="G39" s="17">
        <v>16</v>
      </c>
      <c r="H39" s="17">
        <v>26</v>
      </c>
      <c r="I39" s="17">
        <v>40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5759</v>
      </c>
      <c r="D40" s="17">
        <v>85</v>
      </c>
      <c r="E40" s="17">
        <v>2832</v>
      </c>
      <c r="F40" s="17">
        <v>1782</v>
      </c>
      <c r="G40" s="17">
        <v>201</v>
      </c>
      <c r="H40" s="17">
        <v>418</v>
      </c>
      <c r="I40" s="17">
        <v>441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15787</v>
      </c>
      <c r="D41" s="17">
        <v>88</v>
      </c>
      <c r="E41" s="17">
        <v>9895</v>
      </c>
      <c r="F41" s="17">
        <v>3993</v>
      </c>
      <c r="G41" s="17">
        <v>649</v>
      </c>
      <c r="H41" s="17">
        <v>450</v>
      </c>
      <c r="I41" s="17">
        <v>712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18934</v>
      </c>
      <c r="D42" s="17">
        <v>81</v>
      </c>
      <c r="E42" s="17">
        <v>12180</v>
      </c>
      <c r="F42" s="17">
        <v>4659</v>
      </c>
      <c r="G42" s="17">
        <v>960</v>
      </c>
      <c r="H42" s="17">
        <v>379</v>
      </c>
      <c r="I42" s="17">
        <v>675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19345</v>
      </c>
      <c r="D43" s="17">
        <v>88</v>
      </c>
      <c r="E43" s="17">
        <v>12278</v>
      </c>
      <c r="F43" s="17">
        <v>5002</v>
      </c>
      <c r="G43" s="17">
        <v>1013</v>
      </c>
      <c r="H43" s="17">
        <v>333</v>
      </c>
      <c r="I43" s="17">
        <v>631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17909</v>
      </c>
      <c r="D44" s="17">
        <v>74</v>
      </c>
      <c r="E44" s="17">
        <v>11069</v>
      </c>
      <c r="F44" s="17">
        <v>4910</v>
      </c>
      <c r="G44" s="17">
        <v>974</v>
      </c>
      <c r="H44" s="17">
        <v>286</v>
      </c>
      <c r="I44" s="17">
        <v>596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17840</v>
      </c>
      <c r="D45" s="17">
        <v>96</v>
      </c>
      <c r="E45" s="17">
        <v>10584</v>
      </c>
      <c r="F45" s="17">
        <v>5301</v>
      </c>
      <c r="G45" s="17">
        <v>1008</v>
      </c>
      <c r="H45" s="17">
        <v>275</v>
      </c>
      <c r="I45" s="17">
        <v>576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14805</v>
      </c>
      <c r="D46" s="17">
        <v>87</v>
      </c>
      <c r="E46" s="17">
        <v>8302</v>
      </c>
      <c r="F46" s="17">
        <v>4859</v>
      </c>
      <c r="G46" s="17">
        <v>764</v>
      </c>
      <c r="H46" s="17">
        <v>282</v>
      </c>
      <c r="I46" s="17">
        <v>511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12514</v>
      </c>
      <c r="D47" s="17">
        <v>88</v>
      </c>
      <c r="E47" s="17">
        <v>6796</v>
      </c>
      <c r="F47" s="17">
        <v>4327</v>
      </c>
      <c r="G47" s="17">
        <v>664</v>
      </c>
      <c r="H47" s="17">
        <v>200</v>
      </c>
      <c r="I47" s="17">
        <v>439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9616</v>
      </c>
      <c r="D48" s="17">
        <v>76</v>
      </c>
      <c r="E48" s="17">
        <v>4766</v>
      </c>
      <c r="F48" s="17">
        <v>3783</v>
      </c>
      <c r="G48" s="17">
        <v>480</v>
      </c>
      <c r="H48" s="17">
        <v>186</v>
      </c>
      <c r="I48" s="17">
        <v>325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7307</v>
      </c>
      <c r="D49" s="17">
        <v>67</v>
      </c>
      <c r="E49" s="17">
        <v>3246</v>
      </c>
      <c r="F49" s="17">
        <v>3212</v>
      </c>
      <c r="G49" s="17">
        <v>326</v>
      </c>
      <c r="H49" s="17">
        <v>158</v>
      </c>
      <c r="I49" s="17">
        <v>298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3766</v>
      </c>
      <c r="D50" s="17">
        <v>62</v>
      </c>
      <c r="E50" s="17">
        <v>1149</v>
      </c>
      <c r="F50" s="17">
        <v>2052</v>
      </c>
      <c r="G50" s="17">
        <v>172</v>
      </c>
      <c r="H50" s="17">
        <v>111</v>
      </c>
      <c r="I50" s="17">
        <v>220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1564</v>
      </c>
      <c r="D51" s="17">
        <v>39</v>
      </c>
      <c r="E51" s="17">
        <v>332</v>
      </c>
      <c r="F51" s="17">
        <v>903</v>
      </c>
      <c r="G51" s="17">
        <v>74</v>
      </c>
      <c r="H51" s="17">
        <v>70</v>
      </c>
      <c r="I51" s="17">
        <v>146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668</v>
      </c>
      <c r="D52" s="17">
        <v>14</v>
      </c>
      <c r="E52" s="17">
        <v>137</v>
      </c>
      <c r="F52" s="17">
        <v>373</v>
      </c>
      <c r="G52" s="17">
        <v>37</v>
      </c>
      <c r="H52" s="17">
        <v>22</v>
      </c>
      <c r="I52" s="17">
        <v>85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442</v>
      </c>
      <c r="D53" s="18">
        <v>11</v>
      </c>
      <c r="E53" s="18">
        <v>160</v>
      </c>
      <c r="F53" s="18">
        <v>173</v>
      </c>
      <c r="G53" s="18">
        <v>30</v>
      </c>
      <c r="H53" s="18">
        <v>15</v>
      </c>
      <c r="I53" s="18">
        <v>53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11742</v>
      </c>
      <c r="D6" s="16">
        <v>989</v>
      </c>
      <c r="E6" s="16">
        <v>6045</v>
      </c>
      <c r="F6" s="16">
        <v>3282</v>
      </c>
      <c r="G6" s="16">
        <v>677</v>
      </c>
      <c r="H6" s="16">
        <v>359</v>
      </c>
      <c r="I6" s="16">
        <v>390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>
        <v>2</v>
      </c>
      <c r="E7" s="17">
        <v>5</v>
      </c>
      <c r="F7" s="17">
        <v>5</v>
      </c>
      <c r="G7" s="17">
        <v>1</v>
      </c>
      <c r="H7" s="17">
        <v>1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484</v>
      </c>
      <c r="D8" s="17">
        <v>53</v>
      </c>
      <c r="E8" s="17">
        <v>249</v>
      </c>
      <c r="F8" s="17">
        <v>92</v>
      </c>
      <c r="G8" s="17">
        <v>19</v>
      </c>
      <c r="H8" s="17">
        <v>42</v>
      </c>
      <c r="I8" s="17">
        <v>29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1083</v>
      </c>
      <c r="D9" s="17">
        <v>88</v>
      </c>
      <c r="E9" s="17">
        <v>681</v>
      </c>
      <c r="F9" s="17">
        <v>191</v>
      </c>
      <c r="G9" s="17">
        <v>44</v>
      </c>
      <c r="H9" s="17">
        <v>50</v>
      </c>
      <c r="I9" s="17">
        <v>29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1248</v>
      </c>
      <c r="D10" s="17">
        <v>107</v>
      </c>
      <c r="E10" s="17">
        <v>767</v>
      </c>
      <c r="F10" s="17">
        <v>246</v>
      </c>
      <c r="G10" s="17">
        <v>61</v>
      </c>
      <c r="H10" s="17">
        <v>27</v>
      </c>
      <c r="I10" s="17">
        <v>40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1445</v>
      </c>
      <c r="D11" s="17">
        <v>95</v>
      </c>
      <c r="E11" s="17">
        <v>869</v>
      </c>
      <c r="F11" s="17">
        <v>331</v>
      </c>
      <c r="G11" s="17">
        <v>74</v>
      </c>
      <c r="H11" s="17">
        <v>45</v>
      </c>
      <c r="I11" s="17">
        <v>31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1422</v>
      </c>
      <c r="D12" s="17">
        <v>113</v>
      </c>
      <c r="E12" s="17">
        <v>771</v>
      </c>
      <c r="F12" s="17">
        <v>377</v>
      </c>
      <c r="G12" s="17">
        <v>82</v>
      </c>
      <c r="H12" s="17">
        <v>31</v>
      </c>
      <c r="I12" s="17">
        <v>48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1556</v>
      </c>
      <c r="D13" s="17">
        <v>119</v>
      </c>
      <c r="E13" s="17">
        <v>822</v>
      </c>
      <c r="F13" s="17">
        <v>420</v>
      </c>
      <c r="G13" s="17">
        <v>102</v>
      </c>
      <c r="H13" s="17">
        <v>37</v>
      </c>
      <c r="I13" s="17">
        <v>56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1286</v>
      </c>
      <c r="D14" s="17">
        <v>115</v>
      </c>
      <c r="E14" s="17">
        <v>678</v>
      </c>
      <c r="F14" s="17">
        <v>351</v>
      </c>
      <c r="G14" s="17">
        <v>88</v>
      </c>
      <c r="H14" s="17">
        <v>26</v>
      </c>
      <c r="I14" s="17">
        <v>28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1040</v>
      </c>
      <c r="D15" s="17">
        <v>101</v>
      </c>
      <c r="E15" s="17">
        <v>484</v>
      </c>
      <c r="F15" s="17">
        <v>341</v>
      </c>
      <c r="G15" s="17">
        <v>58</v>
      </c>
      <c r="H15" s="17">
        <v>29</v>
      </c>
      <c r="I15" s="17">
        <v>27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808</v>
      </c>
      <c r="D16" s="17">
        <v>77</v>
      </c>
      <c r="E16" s="17">
        <v>330</v>
      </c>
      <c r="F16" s="17">
        <v>295</v>
      </c>
      <c r="G16" s="17">
        <v>54</v>
      </c>
      <c r="H16" s="17">
        <v>18</v>
      </c>
      <c r="I16" s="17">
        <v>34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602</v>
      </c>
      <c r="D17" s="17">
        <v>50</v>
      </c>
      <c r="E17" s="17">
        <v>219</v>
      </c>
      <c r="F17" s="17">
        <v>255</v>
      </c>
      <c r="G17" s="17">
        <v>37</v>
      </c>
      <c r="H17" s="17">
        <v>21</v>
      </c>
      <c r="I17" s="17">
        <v>20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377</v>
      </c>
      <c r="D18" s="17">
        <v>38</v>
      </c>
      <c r="E18" s="17">
        <v>98</v>
      </c>
      <c r="F18" s="17">
        <v>175</v>
      </c>
      <c r="G18" s="17">
        <v>31</v>
      </c>
      <c r="H18" s="17">
        <v>19</v>
      </c>
      <c r="I18" s="17">
        <v>16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195</v>
      </c>
      <c r="D19" s="17">
        <v>22</v>
      </c>
      <c r="E19" s="17">
        <v>45</v>
      </c>
      <c r="F19" s="17">
        <v>97</v>
      </c>
      <c r="G19" s="17">
        <v>16</v>
      </c>
      <c r="H19" s="17">
        <v>5</v>
      </c>
      <c r="I19" s="17">
        <v>10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91</v>
      </c>
      <c r="D20" s="17">
        <v>7</v>
      </c>
      <c r="E20" s="17">
        <v>10</v>
      </c>
      <c r="F20" s="17">
        <v>54</v>
      </c>
      <c r="G20" s="17">
        <v>6</v>
      </c>
      <c r="H20" s="17">
        <v>3</v>
      </c>
      <c r="I20" s="17">
        <v>11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91</v>
      </c>
      <c r="D21" s="17">
        <v>2</v>
      </c>
      <c r="E21" s="17">
        <v>17</v>
      </c>
      <c r="F21" s="17">
        <v>52</v>
      </c>
      <c r="G21" s="17">
        <v>4</v>
      </c>
      <c r="H21" s="17">
        <v>5</v>
      </c>
      <c r="I21" s="17">
        <v>11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5168</v>
      </c>
      <c r="D22" s="16">
        <v>945</v>
      </c>
      <c r="E22" s="16">
        <v>2479</v>
      </c>
      <c r="F22" s="16">
        <v>1195</v>
      </c>
      <c r="G22" s="16">
        <v>206</v>
      </c>
      <c r="H22" s="16">
        <v>172</v>
      </c>
      <c r="I22" s="16">
        <v>171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>
        <v>2</v>
      </c>
      <c r="E23" s="17">
        <v>4</v>
      </c>
      <c r="F23" s="17">
        <v>2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198</v>
      </c>
      <c r="D24" s="17">
        <v>50</v>
      </c>
      <c r="E24" s="17">
        <v>82</v>
      </c>
      <c r="F24" s="17">
        <v>38</v>
      </c>
      <c r="G24" s="17">
        <v>5</v>
      </c>
      <c r="H24" s="17">
        <v>14</v>
      </c>
      <c r="I24" s="17">
        <v>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466</v>
      </c>
      <c r="D25" s="17">
        <v>82</v>
      </c>
      <c r="E25" s="17">
        <v>257</v>
      </c>
      <c r="F25" s="17">
        <v>72</v>
      </c>
      <c r="G25" s="17">
        <v>12</v>
      </c>
      <c r="H25" s="17">
        <v>26</v>
      </c>
      <c r="I25" s="17">
        <v>17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565</v>
      </c>
      <c r="D26" s="17">
        <v>104</v>
      </c>
      <c r="E26" s="17">
        <v>290</v>
      </c>
      <c r="F26" s="17">
        <v>114</v>
      </c>
      <c r="G26" s="17">
        <v>24</v>
      </c>
      <c r="H26" s="17">
        <v>15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629</v>
      </c>
      <c r="D27" s="17">
        <v>90</v>
      </c>
      <c r="E27" s="17">
        <v>349</v>
      </c>
      <c r="F27" s="17">
        <v>135</v>
      </c>
      <c r="G27" s="17">
        <v>22</v>
      </c>
      <c r="H27" s="17">
        <v>21</v>
      </c>
      <c r="I27" s="17">
        <v>12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638</v>
      </c>
      <c r="D28" s="17">
        <v>110</v>
      </c>
      <c r="E28" s="17">
        <v>318</v>
      </c>
      <c r="F28" s="17">
        <v>146</v>
      </c>
      <c r="G28" s="17">
        <v>29</v>
      </c>
      <c r="H28" s="17">
        <v>13</v>
      </c>
      <c r="I28" s="17">
        <v>22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744</v>
      </c>
      <c r="D29" s="17">
        <v>111</v>
      </c>
      <c r="E29" s="17">
        <v>393</v>
      </c>
      <c r="F29" s="17">
        <v>161</v>
      </c>
      <c r="G29" s="17">
        <v>31</v>
      </c>
      <c r="H29" s="17">
        <v>19</v>
      </c>
      <c r="I29" s="17">
        <v>29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612</v>
      </c>
      <c r="D30" s="17">
        <v>114</v>
      </c>
      <c r="E30" s="17">
        <v>315</v>
      </c>
      <c r="F30" s="17">
        <v>125</v>
      </c>
      <c r="G30" s="17">
        <v>36</v>
      </c>
      <c r="H30" s="17">
        <v>12</v>
      </c>
      <c r="I30" s="17">
        <v>10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468</v>
      </c>
      <c r="D31" s="17">
        <v>95</v>
      </c>
      <c r="E31" s="17">
        <v>209</v>
      </c>
      <c r="F31" s="17">
        <v>119</v>
      </c>
      <c r="G31" s="17">
        <v>10</v>
      </c>
      <c r="H31" s="17">
        <v>21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335</v>
      </c>
      <c r="D32" s="17">
        <v>77</v>
      </c>
      <c r="E32" s="17">
        <v>131</v>
      </c>
      <c r="F32" s="17">
        <v>86</v>
      </c>
      <c r="G32" s="17">
        <v>17</v>
      </c>
      <c r="H32" s="17">
        <v>10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234</v>
      </c>
      <c r="D33" s="17">
        <v>48</v>
      </c>
      <c r="E33" s="17">
        <v>73</v>
      </c>
      <c r="F33" s="17">
        <v>88</v>
      </c>
      <c r="G33" s="17">
        <v>9</v>
      </c>
      <c r="H33" s="17">
        <v>8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139</v>
      </c>
      <c r="D34" s="17">
        <v>36</v>
      </c>
      <c r="E34" s="17">
        <v>31</v>
      </c>
      <c r="F34" s="17">
        <v>52</v>
      </c>
      <c r="G34" s="17">
        <v>7</v>
      </c>
      <c r="H34" s="17">
        <v>7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64</v>
      </c>
      <c r="D35" s="17">
        <v>20</v>
      </c>
      <c r="E35" s="17">
        <v>16</v>
      </c>
      <c r="F35" s="17">
        <v>21</v>
      </c>
      <c r="G35" s="17">
        <v>4</v>
      </c>
      <c r="H35" s="17">
        <v>1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33</v>
      </c>
      <c r="D36" s="17">
        <v>4</v>
      </c>
      <c r="E36" s="17">
        <v>4</v>
      </c>
      <c r="F36" s="17">
        <v>20</v>
      </c>
      <c r="G36" s="17" t="s">
        <v>178</v>
      </c>
      <c r="H36" s="17" t="s">
        <v>178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34</v>
      </c>
      <c r="D37" s="17">
        <v>2</v>
      </c>
      <c r="E37" s="17">
        <v>7</v>
      </c>
      <c r="F37" s="17">
        <v>16</v>
      </c>
      <c r="G37" s="17" t="s">
        <v>178</v>
      </c>
      <c r="H37" s="17">
        <v>4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6574</v>
      </c>
      <c r="D38" s="16">
        <v>44</v>
      </c>
      <c r="E38" s="16">
        <v>3566</v>
      </c>
      <c r="F38" s="16">
        <v>2087</v>
      </c>
      <c r="G38" s="16">
        <v>471</v>
      </c>
      <c r="H38" s="16">
        <v>187</v>
      </c>
      <c r="I38" s="16">
        <v>219</v>
      </c>
    </row>
    <row r="39" spans="1:14" ht="12" customHeight="1" x14ac:dyDescent="0.2">
      <c r="A39" s="28" t="s">
        <v>165</v>
      </c>
      <c r="B39" s="2" t="s">
        <v>12</v>
      </c>
      <c r="C39" s="17">
        <v>5</v>
      </c>
      <c r="D39" s="17" t="s">
        <v>178</v>
      </c>
      <c r="E39" s="17">
        <v>1</v>
      </c>
      <c r="F39" s="17">
        <v>3</v>
      </c>
      <c r="G39" s="17">
        <v>1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286</v>
      </c>
      <c r="D40" s="17">
        <v>3</v>
      </c>
      <c r="E40" s="17">
        <v>167</v>
      </c>
      <c r="F40" s="17">
        <v>54</v>
      </c>
      <c r="G40" s="17">
        <v>14</v>
      </c>
      <c r="H40" s="17">
        <v>28</v>
      </c>
      <c r="I40" s="17">
        <v>20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617</v>
      </c>
      <c r="D41" s="17">
        <v>6</v>
      </c>
      <c r="E41" s="17">
        <v>424</v>
      </c>
      <c r="F41" s="17">
        <v>119</v>
      </c>
      <c r="G41" s="17">
        <v>32</v>
      </c>
      <c r="H41" s="17">
        <v>24</v>
      </c>
      <c r="I41" s="17">
        <v>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683</v>
      </c>
      <c r="D42" s="17">
        <v>3</v>
      </c>
      <c r="E42" s="17">
        <v>477</v>
      </c>
      <c r="F42" s="17">
        <v>132</v>
      </c>
      <c r="G42" s="17">
        <v>37</v>
      </c>
      <c r="H42" s="17">
        <v>12</v>
      </c>
      <c r="I42" s="17">
        <v>22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816</v>
      </c>
      <c r="D43" s="17">
        <v>5</v>
      </c>
      <c r="E43" s="17">
        <v>520</v>
      </c>
      <c r="F43" s="17">
        <v>196</v>
      </c>
      <c r="G43" s="17">
        <v>52</v>
      </c>
      <c r="H43" s="17">
        <v>24</v>
      </c>
      <c r="I43" s="17">
        <v>19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784</v>
      </c>
      <c r="D44" s="17">
        <v>3</v>
      </c>
      <c r="E44" s="17">
        <v>453</v>
      </c>
      <c r="F44" s="17">
        <v>231</v>
      </c>
      <c r="G44" s="17">
        <v>53</v>
      </c>
      <c r="H44" s="17">
        <v>18</v>
      </c>
      <c r="I44" s="17">
        <v>26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812</v>
      </c>
      <c r="D45" s="17">
        <v>8</v>
      </c>
      <c r="E45" s="17">
        <v>429</v>
      </c>
      <c r="F45" s="17">
        <v>259</v>
      </c>
      <c r="G45" s="17">
        <v>71</v>
      </c>
      <c r="H45" s="17">
        <v>18</v>
      </c>
      <c r="I45" s="17">
        <v>27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674</v>
      </c>
      <c r="D46" s="17">
        <v>1</v>
      </c>
      <c r="E46" s="17">
        <v>363</v>
      </c>
      <c r="F46" s="17">
        <v>226</v>
      </c>
      <c r="G46" s="17">
        <v>52</v>
      </c>
      <c r="H46" s="17">
        <v>14</v>
      </c>
      <c r="I46" s="17">
        <v>18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572</v>
      </c>
      <c r="D47" s="17">
        <v>6</v>
      </c>
      <c r="E47" s="17">
        <v>275</v>
      </c>
      <c r="F47" s="17">
        <v>222</v>
      </c>
      <c r="G47" s="17">
        <v>48</v>
      </c>
      <c r="H47" s="17">
        <v>8</v>
      </c>
      <c r="I47" s="17">
        <v>13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473</v>
      </c>
      <c r="D48" s="17" t="s">
        <v>178</v>
      </c>
      <c r="E48" s="17">
        <v>199</v>
      </c>
      <c r="F48" s="17">
        <v>209</v>
      </c>
      <c r="G48" s="17">
        <v>37</v>
      </c>
      <c r="H48" s="17">
        <v>8</v>
      </c>
      <c r="I48" s="17">
        <v>20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368</v>
      </c>
      <c r="D49" s="17">
        <v>2</v>
      </c>
      <c r="E49" s="17">
        <v>146</v>
      </c>
      <c r="F49" s="17">
        <v>167</v>
      </c>
      <c r="G49" s="17">
        <v>28</v>
      </c>
      <c r="H49" s="17">
        <v>13</v>
      </c>
      <c r="I49" s="17">
        <v>12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238</v>
      </c>
      <c r="D50" s="17">
        <v>2</v>
      </c>
      <c r="E50" s="17">
        <v>67</v>
      </c>
      <c r="F50" s="17">
        <v>123</v>
      </c>
      <c r="G50" s="17">
        <v>24</v>
      </c>
      <c r="H50" s="17">
        <v>12</v>
      </c>
      <c r="I50" s="17">
        <v>10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131</v>
      </c>
      <c r="D51" s="17">
        <v>2</v>
      </c>
      <c r="E51" s="17">
        <v>29</v>
      </c>
      <c r="F51" s="17">
        <v>76</v>
      </c>
      <c r="G51" s="17">
        <v>12</v>
      </c>
      <c r="H51" s="17">
        <v>4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58</v>
      </c>
      <c r="D52" s="17">
        <v>3</v>
      </c>
      <c r="E52" s="17">
        <v>6</v>
      </c>
      <c r="F52" s="17">
        <v>34</v>
      </c>
      <c r="G52" s="17">
        <v>6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57</v>
      </c>
      <c r="D53" s="18" t="s">
        <v>178</v>
      </c>
      <c r="E53" s="18">
        <v>10</v>
      </c>
      <c r="F53" s="18">
        <v>36</v>
      </c>
      <c r="G53" s="18">
        <v>4</v>
      </c>
      <c r="H53" s="18">
        <v>1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114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4078</v>
      </c>
      <c r="D6" s="16">
        <v>225</v>
      </c>
      <c r="E6" s="16">
        <v>2126</v>
      </c>
      <c r="F6" s="16">
        <v>1220</v>
      </c>
      <c r="G6" s="16">
        <v>250</v>
      </c>
      <c r="H6" s="16">
        <v>134</v>
      </c>
      <c r="I6" s="16">
        <v>123</v>
      </c>
    </row>
    <row r="7" spans="1:30" ht="12" customHeight="1" x14ac:dyDescent="0.2">
      <c r="A7" s="28" t="s">
        <v>165</v>
      </c>
      <c r="B7" s="2" t="s">
        <v>12</v>
      </c>
      <c r="C7" s="17">
        <v>5</v>
      </c>
      <c r="D7" s="17" t="s">
        <v>178</v>
      </c>
      <c r="E7" s="17">
        <v>1</v>
      </c>
      <c r="F7" s="17">
        <v>3</v>
      </c>
      <c r="G7" s="17" t="s">
        <v>178</v>
      </c>
      <c r="H7" s="17" t="s">
        <v>178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127</v>
      </c>
      <c r="D8" s="17">
        <v>9</v>
      </c>
      <c r="E8" s="17">
        <v>61</v>
      </c>
      <c r="F8" s="17">
        <v>32</v>
      </c>
      <c r="G8" s="17">
        <v>1</v>
      </c>
      <c r="H8" s="17">
        <v>10</v>
      </c>
      <c r="I8" s="17">
        <v>14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326</v>
      </c>
      <c r="D9" s="17">
        <v>25</v>
      </c>
      <c r="E9" s="17">
        <v>205</v>
      </c>
      <c r="F9" s="17">
        <v>65</v>
      </c>
      <c r="G9" s="17">
        <v>9</v>
      </c>
      <c r="H9" s="17">
        <v>12</v>
      </c>
      <c r="I9" s="17">
        <v>10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439</v>
      </c>
      <c r="D10" s="17">
        <v>30</v>
      </c>
      <c r="E10" s="17">
        <v>259</v>
      </c>
      <c r="F10" s="17">
        <v>98</v>
      </c>
      <c r="G10" s="17">
        <v>21</v>
      </c>
      <c r="H10" s="17">
        <v>19</v>
      </c>
      <c r="I10" s="17">
        <v>12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534</v>
      </c>
      <c r="D11" s="17">
        <v>29</v>
      </c>
      <c r="E11" s="17">
        <v>284</v>
      </c>
      <c r="F11" s="17">
        <v>157</v>
      </c>
      <c r="G11" s="17">
        <v>30</v>
      </c>
      <c r="H11" s="17">
        <v>17</v>
      </c>
      <c r="I11" s="17">
        <v>17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453</v>
      </c>
      <c r="D12" s="17">
        <v>16</v>
      </c>
      <c r="E12" s="17">
        <v>260</v>
      </c>
      <c r="F12" s="17">
        <v>126</v>
      </c>
      <c r="G12" s="17">
        <v>33</v>
      </c>
      <c r="H12" s="17">
        <v>7</v>
      </c>
      <c r="I12" s="17">
        <v>11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574</v>
      </c>
      <c r="D13" s="17">
        <v>34</v>
      </c>
      <c r="E13" s="17">
        <v>315</v>
      </c>
      <c r="F13" s="17">
        <v>168</v>
      </c>
      <c r="G13" s="17">
        <v>34</v>
      </c>
      <c r="H13" s="17">
        <v>14</v>
      </c>
      <c r="I13" s="17">
        <v>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497</v>
      </c>
      <c r="D14" s="17">
        <v>26</v>
      </c>
      <c r="E14" s="17">
        <v>262</v>
      </c>
      <c r="F14" s="17">
        <v>163</v>
      </c>
      <c r="G14" s="17">
        <v>30</v>
      </c>
      <c r="H14" s="17">
        <v>7</v>
      </c>
      <c r="I14" s="17">
        <v>9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348</v>
      </c>
      <c r="D15" s="17">
        <v>22</v>
      </c>
      <c r="E15" s="17">
        <v>172</v>
      </c>
      <c r="F15" s="17">
        <v>104</v>
      </c>
      <c r="G15" s="17">
        <v>26</v>
      </c>
      <c r="H15" s="17">
        <v>14</v>
      </c>
      <c r="I15" s="17">
        <v>10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313</v>
      </c>
      <c r="D16" s="17">
        <v>13</v>
      </c>
      <c r="E16" s="17">
        <v>160</v>
      </c>
      <c r="F16" s="17">
        <v>96</v>
      </c>
      <c r="G16" s="17">
        <v>29</v>
      </c>
      <c r="H16" s="17">
        <v>8</v>
      </c>
      <c r="I16" s="17">
        <v>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223</v>
      </c>
      <c r="D17" s="17">
        <v>7</v>
      </c>
      <c r="E17" s="17">
        <v>89</v>
      </c>
      <c r="F17" s="17">
        <v>99</v>
      </c>
      <c r="G17" s="17">
        <v>10</v>
      </c>
      <c r="H17" s="17">
        <v>10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124</v>
      </c>
      <c r="D18" s="17">
        <v>2</v>
      </c>
      <c r="E18" s="17">
        <v>37</v>
      </c>
      <c r="F18" s="17">
        <v>57</v>
      </c>
      <c r="G18" s="17">
        <v>13</v>
      </c>
      <c r="H18" s="17">
        <v>6</v>
      </c>
      <c r="I18" s="17">
        <v>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53</v>
      </c>
      <c r="D19" s="17">
        <v>5</v>
      </c>
      <c r="E19" s="17">
        <v>10</v>
      </c>
      <c r="F19" s="17">
        <v>24</v>
      </c>
      <c r="G19" s="17">
        <v>8</v>
      </c>
      <c r="H19" s="17">
        <v>5</v>
      </c>
      <c r="I19" s="17">
        <v>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36</v>
      </c>
      <c r="D20" s="17">
        <v>4</v>
      </c>
      <c r="E20" s="17">
        <v>5</v>
      </c>
      <c r="F20" s="17">
        <v>16</v>
      </c>
      <c r="G20" s="17">
        <v>5</v>
      </c>
      <c r="H20" s="17">
        <v>3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26</v>
      </c>
      <c r="D21" s="17">
        <v>3</v>
      </c>
      <c r="E21" s="17">
        <v>6</v>
      </c>
      <c r="F21" s="17">
        <v>12</v>
      </c>
      <c r="G21" s="17">
        <v>1</v>
      </c>
      <c r="H21" s="17">
        <v>2</v>
      </c>
      <c r="I21" s="17">
        <v>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1805</v>
      </c>
      <c r="D22" s="16">
        <v>211</v>
      </c>
      <c r="E22" s="16">
        <v>1023</v>
      </c>
      <c r="F22" s="16">
        <v>380</v>
      </c>
      <c r="G22" s="16">
        <v>78</v>
      </c>
      <c r="H22" s="16">
        <v>58</v>
      </c>
      <c r="I22" s="16">
        <v>55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 t="s">
        <v>178</v>
      </c>
      <c r="E23" s="17" t="s">
        <v>178</v>
      </c>
      <c r="F23" s="17">
        <v>2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47</v>
      </c>
      <c r="D24" s="17">
        <v>7</v>
      </c>
      <c r="E24" s="17">
        <v>20</v>
      </c>
      <c r="F24" s="17">
        <v>8</v>
      </c>
      <c r="G24" s="17" t="s">
        <v>178</v>
      </c>
      <c r="H24" s="17">
        <v>6</v>
      </c>
      <c r="I24" s="17">
        <v>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142</v>
      </c>
      <c r="D25" s="17">
        <v>24</v>
      </c>
      <c r="E25" s="17">
        <v>85</v>
      </c>
      <c r="F25" s="17">
        <v>22</v>
      </c>
      <c r="G25" s="17">
        <v>3</v>
      </c>
      <c r="H25" s="17">
        <v>4</v>
      </c>
      <c r="I25" s="17">
        <v>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206</v>
      </c>
      <c r="D26" s="17">
        <v>30</v>
      </c>
      <c r="E26" s="17">
        <v>117</v>
      </c>
      <c r="F26" s="17">
        <v>35</v>
      </c>
      <c r="G26" s="17">
        <v>6</v>
      </c>
      <c r="H26" s="17">
        <v>10</v>
      </c>
      <c r="I26" s="17">
        <v>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238</v>
      </c>
      <c r="D27" s="17">
        <v>28</v>
      </c>
      <c r="E27" s="17">
        <v>131</v>
      </c>
      <c r="F27" s="17">
        <v>56</v>
      </c>
      <c r="G27" s="17">
        <v>10</v>
      </c>
      <c r="H27" s="17">
        <v>8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221</v>
      </c>
      <c r="D28" s="17">
        <v>15</v>
      </c>
      <c r="E28" s="17">
        <v>143</v>
      </c>
      <c r="F28" s="17">
        <v>46</v>
      </c>
      <c r="G28" s="17">
        <v>9</v>
      </c>
      <c r="H28" s="17">
        <v>3</v>
      </c>
      <c r="I28" s="17">
        <v>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289</v>
      </c>
      <c r="D29" s="17">
        <v>32</v>
      </c>
      <c r="E29" s="17">
        <v>177</v>
      </c>
      <c r="F29" s="17">
        <v>57</v>
      </c>
      <c r="G29" s="17">
        <v>12</v>
      </c>
      <c r="H29" s="17">
        <v>8</v>
      </c>
      <c r="I29" s="17">
        <v>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215</v>
      </c>
      <c r="D30" s="17">
        <v>24</v>
      </c>
      <c r="E30" s="17">
        <v>133</v>
      </c>
      <c r="F30" s="17">
        <v>42</v>
      </c>
      <c r="G30" s="17">
        <v>10</v>
      </c>
      <c r="H30" s="17">
        <v>1</v>
      </c>
      <c r="I30" s="17">
        <v>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169</v>
      </c>
      <c r="D31" s="17">
        <v>21</v>
      </c>
      <c r="E31" s="17">
        <v>94</v>
      </c>
      <c r="F31" s="17">
        <v>35</v>
      </c>
      <c r="G31" s="17">
        <v>7</v>
      </c>
      <c r="H31" s="17">
        <v>6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123</v>
      </c>
      <c r="D32" s="17">
        <v>13</v>
      </c>
      <c r="E32" s="17">
        <v>70</v>
      </c>
      <c r="F32" s="17">
        <v>24</v>
      </c>
      <c r="G32" s="17">
        <v>9</v>
      </c>
      <c r="H32" s="17">
        <v>4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75</v>
      </c>
      <c r="D33" s="17">
        <v>6</v>
      </c>
      <c r="E33" s="17">
        <v>33</v>
      </c>
      <c r="F33" s="17">
        <v>24</v>
      </c>
      <c r="G33" s="17">
        <v>4</v>
      </c>
      <c r="H33" s="17">
        <v>4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36</v>
      </c>
      <c r="D34" s="17">
        <v>2</v>
      </c>
      <c r="E34" s="17">
        <v>14</v>
      </c>
      <c r="F34" s="17">
        <v>13</v>
      </c>
      <c r="G34" s="17">
        <v>4</v>
      </c>
      <c r="H34" s="17">
        <v>1</v>
      </c>
      <c r="I34" s="17">
        <v>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15</v>
      </c>
      <c r="D35" s="17">
        <v>3</v>
      </c>
      <c r="E35" s="17">
        <v>2</v>
      </c>
      <c r="F35" s="17">
        <v>7</v>
      </c>
      <c r="G35" s="17">
        <v>2</v>
      </c>
      <c r="H35" s="17">
        <v>1</v>
      </c>
      <c r="I35" s="17" t="s">
        <v>178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13</v>
      </c>
      <c r="D36" s="17">
        <v>4</v>
      </c>
      <c r="E36" s="17">
        <v>1</v>
      </c>
      <c r="F36" s="17">
        <v>4</v>
      </c>
      <c r="G36" s="17">
        <v>2</v>
      </c>
      <c r="H36" s="17" t="s">
        <v>178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13</v>
      </c>
      <c r="D37" s="17">
        <v>2</v>
      </c>
      <c r="E37" s="17">
        <v>3</v>
      </c>
      <c r="F37" s="17">
        <v>5</v>
      </c>
      <c r="G37" s="17" t="s">
        <v>178</v>
      </c>
      <c r="H37" s="17">
        <v>2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2273</v>
      </c>
      <c r="D38" s="16">
        <v>14</v>
      </c>
      <c r="E38" s="16">
        <v>1103</v>
      </c>
      <c r="F38" s="16">
        <v>840</v>
      </c>
      <c r="G38" s="16">
        <v>172</v>
      </c>
      <c r="H38" s="16">
        <v>76</v>
      </c>
      <c r="I38" s="16">
        <v>68</v>
      </c>
    </row>
    <row r="39" spans="1:14" ht="12" customHeight="1" x14ac:dyDescent="0.2">
      <c r="A39" s="28" t="s">
        <v>165</v>
      </c>
      <c r="B39" s="2" t="s">
        <v>12</v>
      </c>
      <c r="C39" s="17">
        <v>2</v>
      </c>
      <c r="D39" s="17" t="s">
        <v>178</v>
      </c>
      <c r="E39" s="17">
        <v>1</v>
      </c>
      <c r="F39" s="17">
        <v>1</v>
      </c>
      <c r="G39" s="17" t="s">
        <v>178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80</v>
      </c>
      <c r="D40" s="17">
        <v>2</v>
      </c>
      <c r="E40" s="17">
        <v>41</v>
      </c>
      <c r="F40" s="17">
        <v>24</v>
      </c>
      <c r="G40" s="17">
        <v>1</v>
      </c>
      <c r="H40" s="17">
        <v>4</v>
      </c>
      <c r="I40" s="17">
        <v>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184</v>
      </c>
      <c r="D41" s="17">
        <v>1</v>
      </c>
      <c r="E41" s="17">
        <v>120</v>
      </c>
      <c r="F41" s="17">
        <v>43</v>
      </c>
      <c r="G41" s="17">
        <v>6</v>
      </c>
      <c r="H41" s="17">
        <v>8</v>
      </c>
      <c r="I41" s="17">
        <v>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233</v>
      </c>
      <c r="D42" s="17" t="s">
        <v>178</v>
      </c>
      <c r="E42" s="17">
        <v>142</v>
      </c>
      <c r="F42" s="17">
        <v>63</v>
      </c>
      <c r="G42" s="17">
        <v>15</v>
      </c>
      <c r="H42" s="17">
        <v>9</v>
      </c>
      <c r="I42" s="17">
        <v>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296</v>
      </c>
      <c r="D43" s="17">
        <v>1</v>
      </c>
      <c r="E43" s="17">
        <v>153</v>
      </c>
      <c r="F43" s="17">
        <v>101</v>
      </c>
      <c r="G43" s="17">
        <v>20</v>
      </c>
      <c r="H43" s="17">
        <v>9</v>
      </c>
      <c r="I43" s="17">
        <v>12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232</v>
      </c>
      <c r="D44" s="17">
        <v>1</v>
      </c>
      <c r="E44" s="17">
        <v>117</v>
      </c>
      <c r="F44" s="17">
        <v>80</v>
      </c>
      <c r="G44" s="17">
        <v>24</v>
      </c>
      <c r="H44" s="17">
        <v>4</v>
      </c>
      <c r="I44" s="17">
        <v>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285</v>
      </c>
      <c r="D45" s="17">
        <v>2</v>
      </c>
      <c r="E45" s="17">
        <v>138</v>
      </c>
      <c r="F45" s="17">
        <v>111</v>
      </c>
      <c r="G45" s="17">
        <v>22</v>
      </c>
      <c r="H45" s="17">
        <v>6</v>
      </c>
      <c r="I45" s="17">
        <v>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282</v>
      </c>
      <c r="D46" s="17">
        <v>2</v>
      </c>
      <c r="E46" s="17">
        <v>129</v>
      </c>
      <c r="F46" s="17">
        <v>121</v>
      </c>
      <c r="G46" s="17">
        <v>20</v>
      </c>
      <c r="H46" s="17">
        <v>6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179</v>
      </c>
      <c r="D47" s="17">
        <v>1</v>
      </c>
      <c r="E47" s="17">
        <v>78</v>
      </c>
      <c r="F47" s="17">
        <v>69</v>
      </c>
      <c r="G47" s="17">
        <v>19</v>
      </c>
      <c r="H47" s="17">
        <v>8</v>
      </c>
      <c r="I47" s="17">
        <v>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190</v>
      </c>
      <c r="D48" s="17" t="s">
        <v>178</v>
      </c>
      <c r="E48" s="17">
        <v>90</v>
      </c>
      <c r="F48" s="17">
        <v>72</v>
      </c>
      <c r="G48" s="17">
        <v>20</v>
      </c>
      <c r="H48" s="17">
        <v>4</v>
      </c>
      <c r="I48" s="17">
        <v>4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148</v>
      </c>
      <c r="D49" s="17">
        <v>1</v>
      </c>
      <c r="E49" s="17">
        <v>56</v>
      </c>
      <c r="F49" s="17">
        <v>75</v>
      </c>
      <c r="G49" s="17">
        <v>6</v>
      </c>
      <c r="H49" s="17">
        <v>6</v>
      </c>
      <c r="I49" s="17">
        <v>4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88</v>
      </c>
      <c r="D50" s="17" t="s">
        <v>178</v>
      </c>
      <c r="E50" s="17">
        <v>23</v>
      </c>
      <c r="F50" s="17">
        <v>44</v>
      </c>
      <c r="G50" s="17">
        <v>9</v>
      </c>
      <c r="H50" s="17">
        <v>5</v>
      </c>
      <c r="I50" s="17">
        <v>7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38</v>
      </c>
      <c r="D51" s="17">
        <v>2</v>
      </c>
      <c r="E51" s="17">
        <v>8</v>
      </c>
      <c r="F51" s="17">
        <v>17</v>
      </c>
      <c r="G51" s="17">
        <v>6</v>
      </c>
      <c r="H51" s="17">
        <v>4</v>
      </c>
      <c r="I51" s="17">
        <v>1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23</v>
      </c>
      <c r="D52" s="17" t="s">
        <v>178</v>
      </c>
      <c r="E52" s="17">
        <v>4</v>
      </c>
      <c r="F52" s="17">
        <v>12</v>
      </c>
      <c r="G52" s="17">
        <v>3</v>
      </c>
      <c r="H52" s="17">
        <v>3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13</v>
      </c>
      <c r="D53" s="18">
        <v>1</v>
      </c>
      <c r="E53" s="18">
        <v>3</v>
      </c>
      <c r="F53" s="18">
        <v>7</v>
      </c>
      <c r="G53" s="18">
        <v>1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257798</v>
      </c>
      <c r="D6" s="16">
        <v>25487</v>
      </c>
      <c r="E6" s="16">
        <v>128189</v>
      </c>
      <c r="F6" s="16">
        <v>72497</v>
      </c>
      <c r="G6" s="16">
        <v>12527</v>
      </c>
      <c r="H6" s="16">
        <v>7039</v>
      </c>
      <c r="I6" s="16">
        <v>12059</v>
      </c>
    </row>
    <row r="7" spans="1:29" ht="12" customHeight="1" x14ac:dyDescent="0.2">
      <c r="A7" s="28" t="s">
        <v>165</v>
      </c>
      <c r="B7" s="2" t="s">
        <v>12</v>
      </c>
      <c r="C7" s="17">
        <v>631</v>
      </c>
      <c r="D7" s="17">
        <v>35</v>
      </c>
      <c r="E7" s="17">
        <v>223</v>
      </c>
      <c r="F7" s="17">
        <v>189</v>
      </c>
      <c r="G7" s="17">
        <v>16</v>
      </c>
      <c r="H7" s="17">
        <v>62</v>
      </c>
      <c r="I7" s="17">
        <v>106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10427</v>
      </c>
      <c r="D8" s="17">
        <v>775</v>
      </c>
      <c r="E8" s="17">
        <v>4679</v>
      </c>
      <c r="F8" s="17">
        <v>2918</v>
      </c>
      <c r="G8" s="17">
        <v>402</v>
      </c>
      <c r="H8" s="17">
        <v>703</v>
      </c>
      <c r="I8" s="17">
        <v>950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28051</v>
      </c>
      <c r="D9" s="17">
        <v>2013</v>
      </c>
      <c r="E9" s="17">
        <v>15839</v>
      </c>
      <c r="F9" s="17">
        <v>6561</v>
      </c>
      <c r="G9" s="17">
        <v>1230</v>
      </c>
      <c r="H9" s="17">
        <v>974</v>
      </c>
      <c r="I9" s="17">
        <v>1434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33490</v>
      </c>
      <c r="D10" s="17">
        <v>2463</v>
      </c>
      <c r="E10" s="17">
        <v>18922</v>
      </c>
      <c r="F10" s="17">
        <v>8073</v>
      </c>
      <c r="G10" s="17">
        <v>1633</v>
      </c>
      <c r="H10" s="17">
        <v>903</v>
      </c>
      <c r="I10" s="17">
        <v>1496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34239</v>
      </c>
      <c r="D11" s="17">
        <v>2801</v>
      </c>
      <c r="E11" s="17">
        <v>18783</v>
      </c>
      <c r="F11" s="17">
        <v>8682</v>
      </c>
      <c r="G11" s="17">
        <v>1757</v>
      </c>
      <c r="H11" s="17">
        <v>804</v>
      </c>
      <c r="I11" s="17">
        <v>1412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32986</v>
      </c>
      <c r="D12" s="17">
        <v>3042</v>
      </c>
      <c r="E12" s="17">
        <v>17568</v>
      </c>
      <c r="F12" s="17">
        <v>8518</v>
      </c>
      <c r="G12" s="17">
        <v>1759</v>
      </c>
      <c r="H12" s="17">
        <v>776</v>
      </c>
      <c r="I12" s="17">
        <v>1323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31960</v>
      </c>
      <c r="D13" s="17">
        <v>3315</v>
      </c>
      <c r="E13" s="17">
        <v>16172</v>
      </c>
      <c r="F13" s="17">
        <v>8869</v>
      </c>
      <c r="G13" s="17">
        <v>1622</v>
      </c>
      <c r="H13" s="17">
        <v>678</v>
      </c>
      <c r="I13" s="17">
        <v>1304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26553</v>
      </c>
      <c r="D14" s="17">
        <v>3315</v>
      </c>
      <c r="E14" s="17">
        <v>12626</v>
      </c>
      <c r="F14" s="17">
        <v>7658</v>
      </c>
      <c r="G14" s="17">
        <v>1336</v>
      </c>
      <c r="H14" s="17">
        <v>562</v>
      </c>
      <c r="I14" s="17">
        <v>1056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21374</v>
      </c>
      <c r="D15" s="17">
        <v>2925</v>
      </c>
      <c r="E15" s="17">
        <v>9582</v>
      </c>
      <c r="F15" s="17">
        <v>6572</v>
      </c>
      <c r="G15" s="17">
        <v>1005</v>
      </c>
      <c r="H15" s="17">
        <v>480</v>
      </c>
      <c r="I15" s="17">
        <v>810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16559</v>
      </c>
      <c r="D16" s="17">
        <v>2460</v>
      </c>
      <c r="E16" s="17">
        <v>6796</v>
      </c>
      <c r="F16" s="17">
        <v>5462</v>
      </c>
      <c r="G16" s="17">
        <v>791</v>
      </c>
      <c r="H16" s="17">
        <v>405</v>
      </c>
      <c r="I16" s="17">
        <v>645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11184</v>
      </c>
      <c r="D17" s="17">
        <v>1327</v>
      </c>
      <c r="E17" s="17">
        <v>4256</v>
      </c>
      <c r="F17" s="17">
        <v>4261</v>
      </c>
      <c r="G17" s="17">
        <v>476</v>
      </c>
      <c r="H17" s="17">
        <v>318</v>
      </c>
      <c r="I17" s="17">
        <v>546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5783</v>
      </c>
      <c r="D18" s="17">
        <v>618</v>
      </c>
      <c r="E18" s="17">
        <v>1675</v>
      </c>
      <c r="F18" s="17">
        <v>2621</v>
      </c>
      <c r="G18" s="17">
        <v>266</v>
      </c>
      <c r="H18" s="17">
        <v>199</v>
      </c>
      <c r="I18" s="17">
        <v>404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2517</v>
      </c>
      <c r="D19" s="17">
        <v>246</v>
      </c>
      <c r="E19" s="17">
        <v>507</v>
      </c>
      <c r="F19" s="17">
        <v>1261</v>
      </c>
      <c r="G19" s="17">
        <v>133</v>
      </c>
      <c r="H19" s="17">
        <v>104</v>
      </c>
      <c r="I19" s="17">
        <v>266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1111</v>
      </c>
      <c r="D20" s="17">
        <v>74</v>
      </c>
      <c r="E20" s="17">
        <v>262</v>
      </c>
      <c r="F20" s="17">
        <v>507</v>
      </c>
      <c r="G20" s="17">
        <v>55</v>
      </c>
      <c r="H20" s="17">
        <v>47</v>
      </c>
      <c r="I20" s="17">
        <v>166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933</v>
      </c>
      <c r="D21" s="17">
        <v>78</v>
      </c>
      <c r="E21" s="17">
        <v>299</v>
      </c>
      <c r="F21" s="17">
        <v>345</v>
      </c>
      <c r="G21" s="17">
        <v>46</v>
      </c>
      <c r="H21" s="17">
        <v>24</v>
      </c>
      <c r="I21" s="17">
        <v>141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110075</v>
      </c>
      <c r="D22" s="16">
        <v>24413</v>
      </c>
      <c r="E22" s="16">
        <v>43215</v>
      </c>
      <c r="F22" s="16">
        <v>29400</v>
      </c>
      <c r="G22" s="16">
        <v>3622</v>
      </c>
      <c r="H22" s="16">
        <v>3305</v>
      </c>
      <c r="I22" s="16">
        <v>6120</v>
      </c>
    </row>
    <row r="23" spans="1:14" ht="12" customHeight="1" x14ac:dyDescent="0.2">
      <c r="A23" s="28" t="s">
        <v>165</v>
      </c>
      <c r="B23" s="2" t="s">
        <v>12</v>
      </c>
      <c r="C23" s="17">
        <v>262</v>
      </c>
      <c r="D23" s="17">
        <v>23</v>
      </c>
      <c r="E23" s="17">
        <v>84</v>
      </c>
      <c r="F23" s="17">
        <v>78</v>
      </c>
      <c r="G23" s="17">
        <v>6</v>
      </c>
      <c r="H23" s="17">
        <v>26</v>
      </c>
      <c r="I23" s="17">
        <v>45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4142</v>
      </c>
      <c r="D24" s="17">
        <v>695</v>
      </c>
      <c r="E24" s="17">
        <v>1484</v>
      </c>
      <c r="F24" s="17">
        <v>1124</v>
      </c>
      <c r="G24" s="17">
        <v>125</v>
      </c>
      <c r="H24" s="17">
        <v>268</v>
      </c>
      <c r="I24" s="17">
        <v>446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11828</v>
      </c>
      <c r="D25" s="17">
        <v>1929</v>
      </c>
      <c r="E25" s="17">
        <v>5389</v>
      </c>
      <c r="F25" s="17">
        <v>2982</v>
      </c>
      <c r="G25" s="17">
        <v>373</v>
      </c>
      <c r="H25" s="17">
        <v>469</v>
      </c>
      <c r="I25" s="17">
        <v>686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14077</v>
      </c>
      <c r="D26" s="17">
        <v>2353</v>
      </c>
      <c r="E26" s="17">
        <v>6240</v>
      </c>
      <c r="F26" s="17">
        <v>3767</v>
      </c>
      <c r="G26" s="17">
        <v>503</v>
      </c>
      <c r="H26" s="17">
        <v>428</v>
      </c>
      <c r="I26" s="17">
        <v>786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14398</v>
      </c>
      <c r="D27" s="17">
        <v>2692</v>
      </c>
      <c r="E27" s="17">
        <v>6163</v>
      </c>
      <c r="F27" s="17">
        <v>3936</v>
      </c>
      <c r="G27" s="17">
        <v>485</v>
      </c>
      <c r="H27" s="17">
        <v>385</v>
      </c>
      <c r="I27" s="17">
        <v>737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14091</v>
      </c>
      <c r="D28" s="17">
        <v>2948</v>
      </c>
      <c r="E28" s="17">
        <v>5921</v>
      </c>
      <c r="F28" s="17">
        <v>3635</v>
      </c>
      <c r="G28" s="17">
        <v>492</v>
      </c>
      <c r="H28" s="17">
        <v>368</v>
      </c>
      <c r="I28" s="17">
        <v>727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14022</v>
      </c>
      <c r="D29" s="17">
        <v>3191</v>
      </c>
      <c r="E29" s="17">
        <v>5731</v>
      </c>
      <c r="F29" s="17">
        <v>3591</v>
      </c>
      <c r="G29" s="17">
        <v>480</v>
      </c>
      <c r="H29" s="17">
        <v>335</v>
      </c>
      <c r="I29" s="17">
        <v>694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12131</v>
      </c>
      <c r="D30" s="17">
        <v>3231</v>
      </c>
      <c r="E30" s="17">
        <v>4616</v>
      </c>
      <c r="F30" s="17">
        <v>3036</v>
      </c>
      <c r="G30" s="17">
        <v>415</v>
      </c>
      <c r="H30" s="17">
        <v>282</v>
      </c>
      <c r="I30" s="17">
        <v>551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9467</v>
      </c>
      <c r="D31" s="17">
        <v>2833</v>
      </c>
      <c r="E31" s="17">
        <v>3213</v>
      </c>
      <c r="F31" s="17">
        <v>2482</v>
      </c>
      <c r="G31" s="17">
        <v>295</v>
      </c>
      <c r="H31" s="17">
        <v>233</v>
      </c>
      <c r="I31" s="17">
        <v>411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7282</v>
      </c>
      <c r="D32" s="17">
        <v>2363</v>
      </c>
      <c r="E32" s="17">
        <v>2254</v>
      </c>
      <c r="F32" s="17">
        <v>1930</v>
      </c>
      <c r="G32" s="17">
        <v>221</v>
      </c>
      <c r="H32" s="17">
        <v>202</v>
      </c>
      <c r="I32" s="17">
        <v>312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4281</v>
      </c>
      <c r="D33" s="17">
        <v>1257</v>
      </c>
      <c r="E33" s="17">
        <v>1255</v>
      </c>
      <c r="F33" s="17">
        <v>1277</v>
      </c>
      <c r="G33" s="17">
        <v>106</v>
      </c>
      <c r="H33" s="17">
        <v>151</v>
      </c>
      <c r="I33" s="17">
        <v>235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2245</v>
      </c>
      <c r="D34" s="17">
        <v>569</v>
      </c>
      <c r="E34" s="17">
        <v>507</v>
      </c>
      <c r="F34" s="17">
        <v>823</v>
      </c>
      <c r="G34" s="17">
        <v>75</v>
      </c>
      <c r="H34" s="17">
        <v>84</v>
      </c>
      <c r="I34" s="17">
        <v>187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973</v>
      </c>
      <c r="D35" s="17">
        <v>207</v>
      </c>
      <c r="E35" s="17">
        <v>158</v>
      </c>
      <c r="F35" s="17">
        <v>414</v>
      </c>
      <c r="G35" s="17">
        <v>26</v>
      </c>
      <c r="H35" s="17">
        <v>52</v>
      </c>
      <c r="I35" s="17">
        <v>116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456</v>
      </c>
      <c r="D36" s="17">
        <v>57</v>
      </c>
      <c r="E36" s="17">
        <v>89</v>
      </c>
      <c r="F36" s="17">
        <v>195</v>
      </c>
      <c r="G36" s="17">
        <v>12</v>
      </c>
      <c r="H36" s="17">
        <v>11</v>
      </c>
      <c r="I36" s="17">
        <v>92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420</v>
      </c>
      <c r="D37" s="17">
        <v>65</v>
      </c>
      <c r="E37" s="17">
        <v>111</v>
      </c>
      <c r="F37" s="17">
        <v>130</v>
      </c>
      <c r="G37" s="17">
        <v>8</v>
      </c>
      <c r="H37" s="17">
        <v>11</v>
      </c>
      <c r="I37" s="17">
        <v>95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147723</v>
      </c>
      <c r="D38" s="16">
        <v>1074</v>
      </c>
      <c r="E38" s="16">
        <v>84974</v>
      </c>
      <c r="F38" s="16">
        <v>43097</v>
      </c>
      <c r="G38" s="16">
        <v>8905</v>
      </c>
      <c r="H38" s="16">
        <v>3734</v>
      </c>
      <c r="I38" s="16">
        <v>5939</v>
      </c>
    </row>
    <row r="39" spans="1:14" ht="12" customHeight="1" x14ac:dyDescent="0.2">
      <c r="A39" s="28" t="s">
        <v>165</v>
      </c>
      <c r="B39" s="2" t="s">
        <v>12</v>
      </c>
      <c r="C39" s="17">
        <v>369</v>
      </c>
      <c r="D39" s="17">
        <v>12</v>
      </c>
      <c r="E39" s="17">
        <v>139</v>
      </c>
      <c r="F39" s="17">
        <v>111</v>
      </c>
      <c r="G39" s="17">
        <v>10</v>
      </c>
      <c r="H39" s="17">
        <v>36</v>
      </c>
      <c r="I39" s="17">
        <v>61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6285</v>
      </c>
      <c r="D40" s="17">
        <v>80</v>
      </c>
      <c r="E40" s="17">
        <v>3195</v>
      </c>
      <c r="F40" s="17">
        <v>1794</v>
      </c>
      <c r="G40" s="17">
        <v>277</v>
      </c>
      <c r="H40" s="17">
        <v>435</v>
      </c>
      <c r="I40" s="17">
        <v>504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16223</v>
      </c>
      <c r="D41" s="17">
        <v>84</v>
      </c>
      <c r="E41" s="17">
        <v>10450</v>
      </c>
      <c r="F41" s="17">
        <v>3579</v>
      </c>
      <c r="G41" s="17">
        <v>857</v>
      </c>
      <c r="H41" s="17">
        <v>505</v>
      </c>
      <c r="I41" s="17">
        <v>748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19413</v>
      </c>
      <c r="D42" s="17">
        <v>110</v>
      </c>
      <c r="E42" s="17">
        <v>12682</v>
      </c>
      <c r="F42" s="17">
        <v>4306</v>
      </c>
      <c r="G42" s="17">
        <v>1130</v>
      </c>
      <c r="H42" s="17">
        <v>475</v>
      </c>
      <c r="I42" s="17">
        <v>710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19841</v>
      </c>
      <c r="D43" s="17">
        <v>109</v>
      </c>
      <c r="E43" s="17">
        <v>12620</v>
      </c>
      <c r="F43" s="17">
        <v>4746</v>
      </c>
      <c r="G43" s="17">
        <v>1272</v>
      </c>
      <c r="H43" s="17">
        <v>419</v>
      </c>
      <c r="I43" s="17">
        <v>675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18895</v>
      </c>
      <c r="D44" s="17">
        <v>94</v>
      </c>
      <c r="E44" s="17">
        <v>11647</v>
      </c>
      <c r="F44" s="17">
        <v>4883</v>
      </c>
      <c r="G44" s="17">
        <v>1267</v>
      </c>
      <c r="H44" s="17">
        <v>408</v>
      </c>
      <c r="I44" s="17">
        <v>596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17938</v>
      </c>
      <c r="D45" s="17">
        <v>124</v>
      </c>
      <c r="E45" s="17">
        <v>10441</v>
      </c>
      <c r="F45" s="17">
        <v>5278</v>
      </c>
      <c r="G45" s="17">
        <v>1142</v>
      </c>
      <c r="H45" s="17">
        <v>343</v>
      </c>
      <c r="I45" s="17">
        <v>610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14422</v>
      </c>
      <c r="D46" s="17">
        <v>84</v>
      </c>
      <c r="E46" s="17">
        <v>8010</v>
      </c>
      <c r="F46" s="17">
        <v>4622</v>
      </c>
      <c r="G46" s="17">
        <v>921</v>
      </c>
      <c r="H46" s="17">
        <v>280</v>
      </c>
      <c r="I46" s="17">
        <v>505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11907</v>
      </c>
      <c r="D47" s="17">
        <v>92</v>
      </c>
      <c r="E47" s="17">
        <v>6369</v>
      </c>
      <c r="F47" s="17">
        <v>4090</v>
      </c>
      <c r="G47" s="17">
        <v>710</v>
      </c>
      <c r="H47" s="17">
        <v>247</v>
      </c>
      <c r="I47" s="17">
        <v>399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9277</v>
      </c>
      <c r="D48" s="17">
        <v>97</v>
      </c>
      <c r="E48" s="17">
        <v>4542</v>
      </c>
      <c r="F48" s="17">
        <v>3532</v>
      </c>
      <c r="G48" s="17">
        <v>570</v>
      </c>
      <c r="H48" s="17">
        <v>203</v>
      </c>
      <c r="I48" s="17">
        <v>333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6903</v>
      </c>
      <c r="D49" s="17">
        <v>70</v>
      </c>
      <c r="E49" s="17">
        <v>3001</v>
      </c>
      <c r="F49" s="17">
        <v>2984</v>
      </c>
      <c r="G49" s="17">
        <v>370</v>
      </c>
      <c r="H49" s="17">
        <v>167</v>
      </c>
      <c r="I49" s="17">
        <v>311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3538</v>
      </c>
      <c r="D50" s="17">
        <v>49</v>
      </c>
      <c r="E50" s="17">
        <v>1168</v>
      </c>
      <c r="F50" s="17">
        <v>1798</v>
      </c>
      <c r="G50" s="17">
        <v>191</v>
      </c>
      <c r="H50" s="17">
        <v>115</v>
      </c>
      <c r="I50" s="17">
        <v>217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1544</v>
      </c>
      <c r="D51" s="17">
        <v>39</v>
      </c>
      <c r="E51" s="17">
        <v>349</v>
      </c>
      <c r="F51" s="17">
        <v>847</v>
      </c>
      <c r="G51" s="17">
        <v>107</v>
      </c>
      <c r="H51" s="17">
        <v>52</v>
      </c>
      <c r="I51" s="17">
        <v>150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655</v>
      </c>
      <c r="D52" s="17">
        <v>17</v>
      </c>
      <c r="E52" s="17">
        <v>173</v>
      </c>
      <c r="F52" s="17">
        <v>312</v>
      </c>
      <c r="G52" s="17">
        <v>43</v>
      </c>
      <c r="H52" s="17">
        <v>36</v>
      </c>
      <c r="I52" s="17">
        <v>74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513</v>
      </c>
      <c r="D53" s="18">
        <v>13</v>
      </c>
      <c r="E53" s="18">
        <v>188</v>
      </c>
      <c r="F53" s="18">
        <v>215</v>
      </c>
      <c r="G53" s="18">
        <v>38</v>
      </c>
      <c r="H53" s="18">
        <v>13</v>
      </c>
      <c r="I53" s="18">
        <v>46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162958</v>
      </c>
      <c r="D6" s="16">
        <v>7791</v>
      </c>
      <c r="E6" s="16">
        <v>89980</v>
      </c>
      <c r="F6" s="16">
        <v>47752</v>
      </c>
      <c r="G6" s="16">
        <v>7381</v>
      </c>
      <c r="H6" s="16">
        <v>3748</v>
      </c>
      <c r="I6" s="16">
        <v>6306</v>
      </c>
    </row>
    <row r="7" spans="1:29" ht="12" customHeight="1" x14ac:dyDescent="0.2">
      <c r="A7" s="28" t="s">
        <v>165</v>
      </c>
      <c r="B7" s="2" t="s">
        <v>12</v>
      </c>
      <c r="C7" s="17">
        <v>144</v>
      </c>
      <c r="D7" s="17">
        <v>5</v>
      </c>
      <c r="E7" s="17">
        <v>59</v>
      </c>
      <c r="F7" s="17">
        <v>33</v>
      </c>
      <c r="G7" s="17">
        <v>8</v>
      </c>
      <c r="H7" s="17">
        <v>19</v>
      </c>
      <c r="I7" s="17">
        <v>20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3577</v>
      </c>
      <c r="D8" s="17">
        <v>192</v>
      </c>
      <c r="E8" s="17">
        <v>1688</v>
      </c>
      <c r="F8" s="17">
        <v>976</v>
      </c>
      <c r="G8" s="17">
        <v>75</v>
      </c>
      <c r="H8" s="17">
        <v>340</v>
      </c>
      <c r="I8" s="17">
        <v>306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13031</v>
      </c>
      <c r="D9" s="17">
        <v>459</v>
      </c>
      <c r="E9" s="17">
        <v>8111</v>
      </c>
      <c r="F9" s="17">
        <v>2876</v>
      </c>
      <c r="G9" s="17">
        <v>362</v>
      </c>
      <c r="H9" s="17">
        <v>539</v>
      </c>
      <c r="I9" s="17">
        <v>684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17669</v>
      </c>
      <c r="D10" s="17">
        <v>529</v>
      </c>
      <c r="E10" s="17">
        <v>11391</v>
      </c>
      <c r="F10" s="17">
        <v>4018</v>
      </c>
      <c r="G10" s="17">
        <v>685</v>
      </c>
      <c r="H10" s="17">
        <v>361</v>
      </c>
      <c r="I10" s="17">
        <v>685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19832</v>
      </c>
      <c r="D11" s="17">
        <v>627</v>
      </c>
      <c r="E11" s="17">
        <v>12475</v>
      </c>
      <c r="F11" s="17">
        <v>4964</v>
      </c>
      <c r="G11" s="17">
        <v>826</v>
      </c>
      <c r="H11" s="17">
        <v>343</v>
      </c>
      <c r="I11" s="17">
        <v>597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19747</v>
      </c>
      <c r="D12" s="17">
        <v>662</v>
      </c>
      <c r="E12" s="17">
        <v>12179</v>
      </c>
      <c r="F12" s="17">
        <v>5167</v>
      </c>
      <c r="G12" s="17">
        <v>853</v>
      </c>
      <c r="H12" s="17">
        <v>293</v>
      </c>
      <c r="I12" s="17">
        <v>593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20453</v>
      </c>
      <c r="D13" s="17">
        <v>850</v>
      </c>
      <c r="E13" s="17">
        <v>11989</v>
      </c>
      <c r="F13" s="17">
        <v>5684</v>
      </c>
      <c r="G13" s="17">
        <v>964</v>
      </c>
      <c r="H13" s="17">
        <v>302</v>
      </c>
      <c r="I13" s="17">
        <v>664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18656</v>
      </c>
      <c r="D14" s="17">
        <v>970</v>
      </c>
      <c r="E14" s="17">
        <v>10434</v>
      </c>
      <c r="F14" s="17">
        <v>5492</v>
      </c>
      <c r="G14" s="17">
        <v>912</v>
      </c>
      <c r="H14" s="17">
        <v>280</v>
      </c>
      <c r="I14" s="17">
        <v>568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15911</v>
      </c>
      <c r="D15" s="17">
        <v>960</v>
      </c>
      <c r="E15" s="17">
        <v>8358</v>
      </c>
      <c r="F15" s="17">
        <v>4963</v>
      </c>
      <c r="G15" s="17">
        <v>815</v>
      </c>
      <c r="H15" s="17">
        <v>297</v>
      </c>
      <c r="I15" s="17">
        <v>518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13240</v>
      </c>
      <c r="D16" s="17">
        <v>987</v>
      </c>
      <c r="E16" s="17">
        <v>6391</v>
      </c>
      <c r="F16" s="17">
        <v>4491</v>
      </c>
      <c r="G16" s="17">
        <v>650</v>
      </c>
      <c r="H16" s="17">
        <v>265</v>
      </c>
      <c r="I16" s="17">
        <v>456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9983</v>
      </c>
      <c r="D17" s="17">
        <v>691</v>
      </c>
      <c r="E17" s="17">
        <v>4309</v>
      </c>
      <c r="F17" s="17">
        <v>3791</v>
      </c>
      <c r="G17" s="17">
        <v>525</v>
      </c>
      <c r="H17" s="17">
        <v>237</v>
      </c>
      <c r="I17" s="17">
        <v>430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5615</v>
      </c>
      <c r="D18" s="17">
        <v>403</v>
      </c>
      <c r="E18" s="17">
        <v>1640</v>
      </c>
      <c r="F18" s="17">
        <v>2708</v>
      </c>
      <c r="G18" s="17">
        <v>346</v>
      </c>
      <c r="H18" s="17">
        <v>205</v>
      </c>
      <c r="I18" s="17">
        <v>313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2820</v>
      </c>
      <c r="D19" s="17">
        <v>231</v>
      </c>
      <c r="E19" s="17">
        <v>497</v>
      </c>
      <c r="F19" s="17">
        <v>1530</v>
      </c>
      <c r="G19" s="17">
        <v>197</v>
      </c>
      <c r="H19" s="17">
        <v>146</v>
      </c>
      <c r="I19" s="17">
        <v>219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1326</v>
      </c>
      <c r="D20" s="17">
        <v>119</v>
      </c>
      <c r="E20" s="17">
        <v>230</v>
      </c>
      <c r="F20" s="17">
        <v>672</v>
      </c>
      <c r="G20" s="17">
        <v>99</v>
      </c>
      <c r="H20" s="17">
        <v>83</v>
      </c>
      <c r="I20" s="17">
        <v>123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954</v>
      </c>
      <c r="D21" s="17">
        <v>106</v>
      </c>
      <c r="E21" s="17">
        <v>229</v>
      </c>
      <c r="F21" s="17">
        <v>387</v>
      </c>
      <c r="G21" s="17">
        <v>64</v>
      </c>
      <c r="H21" s="17">
        <v>38</v>
      </c>
      <c r="I21" s="17">
        <v>130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75312</v>
      </c>
      <c r="D22" s="16">
        <v>7297</v>
      </c>
      <c r="E22" s="16">
        <v>40957</v>
      </c>
      <c r="F22" s="16">
        <v>19719</v>
      </c>
      <c r="G22" s="16">
        <v>2614</v>
      </c>
      <c r="H22" s="16">
        <v>1755</v>
      </c>
      <c r="I22" s="16">
        <v>2970</v>
      </c>
    </row>
    <row r="23" spans="1:14" ht="12" customHeight="1" x14ac:dyDescent="0.2">
      <c r="A23" s="28" t="s">
        <v>165</v>
      </c>
      <c r="B23" s="2" t="s">
        <v>12</v>
      </c>
      <c r="C23" s="17">
        <v>62</v>
      </c>
      <c r="D23" s="17">
        <v>4</v>
      </c>
      <c r="E23" s="17">
        <v>29</v>
      </c>
      <c r="F23" s="17">
        <v>13</v>
      </c>
      <c r="G23" s="17">
        <v>1</v>
      </c>
      <c r="H23" s="17">
        <v>3</v>
      </c>
      <c r="I23" s="17">
        <v>12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1568</v>
      </c>
      <c r="D24" s="17">
        <v>170</v>
      </c>
      <c r="E24" s="17">
        <v>681</v>
      </c>
      <c r="F24" s="17">
        <v>446</v>
      </c>
      <c r="G24" s="17">
        <v>27</v>
      </c>
      <c r="H24" s="17">
        <v>124</v>
      </c>
      <c r="I24" s="17">
        <v>120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5973</v>
      </c>
      <c r="D25" s="17">
        <v>423</v>
      </c>
      <c r="E25" s="17">
        <v>3590</v>
      </c>
      <c r="F25" s="17">
        <v>1309</v>
      </c>
      <c r="G25" s="17">
        <v>136</v>
      </c>
      <c r="H25" s="17">
        <v>214</v>
      </c>
      <c r="I25" s="17">
        <v>301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8359</v>
      </c>
      <c r="D26" s="17">
        <v>487</v>
      </c>
      <c r="E26" s="17">
        <v>5256</v>
      </c>
      <c r="F26" s="17">
        <v>1853</v>
      </c>
      <c r="G26" s="17">
        <v>297</v>
      </c>
      <c r="H26" s="17">
        <v>168</v>
      </c>
      <c r="I26" s="17">
        <v>298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9379</v>
      </c>
      <c r="D27" s="17">
        <v>588</v>
      </c>
      <c r="E27" s="17">
        <v>5748</v>
      </c>
      <c r="F27" s="17">
        <v>2279</v>
      </c>
      <c r="G27" s="17">
        <v>319</v>
      </c>
      <c r="H27" s="17">
        <v>156</v>
      </c>
      <c r="I27" s="17">
        <v>289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9269</v>
      </c>
      <c r="D28" s="17">
        <v>616</v>
      </c>
      <c r="E28" s="17">
        <v>5623</v>
      </c>
      <c r="F28" s="17">
        <v>2304</v>
      </c>
      <c r="G28" s="17">
        <v>309</v>
      </c>
      <c r="H28" s="17">
        <v>149</v>
      </c>
      <c r="I28" s="17">
        <v>268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9703</v>
      </c>
      <c r="D29" s="17">
        <v>802</v>
      </c>
      <c r="E29" s="17">
        <v>5588</v>
      </c>
      <c r="F29" s="17">
        <v>2487</v>
      </c>
      <c r="G29" s="17">
        <v>349</v>
      </c>
      <c r="H29" s="17">
        <v>171</v>
      </c>
      <c r="I29" s="17">
        <v>306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8907</v>
      </c>
      <c r="D30" s="17">
        <v>936</v>
      </c>
      <c r="E30" s="17">
        <v>4938</v>
      </c>
      <c r="F30" s="17">
        <v>2256</v>
      </c>
      <c r="G30" s="17">
        <v>332</v>
      </c>
      <c r="H30" s="17">
        <v>148</v>
      </c>
      <c r="I30" s="17">
        <v>297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7554</v>
      </c>
      <c r="D31" s="17">
        <v>920</v>
      </c>
      <c r="E31" s="17">
        <v>3935</v>
      </c>
      <c r="F31" s="17">
        <v>2002</v>
      </c>
      <c r="G31" s="17">
        <v>287</v>
      </c>
      <c r="H31" s="17">
        <v>150</v>
      </c>
      <c r="I31" s="17">
        <v>260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6174</v>
      </c>
      <c r="D32" s="17">
        <v>945</v>
      </c>
      <c r="E32" s="17">
        <v>2924</v>
      </c>
      <c r="F32" s="17">
        <v>1723</v>
      </c>
      <c r="G32" s="17">
        <v>225</v>
      </c>
      <c r="H32" s="17">
        <v>131</v>
      </c>
      <c r="I32" s="17">
        <v>226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4085</v>
      </c>
      <c r="D33" s="17">
        <v>655</v>
      </c>
      <c r="E33" s="17">
        <v>1641</v>
      </c>
      <c r="F33" s="17">
        <v>1324</v>
      </c>
      <c r="G33" s="17">
        <v>140</v>
      </c>
      <c r="H33" s="17">
        <v>125</v>
      </c>
      <c r="I33" s="17">
        <v>200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2226</v>
      </c>
      <c r="D34" s="17">
        <v>374</v>
      </c>
      <c r="E34" s="17">
        <v>615</v>
      </c>
      <c r="F34" s="17">
        <v>888</v>
      </c>
      <c r="G34" s="17">
        <v>106</v>
      </c>
      <c r="H34" s="17">
        <v>103</v>
      </c>
      <c r="I34" s="17">
        <v>140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1087</v>
      </c>
      <c r="D35" s="17">
        <v>191</v>
      </c>
      <c r="E35" s="17">
        <v>181</v>
      </c>
      <c r="F35" s="17">
        <v>488</v>
      </c>
      <c r="G35" s="17">
        <v>50</v>
      </c>
      <c r="H35" s="17">
        <v>65</v>
      </c>
      <c r="I35" s="17">
        <v>112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508</v>
      </c>
      <c r="D36" s="17">
        <v>97</v>
      </c>
      <c r="E36" s="17">
        <v>89</v>
      </c>
      <c r="F36" s="17">
        <v>211</v>
      </c>
      <c r="G36" s="17">
        <v>18</v>
      </c>
      <c r="H36" s="17">
        <v>28</v>
      </c>
      <c r="I36" s="17">
        <v>65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458</v>
      </c>
      <c r="D37" s="17">
        <v>89</v>
      </c>
      <c r="E37" s="17">
        <v>119</v>
      </c>
      <c r="F37" s="17">
        <v>136</v>
      </c>
      <c r="G37" s="17">
        <v>18</v>
      </c>
      <c r="H37" s="17">
        <v>20</v>
      </c>
      <c r="I37" s="17">
        <v>76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87646</v>
      </c>
      <c r="D38" s="16">
        <v>494</v>
      </c>
      <c r="E38" s="16">
        <v>49023</v>
      </c>
      <c r="F38" s="16">
        <v>28033</v>
      </c>
      <c r="G38" s="16">
        <v>4767</v>
      </c>
      <c r="H38" s="16">
        <v>1993</v>
      </c>
      <c r="I38" s="16">
        <v>3336</v>
      </c>
    </row>
    <row r="39" spans="1:14" ht="12" customHeight="1" x14ac:dyDescent="0.2">
      <c r="A39" s="28" t="s">
        <v>165</v>
      </c>
      <c r="B39" s="2" t="s">
        <v>12</v>
      </c>
      <c r="C39" s="17">
        <v>82</v>
      </c>
      <c r="D39" s="17">
        <v>1</v>
      </c>
      <c r="E39" s="17">
        <v>30</v>
      </c>
      <c r="F39" s="17">
        <v>20</v>
      </c>
      <c r="G39" s="17">
        <v>7</v>
      </c>
      <c r="H39" s="17">
        <v>16</v>
      </c>
      <c r="I39" s="17">
        <v>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2009</v>
      </c>
      <c r="D40" s="17">
        <v>22</v>
      </c>
      <c r="E40" s="17">
        <v>1007</v>
      </c>
      <c r="F40" s="17">
        <v>530</v>
      </c>
      <c r="G40" s="17">
        <v>48</v>
      </c>
      <c r="H40" s="17">
        <v>216</v>
      </c>
      <c r="I40" s="17">
        <v>186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7058</v>
      </c>
      <c r="D41" s="17">
        <v>36</v>
      </c>
      <c r="E41" s="17">
        <v>4521</v>
      </c>
      <c r="F41" s="17">
        <v>1567</v>
      </c>
      <c r="G41" s="17">
        <v>226</v>
      </c>
      <c r="H41" s="17">
        <v>325</v>
      </c>
      <c r="I41" s="17">
        <v>383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9310</v>
      </c>
      <c r="D42" s="17">
        <v>42</v>
      </c>
      <c r="E42" s="17">
        <v>6135</v>
      </c>
      <c r="F42" s="17">
        <v>2165</v>
      </c>
      <c r="G42" s="17">
        <v>388</v>
      </c>
      <c r="H42" s="17">
        <v>193</v>
      </c>
      <c r="I42" s="17">
        <v>387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10453</v>
      </c>
      <c r="D43" s="17">
        <v>39</v>
      </c>
      <c r="E43" s="17">
        <v>6727</v>
      </c>
      <c r="F43" s="17">
        <v>2685</v>
      </c>
      <c r="G43" s="17">
        <v>507</v>
      </c>
      <c r="H43" s="17">
        <v>187</v>
      </c>
      <c r="I43" s="17">
        <v>308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10478</v>
      </c>
      <c r="D44" s="17">
        <v>46</v>
      </c>
      <c r="E44" s="17">
        <v>6556</v>
      </c>
      <c r="F44" s="17">
        <v>2863</v>
      </c>
      <c r="G44" s="17">
        <v>544</v>
      </c>
      <c r="H44" s="17">
        <v>144</v>
      </c>
      <c r="I44" s="17">
        <v>325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10750</v>
      </c>
      <c r="D45" s="17">
        <v>48</v>
      </c>
      <c r="E45" s="17">
        <v>6401</v>
      </c>
      <c r="F45" s="17">
        <v>3197</v>
      </c>
      <c r="G45" s="17">
        <v>615</v>
      </c>
      <c r="H45" s="17">
        <v>131</v>
      </c>
      <c r="I45" s="17">
        <v>358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9749</v>
      </c>
      <c r="D46" s="17">
        <v>34</v>
      </c>
      <c r="E46" s="17">
        <v>5496</v>
      </c>
      <c r="F46" s="17">
        <v>3236</v>
      </c>
      <c r="G46" s="17">
        <v>580</v>
      </c>
      <c r="H46" s="17">
        <v>132</v>
      </c>
      <c r="I46" s="17">
        <v>271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8357</v>
      </c>
      <c r="D47" s="17">
        <v>40</v>
      </c>
      <c r="E47" s="17">
        <v>4423</v>
      </c>
      <c r="F47" s="17">
        <v>2961</v>
      </c>
      <c r="G47" s="17">
        <v>528</v>
      </c>
      <c r="H47" s="17">
        <v>147</v>
      </c>
      <c r="I47" s="17">
        <v>258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7066</v>
      </c>
      <c r="D48" s="17">
        <v>42</v>
      </c>
      <c r="E48" s="17">
        <v>3467</v>
      </c>
      <c r="F48" s="17">
        <v>2768</v>
      </c>
      <c r="G48" s="17">
        <v>425</v>
      </c>
      <c r="H48" s="17">
        <v>134</v>
      </c>
      <c r="I48" s="17">
        <v>230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5898</v>
      </c>
      <c r="D49" s="17">
        <v>36</v>
      </c>
      <c r="E49" s="17">
        <v>2668</v>
      </c>
      <c r="F49" s="17">
        <v>2467</v>
      </c>
      <c r="G49" s="17">
        <v>385</v>
      </c>
      <c r="H49" s="17">
        <v>112</v>
      </c>
      <c r="I49" s="17">
        <v>230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3389</v>
      </c>
      <c r="D50" s="17">
        <v>29</v>
      </c>
      <c r="E50" s="17">
        <v>1025</v>
      </c>
      <c r="F50" s="17">
        <v>1820</v>
      </c>
      <c r="G50" s="17">
        <v>240</v>
      </c>
      <c r="H50" s="17">
        <v>102</v>
      </c>
      <c r="I50" s="17">
        <v>173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1733</v>
      </c>
      <c r="D51" s="17">
        <v>40</v>
      </c>
      <c r="E51" s="17">
        <v>316</v>
      </c>
      <c r="F51" s="17">
        <v>1042</v>
      </c>
      <c r="G51" s="17">
        <v>147</v>
      </c>
      <c r="H51" s="17">
        <v>81</v>
      </c>
      <c r="I51" s="17">
        <v>107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818</v>
      </c>
      <c r="D52" s="17">
        <v>22</v>
      </c>
      <c r="E52" s="17">
        <v>141</v>
      </c>
      <c r="F52" s="17">
        <v>461</v>
      </c>
      <c r="G52" s="17">
        <v>81</v>
      </c>
      <c r="H52" s="17">
        <v>55</v>
      </c>
      <c r="I52" s="17">
        <v>58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496</v>
      </c>
      <c r="D53" s="18">
        <v>17</v>
      </c>
      <c r="E53" s="18">
        <v>110</v>
      </c>
      <c r="F53" s="18">
        <v>251</v>
      </c>
      <c r="G53" s="18">
        <v>46</v>
      </c>
      <c r="H53" s="18">
        <v>18</v>
      </c>
      <c r="I53" s="18">
        <v>54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9585</v>
      </c>
      <c r="D6" s="16">
        <v>884</v>
      </c>
      <c r="E6" s="16">
        <v>4978</v>
      </c>
      <c r="F6" s="16">
        <v>2457</v>
      </c>
      <c r="G6" s="16">
        <v>595</v>
      </c>
      <c r="H6" s="16">
        <v>348</v>
      </c>
      <c r="I6" s="16">
        <v>323</v>
      </c>
    </row>
    <row r="7" spans="1:29" ht="12" customHeight="1" x14ac:dyDescent="0.2">
      <c r="A7" s="28" t="s">
        <v>165</v>
      </c>
      <c r="B7" s="2" t="s">
        <v>12</v>
      </c>
      <c r="C7" s="17">
        <v>16</v>
      </c>
      <c r="D7" s="17">
        <v>2</v>
      </c>
      <c r="E7" s="17">
        <v>7</v>
      </c>
      <c r="F7" s="17">
        <v>4</v>
      </c>
      <c r="G7" s="17" t="s">
        <v>178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460</v>
      </c>
      <c r="D8" s="17">
        <v>31</v>
      </c>
      <c r="E8" s="17">
        <v>240</v>
      </c>
      <c r="F8" s="17">
        <v>96</v>
      </c>
      <c r="G8" s="17">
        <v>17</v>
      </c>
      <c r="H8" s="17">
        <v>45</v>
      </c>
      <c r="I8" s="17">
        <v>31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940</v>
      </c>
      <c r="D9" s="17">
        <v>75</v>
      </c>
      <c r="E9" s="17">
        <v>583</v>
      </c>
      <c r="F9" s="17">
        <v>136</v>
      </c>
      <c r="G9" s="17">
        <v>48</v>
      </c>
      <c r="H9" s="17">
        <v>52</v>
      </c>
      <c r="I9" s="17">
        <v>46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1159</v>
      </c>
      <c r="D10" s="17">
        <v>86</v>
      </c>
      <c r="E10" s="17">
        <v>725</v>
      </c>
      <c r="F10" s="17">
        <v>209</v>
      </c>
      <c r="G10" s="17">
        <v>66</v>
      </c>
      <c r="H10" s="17">
        <v>43</v>
      </c>
      <c r="I10" s="17">
        <v>30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1215</v>
      </c>
      <c r="D11" s="17">
        <v>86</v>
      </c>
      <c r="E11" s="17">
        <v>742</v>
      </c>
      <c r="F11" s="17">
        <v>240</v>
      </c>
      <c r="G11" s="17">
        <v>74</v>
      </c>
      <c r="H11" s="17">
        <v>36</v>
      </c>
      <c r="I11" s="17">
        <v>37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1173</v>
      </c>
      <c r="D12" s="17">
        <v>109</v>
      </c>
      <c r="E12" s="17">
        <v>651</v>
      </c>
      <c r="F12" s="17">
        <v>293</v>
      </c>
      <c r="G12" s="17">
        <v>59</v>
      </c>
      <c r="H12" s="17">
        <v>29</v>
      </c>
      <c r="I12" s="17">
        <v>32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1104</v>
      </c>
      <c r="D13" s="17">
        <v>120</v>
      </c>
      <c r="E13" s="17">
        <v>562</v>
      </c>
      <c r="F13" s="17">
        <v>290</v>
      </c>
      <c r="G13" s="17">
        <v>74</v>
      </c>
      <c r="H13" s="17">
        <v>29</v>
      </c>
      <c r="I13" s="17">
        <v>29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933</v>
      </c>
      <c r="D14" s="17">
        <v>101</v>
      </c>
      <c r="E14" s="17">
        <v>481</v>
      </c>
      <c r="F14" s="17">
        <v>232</v>
      </c>
      <c r="G14" s="17">
        <v>68</v>
      </c>
      <c r="H14" s="17">
        <v>22</v>
      </c>
      <c r="I14" s="17">
        <v>29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759</v>
      </c>
      <c r="D15" s="17">
        <v>84</v>
      </c>
      <c r="E15" s="17">
        <v>357</v>
      </c>
      <c r="F15" s="17">
        <v>213</v>
      </c>
      <c r="G15" s="17">
        <v>63</v>
      </c>
      <c r="H15" s="17">
        <v>18</v>
      </c>
      <c r="I15" s="17">
        <v>24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744</v>
      </c>
      <c r="D16" s="17">
        <v>97</v>
      </c>
      <c r="E16" s="17">
        <v>309</v>
      </c>
      <c r="F16" s="17">
        <v>243</v>
      </c>
      <c r="G16" s="17">
        <v>43</v>
      </c>
      <c r="H16" s="17">
        <v>24</v>
      </c>
      <c r="I16" s="17">
        <v>28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484</v>
      </c>
      <c r="D17" s="17">
        <v>50</v>
      </c>
      <c r="E17" s="17">
        <v>177</v>
      </c>
      <c r="F17" s="17">
        <v>190</v>
      </c>
      <c r="G17" s="17">
        <v>39</v>
      </c>
      <c r="H17" s="17">
        <v>16</v>
      </c>
      <c r="I17" s="17">
        <v>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293</v>
      </c>
      <c r="D18" s="17">
        <v>18</v>
      </c>
      <c r="E18" s="17">
        <v>87</v>
      </c>
      <c r="F18" s="17">
        <v>150</v>
      </c>
      <c r="G18" s="17">
        <v>11</v>
      </c>
      <c r="H18" s="17">
        <v>14</v>
      </c>
      <c r="I18" s="17">
        <v>13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156</v>
      </c>
      <c r="D19" s="17">
        <v>14</v>
      </c>
      <c r="E19" s="17">
        <v>30</v>
      </c>
      <c r="F19" s="17">
        <v>82</v>
      </c>
      <c r="G19" s="17">
        <v>16</v>
      </c>
      <c r="H19" s="17">
        <v>10</v>
      </c>
      <c r="I19" s="17">
        <v>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92</v>
      </c>
      <c r="D20" s="17">
        <v>5</v>
      </c>
      <c r="E20" s="17">
        <v>12</v>
      </c>
      <c r="F20" s="17">
        <v>51</v>
      </c>
      <c r="G20" s="17">
        <v>13</v>
      </c>
      <c r="H20" s="17">
        <v>7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57</v>
      </c>
      <c r="D21" s="17">
        <v>6</v>
      </c>
      <c r="E21" s="17">
        <v>15</v>
      </c>
      <c r="F21" s="17">
        <v>28</v>
      </c>
      <c r="G21" s="17">
        <v>4</v>
      </c>
      <c r="H21" s="17">
        <v>1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4108</v>
      </c>
      <c r="D22" s="16">
        <v>848</v>
      </c>
      <c r="E22" s="16">
        <v>1967</v>
      </c>
      <c r="F22" s="16">
        <v>852</v>
      </c>
      <c r="G22" s="16">
        <v>149</v>
      </c>
      <c r="H22" s="16">
        <v>153</v>
      </c>
      <c r="I22" s="16">
        <v>139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>
        <v>2</v>
      </c>
      <c r="E23" s="17">
        <v>2</v>
      </c>
      <c r="F23" s="17">
        <v>1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153</v>
      </c>
      <c r="D24" s="17">
        <v>29</v>
      </c>
      <c r="E24" s="17">
        <v>67</v>
      </c>
      <c r="F24" s="17">
        <v>33</v>
      </c>
      <c r="G24" s="17">
        <v>6</v>
      </c>
      <c r="H24" s="17">
        <v>14</v>
      </c>
      <c r="I24" s="17">
        <v>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387</v>
      </c>
      <c r="D25" s="17">
        <v>74</v>
      </c>
      <c r="E25" s="17">
        <v>209</v>
      </c>
      <c r="F25" s="17">
        <v>57</v>
      </c>
      <c r="G25" s="17">
        <v>10</v>
      </c>
      <c r="H25" s="17">
        <v>16</v>
      </c>
      <c r="I25" s="17">
        <v>21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506</v>
      </c>
      <c r="D26" s="17">
        <v>83</v>
      </c>
      <c r="E26" s="17">
        <v>267</v>
      </c>
      <c r="F26" s="17">
        <v>97</v>
      </c>
      <c r="G26" s="17">
        <v>23</v>
      </c>
      <c r="H26" s="17">
        <v>18</v>
      </c>
      <c r="I26" s="17">
        <v>18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551</v>
      </c>
      <c r="D27" s="17">
        <v>82</v>
      </c>
      <c r="E27" s="17">
        <v>320</v>
      </c>
      <c r="F27" s="17">
        <v>100</v>
      </c>
      <c r="G27" s="17">
        <v>20</v>
      </c>
      <c r="H27" s="17">
        <v>13</v>
      </c>
      <c r="I27" s="17">
        <v>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542</v>
      </c>
      <c r="D28" s="17">
        <v>108</v>
      </c>
      <c r="E28" s="17">
        <v>270</v>
      </c>
      <c r="F28" s="17">
        <v>115</v>
      </c>
      <c r="G28" s="17">
        <v>17</v>
      </c>
      <c r="H28" s="17">
        <v>14</v>
      </c>
      <c r="I28" s="17">
        <v>18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497</v>
      </c>
      <c r="D29" s="17">
        <v>117</v>
      </c>
      <c r="E29" s="17">
        <v>243</v>
      </c>
      <c r="F29" s="17">
        <v>88</v>
      </c>
      <c r="G29" s="17">
        <v>17</v>
      </c>
      <c r="H29" s="17">
        <v>19</v>
      </c>
      <c r="I29" s="17">
        <v>13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439</v>
      </c>
      <c r="D30" s="17">
        <v>101</v>
      </c>
      <c r="E30" s="17">
        <v>219</v>
      </c>
      <c r="F30" s="17">
        <v>71</v>
      </c>
      <c r="G30" s="17">
        <v>20</v>
      </c>
      <c r="H30" s="17">
        <v>13</v>
      </c>
      <c r="I30" s="17">
        <v>15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336</v>
      </c>
      <c r="D31" s="17">
        <v>81</v>
      </c>
      <c r="E31" s="17">
        <v>151</v>
      </c>
      <c r="F31" s="17">
        <v>73</v>
      </c>
      <c r="G31" s="17">
        <v>11</v>
      </c>
      <c r="H31" s="17">
        <v>11</v>
      </c>
      <c r="I31" s="17">
        <v>9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323</v>
      </c>
      <c r="D32" s="17">
        <v>92</v>
      </c>
      <c r="E32" s="17">
        <v>119</v>
      </c>
      <c r="F32" s="17">
        <v>77</v>
      </c>
      <c r="G32" s="17">
        <v>8</v>
      </c>
      <c r="H32" s="17">
        <v>15</v>
      </c>
      <c r="I32" s="17">
        <v>12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178</v>
      </c>
      <c r="D33" s="17">
        <v>46</v>
      </c>
      <c r="E33" s="17">
        <v>54</v>
      </c>
      <c r="F33" s="17">
        <v>56</v>
      </c>
      <c r="G33" s="17">
        <v>11</v>
      </c>
      <c r="H33" s="17">
        <v>8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90</v>
      </c>
      <c r="D34" s="17">
        <v>14</v>
      </c>
      <c r="E34" s="17">
        <v>28</v>
      </c>
      <c r="F34" s="17">
        <v>36</v>
      </c>
      <c r="G34" s="17">
        <v>2</v>
      </c>
      <c r="H34" s="17">
        <v>4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48</v>
      </c>
      <c r="D35" s="17">
        <v>11</v>
      </c>
      <c r="E35" s="17">
        <v>8</v>
      </c>
      <c r="F35" s="17">
        <v>23</v>
      </c>
      <c r="G35" s="17">
        <v>1</v>
      </c>
      <c r="H35" s="17">
        <v>5</v>
      </c>
      <c r="I35" s="17" t="s">
        <v>178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29</v>
      </c>
      <c r="D36" s="17">
        <v>4</v>
      </c>
      <c r="E36" s="17">
        <v>4</v>
      </c>
      <c r="F36" s="17">
        <v>16</v>
      </c>
      <c r="G36" s="17">
        <v>3</v>
      </c>
      <c r="H36" s="17">
        <v>1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22</v>
      </c>
      <c r="D37" s="17">
        <v>4</v>
      </c>
      <c r="E37" s="17">
        <v>6</v>
      </c>
      <c r="F37" s="17">
        <v>9</v>
      </c>
      <c r="G37" s="17" t="s">
        <v>178</v>
      </c>
      <c r="H37" s="17">
        <v>1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5477</v>
      </c>
      <c r="D38" s="16">
        <v>36</v>
      </c>
      <c r="E38" s="16">
        <v>3011</v>
      </c>
      <c r="F38" s="16">
        <v>1605</v>
      </c>
      <c r="G38" s="16">
        <v>446</v>
      </c>
      <c r="H38" s="16">
        <v>195</v>
      </c>
      <c r="I38" s="16">
        <v>184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5</v>
      </c>
      <c r="F39" s="17">
        <v>3</v>
      </c>
      <c r="G39" s="17" t="s">
        <v>178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307</v>
      </c>
      <c r="D40" s="17">
        <v>2</v>
      </c>
      <c r="E40" s="17">
        <v>173</v>
      </c>
      <c r="F40" s="17">
        <v>63</v>
      </c>
      <c r="G40" s="17">
        <v>11</v>
      </c>
      <c r="H40" s="17">
        <v>31</v>
      </c>
      <c r="I40" s="17">
        <v>27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553</v>
      </c>
      <c r="D41" s="17">
        <v>1</v>
      </c>
      <c r="E41" s="17">
        <v>374</v>
      </c>
      <c r="F41" s="17">
        <v>79</v>
      </c>
      <c r="G41" s="17">
        <v>38</v>
      </c>
      <c r="H41" s="17">
        <v>36</v>
      </c>
      <c r="I41" s="17">
        <v>25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653</v>
      </c>
      <c r="D42" s="17">
        <v>3</v>
      </c>
      <c r="E42" s="17">
        <v>458</v>
      </c>
      <c r="F42" s="17">
        <v>112</v>
      </c>
      <c r="G42" s="17">
        <v>43</v>
      </c>
      <c r="H42" s="17">
        <v>25</v>
      </c>
      <c r="I42" s="17">
        <v>12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664</v>
      </c>
      <c r="D43" s="17">
        <v>4</v>
      </c>
      <c r="E43" s="17">
        <v>422</v>
      </c>
      <c r="F43" s="17">
        <v>140</v>
      </c>
      <c r="G43" s="17">
        <v>54</v>
      </c>
      <c r="H43" s="17">
        <v>23</v>
      </c>
      <c r="I43" s="17">
        <v>21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631</v>
      </c>
      <c r="D44" s="17">
        <v>1</v>
      </c>
      <c r="E44" s="17">
        <v>381</v>
      </c>
      <c r="F44" s="17">
        <v>178</v>
      </c>
      <c r="G44" s="17">
        <v>42</v>
      </c>
      <c r="H44" s="17">
        <v>15</v>
      </c>
      <c r="I44" s="17">
        <v>14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607</v>
      </c>
      <c r="D45" s="17">
        <v>3</v>
      </c>
      <c r="E45" s="17">
        <v>319</v>
      </c>
      <c r="F45" s="17">
        <v>202</v>
      </c>
      <c r="G45" s="17">
        <v>57</v>
      </c>
      <c r="H45" s="17">
        <v>10</v>
      </c>
      <c r="I45" s="17">
        <v>16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494</v>
      </c>
      <c r="D46" s="17" t="s">
        <v>178</v>
      </c>
      <c r="E46" s="17">
        <v>262</v>
      </c>
      <c r="F46" s="17">
        <v>161</v>
      </c>
      <c r="G46" s="17">
        <v>48</v>
      </c>
      <c r="H46" s="17">
        <v>9</v>
      </c>
      <c r="I46" s="17">
        <v>14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423</v>
      </c>
      <c r="D47" s="17">
        <v>3</v>
      </c>
      <c r="E47" s="17">
        <v>206</v>
      </c>
      <c r="F47" s="17">
        <v>140</v>
      </c>
      <c r="G47" s="17">
        <v>52</v>
      </c>
      <c r="H47" s="17">
        <v>7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421</v>
      </c>
      <c r="D48" s="17">
        <v>5</v>
      </c>
      <c r="E48" s="17">
        <v>190</v>
      </c>
      <c r="F48" s="17">
        <v>166</v>
      </c>
      <c r="G48" s="17">
        <v>35</v>
      </c>
      <c r="H48" s="17">
        <v>9</v>
      </c>
      <c r="I48" s="17">
        <v>16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306</v>
      </c>
      <c r="D49" s="17">
        <v>4</v>
      </c>
      <c r="E49" s="17">
        <v>123</v>
      </c>
      <c r="F49" s="17">
        <v>134</v>
      </c>
      <c r="G49" s="17">
        <v>28</v>
      </c>
      <c r="H49" s="17">
        <v>8</v>
      </c>
      <c r="I49" s="17">
        <v>9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203</v>
      </c>
      <c r="D50" s="17">
        <v>4</v>
      </c>
      <c r="E50" s="17">
        <v>59</v>
      </c>
      <c r="F50" s="17">
        <v>114</v>
      </c>
      <c r="G50" s="17">
        <v>9</v>
      </c>
      <c r="H50" s="17">
        <v>10</v>
      </c>
      <c r="I50" s="17">
        <v>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108</v>
      </c>
      <c r="D51" s="17">
        <v>3</v>
      </c>
      <c r="E51" s="17">
        <v>22</v>
      </c>
      <c r="F51" s="17">
        <v>59</v>
      </c>
      <c r="G51" s="17">
        <v>15</v>
      </c>
      <c r="H51" s="17">
        <v>5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63</v>
      </c>
      <c r="D52" s="17">
        <v>1</v>
      </c>
      <c r="E52" s="17">
        <v>8</v>
      </c>
      <c r="F52" s="17">
        <v>35</v>
      </c>
      <c r="G52" s="17">
        <v>10</v>
      </c>
      <c r="H52" s="17">
        <v>6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35</v>
      </c>
      <c r="D53" s="18">
        <v>2</v>
      </c>
      <c r="E53" s="18">
        <v>9</v>
      </c>
      <c r="F53" s="18">
        <v>19</v>
      </c>
      <c r="G53" s="18">
        <v>4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46502</v>
      </c>
      <c r="D6" s="16">
        <v>3712</v>
      </c>
      <c r="E6" s="16">
        <v>22349</v>
      </c>
      <c r="F6" s="16">
        <v>14597</v>
      </c>
      <c r="G6" s="16">
        <v>2713</v>
      </c>
      <c r="H6" s="16">
        <v>1451</v>
      </c>
      <c r="I6" s="16">
        <v>1680</v>
      </c>
    </row>
    <row r="7" spans="1:29" ht="12" customHeight="1" x14ac:dyDescent="0.2">
      <c r="A7" s="28" t="s">
        <v>165</v>
      </c>
      <c r="B7" s="2" t="s">
        <v>12</v>
      </c>
      <c r="C7" s="17">
        <v>62</v>
      </c>
      <c r="D7" s="17">
        <v>9</v>
      </c>
      <c r="E7" s="17">
        <v>21</v>
      </c>
      <c r="F7" s="17">
        <v>21</v>
      </c>
      <c r="G7" s="17" t="s">
        <v>178</v>
      </c>
      <c r="H7" s="17">
        <v>5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1294</v>
      </c>
      <c r="D8" s="17">
        <v>112</v>
      </c>
      <c r="E8" s="17">
        <v>600</v>
      </c>
      <c r="F8" s="17">
        <v>312</v>
      </c>
      <c r="G8" s="17">
        <v>34</v>
      </c>
      <c r="H8" s="17">
        <v>142</v>
      </c>
      <c r="I8" s="17">
        <v>94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3693</v>
      </c>
      <c r="D9" s="17">
        <v>310</v>
      </c>
      <c r="E9" s="17">
        <v>2143</v>
      </c>
      <c r="F9" s="17">
        <v>788</v>
      </c>
      <c r="G9" s="17">
        <v>129</v>
      </c>
      <c r="H9" s="17">
        <v>185</v>
      </c>
      <c r="I9" s="17">
        <v>138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4861</v>
      </c>
      <c r="D10" s="17">
        <v>330</v>
      </c>
      <c r="E10" s="17">
        <v>2795</v>
      </c>
      <c r="F10" s="17">
        <v>1144</v>
      </c>
      <c r="G10" s="17">
        <v>250</v>
      </c>
      <c r="H10" s="17">
        <v>151</v>
      </c>
      <c r="I10" s="17">
        <v>191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5374</v>
      </c>
      <c r="D11" s="17">
        <v>367</v>
      </c>
      <c r="E11" s="17">
        <v>2900</v>
      </c>
      <c r="F11" s="17">
        <v>1479</v>
      </c>
      <c r="G11" s="17">
        <v>284</v>
      </c>
      <c r="H11" s="17">
        <v>151</v>
      </c>
      <c r="I11" s="17">
        <v>193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5691</v>
      </c>
      <c r="D12" s="17">
        <v>374</v>
      </c>
      <c r="E12" s="17">
        <v>3003</v>
      </c>
      <c r="F12" s="17">
        <v>1684</v>
      </c>
      <c r="G12" s="17">
        <v>321</v>
      </c>
      <c r="H12" s="17">
        <v>137</v>
      </c>
      <c r="I12" s="17">
        <v>172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5897</v>
      </c>
      <c r="D13" s="17">
        <v>432</v>
      </c>
      <c r="E13" s="17">
        <v>3031</v>
      </c>
      <c r="F13" s="17">
        <v>1788</v>
      </c>
      <c r="G13" s="17">
        <v>354</v>
      </c>
      <c r="H13" s="17">
        <v>135</v>
      </c>
      <c r="I13" s="17">
        <v>157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5282</v>
      </c>
      <c r="D14" s="17">
        <v>467</v>
      </c>
      <c r="E14" s="17">
        <v>2547</v>
      </c>
      <c r="F14" s="17">
        <v>1694</v>
      </c>
      <c r="G14" s="17">
        <v>330</v>
      </c>
      <c r="H14" s="17">
        <v>115</v>
      </c>
      <c r="I14" s="17">
        <v>129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4623</v>
      </c>
      <c r="D15" s="17">
        <v>385</v>
      </c>
      <c r="E15" s="17">
        <v>2183</v>
      </c>
      <c r="F15" s="17">
        <v>1522</v>
      </c>
      <c r="G15" s="17">
        <v>304</v>
      </c>
      <c r="H15" s="17">
        <v>105</v>
      </c>
      <c r="I15" s="17">
        <v>124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3964</v>
      </c>
      <c r="D16" s="17">
        <v>409</v>
      </c>
      <c r="E16" s="17">
        <v>1645</v>
      </c>
      <c r="F16" s="17">
        <v>1437</v>
      </c>
      <c r="G16" s="17">
        <v>247</v>
      </c>
      <c r="H16" s="17">
        <v>91</v>
      </c>
      <c r="I16" s="17">
        <v>135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2725</v>
      </c>
      <c r="D17" s="17">
        <v>255</v>
      </c>
      <c r="E17" s="17">
        <v>927</v>
      </c>
      <c r="F17" s="17">
        <v>1167</v>
      </c>
      <c r="G17" s="17">
        <v>180</v>
      </c>
      <c r="H17" s="17">
        <v>79</v>
      </c>
      <c r="I17" s="17">
        <v>117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1617</v>
      </c>
      <c r="D18" s="17">
        <v>156</v>
      </c>
      <c r="E18" s="17">
        <v>341</v>
      </c>
      <c r="F18" s="17">
        <v>813</v>
      </c>
      <c r="G18" s="17">
        <v>132</v>
      </c>
      <c r="H18" s="17">
        <v>78</v>
      </c>
      <c r="I18" s="17">
        <v>97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786</v>
      </c>
      <c r="D19" s="17">
        <v>55</v>
      </c>
      <c r="E19" s="17">
        <v>118</v>
      </c>
      <c r="F19" s="17">
        <v>433</v>
      </c>
      <c r="G19" s="17">
        <v>78</v>
      </c>
      <c r="H19" s="17">
        <v>45</v>
      </c>
      <c r="I19" s="17">
        <v>57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375</v>
      </c>
      <c r="D20" s="17">
        <v>29</v>
      </c>
      <c r="E20" s="17">
        <v>42</v>
      </c>
      <c r="F20" s="17">
        <v>209</v>
      </c>
      <c r="G20" s="17">
        <v>38</v>
      </c>
      <c r="H20" s="17">
        <v>21</v>
      </c>
      <c r="I20" s="17">
        <v>36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258</v>
      </c>
      <c r="D21" s="17">
        <v>22</v>
      </c>
      <c r="E21" s="17">
        <v>53</v>
      </c>
      <c r="F21" s="17">
        <v>106</v>
      </c>
      <c r="G21" s="17">
        <v>32</v>
      </c>
      <c r="H21" s="17">
        <v>11</v>
      </c>
      <c r="I21" s="17">
        <v>34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20625</v>
      </c>
      <c r="D22" s="16">
        <v>3596</v>
      </c>
      <c r="E22" s="16">
        <v>9411</v>
      </c>
      <c r="F22" s="16">
        <v>5469</v>
      </c>
      <c r="G22" s="16">
        <v>736</v>
      </c>
      <c r="H22" s="16">
        <v>626</v>
      </c>
      <c r="I22" s="16">
        <v>787</v>
      </c>
    </row>
    <row r="23" spans="1:14" ht="12" customHeight="1" x14ac:dyDescent="0.2">
      <c r="A23" s="28" t="s">
        <v>165</v>
      </c>
      <c r="B23" s="2" t="s">
        <v>12</v>
      </c>
      <c r="C23" s="17">
        <v>27</v>
      </c>
      <c r="D23" s="17">
        <v>8</v>
      </c>
      <c r="E23" s="17">
        <v>5</v>
      </c>
      <c r="F23" s="17">
        <v>10</v>
      </c>
      <c r="G23" s="17" t="s">
        <v>178</v>
      </c>
      <c r="H23" s="17">
        <v>1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449</v>
      </c>
      <c r="D24" s="17">
        <v>101</v>
      </c>
      <c r="E24" s="17">
        <v>150</v>
      </c>
      <c r="F24" s="17">
        <v>114</v>
      </c>
      <c r="G24" s="17">
        <v>7</v>
      </c>
      <c r="H24" s="17">
        <v>43</v>
      </c>
      <c r="I24" s="17">
        <v>34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1534</v>
      </c>
      <c r="D25" s="17">
        <v>299</v>
      </c>
      <c r="E25" s="17">
        <v>743</v>
      </c>
      <c r="F25" s="17">
        <v>329</v>
      </c>
      <c r="G25" s="17">
        <v>33</v>
      </c>
      <c r="H25" s="17">
        <v>75</v>
      </c>
      <c r="I25" s="17">
        <v>55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2175</v>
      </c>
      <c r="D26" s="17">
        <v>323</v>
      </c>
      <c r="E26" s="17">
        <v>1132</v>
      </c>
      <c r="F26" s="17">
        <v>503</v>
      </c>
      <c r="G26" s="17">
        <v>70</v>
      </c>
      <c r="H26" s="17">
        <v>55</v>
      </c>
      <c r="I26" s="17">
        <v>92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2438</v>
      </c>
      <c r="D27" s="17">
        <v>363</v>
      </c>
      <c r="E27" s="17">
        <v>1200</v>
      </c>
      <c r="F27" s="17">
        <v>623</v>
      </c>
      <c r="G27" s="17">
        <v>90</v>
      </c>
      <c r="H27" s="17">
        <v>63</v>
      </c>
      <c r="I27" s="17">
        <v>99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2646</v>
      </c>
      <c r="D28" s="17">
        <v>363</v>
      </c>
      <c r="E28" s="17">
        <v>1312</v>
      </c>
      <c r="F28" s="17">
        <v>747</v>
      </c>
      <c r="G28" s="17">
        <v>86</v>
      </c>
      <c r="H28" s="17">
        <v>57</v>
      </c>
      <c r="I28" s="17">
        <v>81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2784</v>
      </c>
      <c r="D29" s="17">
        <v>427</v>
      </c>
      <c r="E29" s="17">
        <v>1435</v>
      </c>
      <c r="F29" s="17">
        <v>678</v>
      </c>
      <c r="G29" s="17">
        <v>95</v>
      </c>
      <c r="H29" s="17">
        <v>71</v>
      </c>
      <c r="I29" s="17">
        <v>78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2517</v>
      </c>
      <c r="D30" s="17">
        <v>458</v>
      </c>
      <c r="E30" s="17">
        <v>1224</v>
      </c>
      <c r="F30" s="17">
        <v>623</v>
      </c>
      <c r="G30" s="17">
        <v>99</v>
      </c>
      <c r="H30" s="17">
        <v>57</v>
      </c>
      <c r="I30" s="17">
        <v>56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2109</v>
      </c>
      <c r="D31" s="17">
        <v>375</v>
      </c>
      <c r="E31" s="17">
        <v>1012</v>
      </c>
      <c r="F31" s="17">
        <v>543</v>
      </c>
      <c r="G31" s="17">
        <v>79</v>
      </c>
      <c r="H31" s="17">
        <v>45</v>
      </c>
      <c r="I31" s="17">
        <v>55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1755</v>
      </c>
      <c r="D32" s="17">
        <v>395</v>
      </c>
      <c r="E32" s="17">
        <v>684</v>
      </c>
      <c r="F32" s="17">
        <v>496</v>
      </c>
      <c r="G32" s="17">
        <v>77</v>
      </c>
      <c r="H32" s="17">
        <v>51</v>
      </c>
      <c r="I32" s="17">
        <v>52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1066</v>
      </c>
      <c r="D33" s="17">
        <v>244</v>
      </c>
      <c r="E33" s="17">
        <v>324</v>
      </c>
      <c r="F33" s="17">
        <v>349</v>
      </c>
      <c r="G33" s="17">
        <v>42</v>
      </c>
      <c r="H33" s="17">
        <v>42</v>
      </c>
      <c r="I33" s="17">
        <v>65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593</v>
      </c>
      <c r="D34" s="17">
        <v>146</v>
      </c>
      <c r="E34" s="17">
        <v>113</v>
      </c>
      <c r="F34" s="17">
        <v>227</v>
      </c>
      <c r="G34" s="17">
        <v>23</v>
      </c>
      <c r="H34" s="17">
        <v>35</v>
      </c>
      <c r="I34" s="17">
        <v>49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282</v>
      </c>
      <c r="D35" s="17">
        <v>48</v>
      </c>
      <c r="E35" s="17">
        <v>39</v>
      </c>
      <c r="F35" s="17">
        <v>133</v>
      </c>
      <c r="G35" s="17">
        <v>16</v>
      </c>
      <c r="H35" s="17">
        <v>19</v>
      </c>
      <c r="I35" s="17">
        <v>27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133</v>
      </c>
      <c r="D36" s="17">
        <v>25</v>
      </c>
      <c r="E36" s="17">
        <v>13</v>
      </c>
      <c r="F36" s="17">
        <v>56</v>
      </c>
      <c r="G36" s="17">
        <v>10</v>
      </c>
      <c r="H36" s="17">
        <v>9</v>
      </c>
      <c r="I36" s="17">
        <v>20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117</v>
      </c>
      <c r="D37" s="17">
        <v>21</v>
      </c>
      <c r="E37" s="17">
        <v>25</v>
      </c>
      <c r="F37" s="17">
        <v>38</v>
      </c>
      <c r="G37" s="17">
        <v>9</v>
      </c>
      <c r="H37" s="17">
        <v>3</v>
      </c>
      <c r="I37" s="17">
        <v>21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25877</v>
      </c>
      <c r="D38" s="16">
        <v>116</v>
      </c>
      <c r="E38" s="16">
        <v>12938</v>
      </c>
      <c r="F38" s="16">
        <v>9128</v>
      </c>
      <c r="G38" s="16">
        <v>1977</v>
      </c>
      <c r="H38" s="16">
        <v>825</v>
      </c>
      <c r="I38" s="16">
        <v>893</v>
      </c>
    </row>
    <row r="39" spans="1:14" ht="12" customHeight="1" x14ac:dyDescent="0.2">
      <c r="A39" s="28" t="s">
        <v>165</v>
      </c>
      <c r="B39" s="2" t="s">
        <v>12</v>
      </c>
      <c r="C39" s="17">
        <v>35</v>
      </c>
      <c r="D39" s="17">
        <v>1</v>
      </c>
      <c r="E39" s="17">
        <v>16</v>
      </c>
      <c r="F39" s="17">
        <v>11</v>
      </c>
      <c r="G39" s="17" t="s">
        <v>178</v>
      </c>
      <c r="H39" s="17">
        <v>4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845</v>
      </c>
      <c r="D40" s="17">
        <v>11</v>
      </c>
      <c r="E40" s="17">
        <v>450</v>
      </c>
      <c r="F40" s="17">
        <v>198</v>
      </c>
      <c r="G40" s="17">
        <v>27</v>
      </c>
      <c r="H40" s="17">
        <v>99</v>
      </c>
      <c r="I40" s="17">
        <v>60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2159</v>
      </c>
      <c r="D41" s="17">
        <v>11</v>
      </c>
      <c r="E41" s="17">
        <v>1400</v>
      </c>
      <c r="F41" s="17">
        <v>459</v>
      </c>
      <c r="G41" s="17">
        <v>96</v>
      </c>
      <c r="H41" s="17">
        <v>110</v>
      </c>
      <c r="I41" s="17">
        <v>83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2686</v>
      </c>
      <c r="D42" s="17">
        <v>7</v>
      </c>
      <c r="E42" s="17">
        <v>1663</v>
      </c>
      <c r="F42" s="17">
        <v>641</v>
      </c>
      <c r="G42" s="17">
        <v>180</v>
      </c>
      <c r="H42" s="17">
        <v>96</v>
      </c>
      <c r="I42" s="17">
        <v>99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2936</v>
      </c>
      <c r="D43" s="17">
        <v>4</v>
      </c>
      <c r="E43" s="17">
        <v>1700</v>
      </c>
      <c r="F43" s="17">
        <v>856</v>
      </c>
      <c r="G43" s="17">
        <v>194</v>
      </c>
      <c r="H43" s="17">
        <v>88</v>
      </c>
      <c r="I43" s="17">
        <v>94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3045</v>
      </c>
      <c r="D44" s="17">
        <v>11</v>
      </c>
      <c r="E44" s="17">
        <v>1691</v>
      </c>
      <c r="F44" s="17">
        <v>937</v>
      </c>
      <c r="G44" s="17">
        <v>235</v>
      </c>
      <c r="H44" s="17">
        <v>80</v>
      </c>
      <c r="I44" s="17">
        <v>91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3113</v>
      </c>
      <c r="D45" s="17">
        <v>5</v>
      </c>
      <c r="E45" s="17">
        <v>1596</v>
      </c>
      <c r="F45" s="17">
        <v>1110</v>
      </c>
      <c r="G45" s="17">
        <v>259</v>
      </c>
      <c r="H45" s="17">
        <v>64</v>
      </c>
      <c r="I45" s="17">
        <v>79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2765</v>
      </c>
      <c r="D46" s="17">
        <v>9</v>
      </c>
      <c r="E46" s="17">
        <v>1323</v>
      </c>
      <c r="F46" s="17">
        <v>1071</v>
      </c>
      <c r="G46" s="17">
        <v>231</v>
      </c>
      <c r="H46" s="17">
        <v>58</v>
      </c>
      <c r="I46" s="17">
        <v>73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2514</v>
      </c>
      <c r="D47" s="17">
        <v>10</v>
      </c>
      <c r="E47" s="17">
        <v>1171</v>
      </c>
      <c r="F47" s="17">
        <v>979</v>
      </c>
      <c r="G47" s="17">
        <v>225</v>
      </c>
      <c r="H47" s="17">
        <v>60</v>
      </c>
      <c r="I47" s="17">
        <v>69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2209</v>
      </c>
      <c r="D48" s="17">
        <v>14</v>
      </c>
      <c r="E48" s="17">
        <v>961</v>
      </c>
      <c r="F48" s="17">
        <v>941</v>
      </c>
      <c r="G48" s="17">
        <v>170</v>
      </c>
      <c r="H48" s="17">
        <v>40</v>
      </c>
      <c r="I48" s="17">
        <v>83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1659</v>
      </c>
      <c r="D49" s="17">
        <v>11</v>
      </c>
      <c r="E49" s="17">
        <v>603</v>
      </c>
      <c r="F49" s="17">
        <v>818</v>
      </c>
      <c r="G49" s="17">
        <v>138</v>
      </c>
      <c r="H49" s="17">
        <v>37</v>
      </c>
      <c r="I49" s="17">
        <v>52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1024</v>
      </c>
      <c r="D50" s="17">
        <v>10</v>
      </c>
      <c r="E50" s="17">
        <v>228</v>
      </c>
      <c r="F50" s="17">
        <v>586</v>
      </c>
      <c r="G50" s="17">
        <v>109</v>
      </c>
      <c r="H50" s="17">
        <v>43</v>
      </c>
      <c r="I50" s="17">
        <v>48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504</v>
      </c>
      <c r="D51" s="17">
        <v>7</v>
      </c>
      <c r="E51" s="17">
        <v>79</v>
      </c>
      <c r="F51" s="17">
        <v>300</v>
      </c>
      <c r="G51" s="17">
        <v>62</v>
      </c>
      <c r="H51" s="17">
        <v>26</v>
      </c>
      <c r="I51" s="17">
        <v>30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242</v>
      </c>
      <c r="D52" s="17">
        <v>4</v>
      </c>
      <c r="E52" s="17">
        <v>29</v>
      </c>
      <c r="F52" s="17">
        <v>153</v>
      </c>
      <c r="G52" s="17">
        <v>28</v>
      </c>
      <c r="H52" s="17">
        <v>12</v>
      </c>
      <c r="I52" s="17">
        <v>16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141</v>
      </c>
      <c r="D53" s="18">
        <v>1</v>
      </c>
      <c r="E53" s="18">
        <v>28</v>
      </c>
      <c r="F53" s="18">
        <v>68</v>
      </c>
      <c r="G53" s="18">
        <v>23</v>
      </c>
      <c r="H53" s="18">
        <v>8</v>
      </c>
      <c r="I53" s="18">
        <v>13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119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25343</v>
      </c>
      <c r="D6" s="16">
        <v>2439</v>
      </c>
      <c r="E6" s="16">
        <v>12049</v>
      </c>
      <c r="F6" s="16">
        <v>7440</v>
      </c>
      <c r="G6" s="16">
        <v>1753</v>
      </c>
      <c r="H6" s="16">
        <v>814</v>
      </c>
      <c r="I6" s="16">
        <v>848</v>
      </c>
    </row>
    <row r="7" spans="1:29" ht="12" customHeight="1" x14ac:dyDescent="0.2">
      <c r="A7" s="28" t="s">
        <v>165</v>
      </c>
      <c r="B7" s="2" t="s">
        <v>12</v>
      </c>
      <c r="C7" s="17">
        <v>42</v>
      </c>
      <c r="D7" s="17">
        <v>5</v>
      </c>
      <c r="E7" s="17">
        <v>17</v>
      </c>
      <c r="F7" s="17">
        <v>7</v>
      </c>
      <c r="G7" s="17">
        <v>1</v>
      </c>
      <c r="H7" s="17">
        <v>6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928</v>
      </c>
      <c r="D8" s="17">
        <v>87</v>
      </c>
      <c r="E8" s="17">
        <v>511</v>
      </c>
      <c r="F8" s="17">
        <v>158</v>
      </c>
      <c r="G8" s="17">
        <v>31</v>
      </c>
      <c r="H8" s="17">
        <v>80</v>
      </c>
      <c r="I8" s="17">
        <v>61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2138</v>
      </c>
      <c r="D9" s="17">
        <v>182</v>
      </c>
      <c r="E9" s="17">
        <v>1297</v>
      </c>
      <c r="F9" s="17">
        <v>355</v>
      </c>
      <c r="G9" s="17">
        <v>114</v>
      </c>
      <c r="H9" s="17">
        <v>100</v>
      </c>
      <c r="I9" s="17">
        <v>90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2696</v>
      </c>
      <c r="D10" s="17">
        <v>239</v>
      </c>
      <c r="E10" s="17">
        <v>1620</v>
      </c>
      <c r="F10" s="17">
        <v>520</v>
      </c>
      <c r="G10" s="17">
        <v>159</v>
      </c>
      <c r="H10" s="17">
        <v>79</v>
      </c>
      <c r="I10" s="17">
        <v>79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2860</v>
      </c>
      <c r="D11" s="17">
        <v>242</v>
      </c>
      <c r="E11" s="17">
        <v>1556</v>
      </c>
      <c r="F11" s="17">
        <v>713</v>
      </c>
      <c r="G11" s="17">
        <v>174</v>
      </c>
      <c r="H11" s="17">
        <v>94</v>
      </c>
      <c r="I11" s="17">
        <v>81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2966</v>
      </c>
      <c r="D12" s="17">
        <v>258</v>
      </c>
      <c r="E12" s="17">
        <v>1539</v>
      </c>
      <c r="F12" s="17">
        <v>819</v>
      </c>
      <c r="G12" s="17">
        <v>198</v>
      </c>
      <c r="H12" s="17">
        <v>72</v>
      </c>
      <c r="I12" s="17">
        <v>80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3096</v>
      </c>
      <c r="D13" s="17">
        <v>301</v>
      </c>
      <c r="E13" s="17">
        <v>1531</v>
      </c>
      <c r="F13" s="17">
        <v>915</v>
      </c>
      <c r="G13" s="17">
        <v>206</v>
      </c>
      <c r="H13" s="17">
        <v>63</v>
      </c>
      <c r="I13" s="17">
        <v>80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2768</v>
      </c>
      <c r="D14" s="17">
        <v>261</v>
      </c>
      <c r="E14" s="17">
        <v>1331</v>
      </c>
      <c r="F14" s="17">
        <v>875</v>
      </c>
      <c r="G14" s="17">
        <v>197</v>
      </c>
      <c r="H14" s="17">
        <v>52</v>
      </c>
      <c r="I14" s="17">
        <v>52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2386</v>
      </c>
      <c r="D15" s="17">
        <v>271</v>
      </c>
      <c r="E15" s="17">
        <v>1057</v>
      </c>
      <c r="F15" s="17">
        <v>764</v>
      </c>
      <c r="G15" s="17">
        <v>179</v>
      </c>
      <c r="H15" s="17">
        <v>48</v>
      </c>
      <c r="I15" s="17">
        <v>67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2114</v>
      </c>
      <c r="D16" s="17">
        <v>277</v>
      </c>
      <c r="E16" s="17">
        <v>826</v>
      </c>
      <c r="F16" s="17">
        <v>719</v>
      </c>
      <c r="G16" s="17">
        <v>170</v>
      </c>
      <c r="H16" s="17">
        <v>58</v>
      </c>
      <c r="I16" s="17">
        <v>64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1538</v>
      </c>
      <c r="D17" s="17">
        <v>158</v>
      </c>
      <c r="E17" s="17">
        <v>510</v>
      </c>
      <c r="F17" s="17">
        <v>616</v>
      </c>
      <c r="G17" s="17">
        <v>139</v>
      </c>
      <c r="H17" s="17">
        <v>55</v>
      </c>
      <c r="I17" s="17">
        <v>60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877</v>
      </c>
      <c r="D18" s="17">
        <v>98</v>
      </c>
      <c r="E18" s="17">
        <v>146</v>
      </c>
      <c r="F18" s="17">
        <v>455</v>
      </c>
      <c r="G18" s="17">
        <v>85</v>
      </c>
      <c r="H18" s="17">
        <v>45</v>
      </c>
      <c r="I18" s="17">
        <v>48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472</v>
      </c>
      <c r="D19" s="17">
        <v>30</v>
      </c>
      <c r="E19" s="17">
        <v>54</v>
      </c>
      <c r="F19" s="17">
        <v>289</v>
      </c>
      <c r="G19" s="17">
        <v>48</v>
      </c>
      <c r="H19" s="17">
        <v>28</v>
      </c>
      <c r="I19" s="17">
        <v>23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304</v>
      </c>
      <c r="D20" s="17">
        <v>16</v>
      </c>
      <c r="E20" s="17">
        <v>32</v>
      </c>
      <c r="F20" s="17">
        <v>168</v>
      </c>
      <c r="G20" s="17">
        <v>34</v>
      </c>
      <c r="H20" s="17">
        <v>23</v>
      </c>
      <c r="I20" s="17">
        <v>31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158</v>
      </c>
      <c r="D21" s="17">
        <v>14</v>
      </c>
      <c r="E21" s="17">
        <v>22</v>
      </c>
      <c r="F21" s="17">
        <v>67</v>
      </c>
      <c r="G21" s="17">
        <v>18</v>
      </c>
      <c r="H21" s="17">
        <v>11</v>
      </c>
      <c r="I21" s="17">
        <v>26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11083</v>
      </c>
      <c r="D22" s="16">
        <v>2403</v>
      </c>
      <c r="E22" s="16">
        <v>4818</v>
      </c>
      <c r="F22" s="16">
        <v>2691</v>
      </c>
      <c r="G22" s="16">
        <v>441</v>
      </c>
      <c r="H22" s="16">
        <v>362</v>
      </c>
      <c r="I22" s="16">
        <v>368</v>
      </c>
    </row>
    <row r="23" spans="1:14" ht="12" customHeight="1" x14ac:dyDescent="0.2">
      <c r="A23" s="28" t="s">
        <v>165</v>
      </c>
      <c r="B23" s="2" t="s">
        <v>12</v>
      </c>
      <c r="C23" s="17">
        <v>20</v>
      </c>
      <c r="D23" s="17">
        <v>5</v>
      </c>
      <c r="E23" s="17">
        <v>6</v>
      </c>
      <c r="F23" s="17">
        <v>4</v>
      </c>
      <c r="G23" s="17" t="s">
        <v>178</v>
      </c>
      <c r="H23" s="17">
        <v>2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331</v>
      </c>
      <c r="D24" s="17">
        <v>85</v>
      </c>
      <c r="E24" s="17">
        <v>112</v>
      </c>
      <c r="F24" s="17">
        <v>76</v>
      </c>
      <c r="G24" s="17">
        <v>5</v>
      </c>
      <c r="H24" s="17">
        <v>23</v>
      </c>
      <c r="I24" s="17">
        <v>30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842</v>
      </c>
      <c r="D25" s="17">
        <v>180</v>
      </c>
      <c r="E25" s="17">
        <v>407</v>
      </c>
      <c r="F25" s="17">
        <v>154</v>
      </c>
      <c r="G25" s="17">
        <v>29</v>
      </c>
      <c r="H25" s="17">
        <v>37</v>
      </c>
      <c r="I25" s="17">
        <v>35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1196</v>
      </c>
      <c r="D26" s="17">
        <v>236</v>
      </c>
      <c r="E26" s="17">
        <v>599</v>
      </c>
      <c r="F26" s="17">
        <v>242</v>
      </c>
      <c r="G26" s="17">
        <v>55</v>
      </c>
      <c r="H26" s="17">
        <v>30</v>
      </c>
      <c r="I26" s="17">
        <v>34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1312</v>
      </c>
      <c r="D27" s="17">
        <v>241</v>
      </c>
      <c r="E27" s="17">
        <v>623</v>
      </c>
      <c r="F27" s="17">
        <v>316</v>
      </c>
      <c r="G27" s="17">
        <v>55</v>
      </c>
      <c r="H27" s="17">
        <v>39</v>
      </c>
      <c r="I27" s="17">
        <v>38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1391</v>
      </c>
      <c r="D28" s="17">
        <v>255</v>
      </c>
      <c r="E28" s="17">
        <v>667</v>
      </c>
      <c r="F28" s="17">
        <v>341</v>
      </c>
      <c r="G28" s="17">
        <v>63</v>
      </c>
      <c r="H28" s="17">
        <v>31</v>
      </c>
      <c r="I28" s="17">
        <v>34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1485</v>
      </c>
      <c r="D29" s="17">
        <v>296</v>
      </c>
      <c r="E29" s="17">
        <v>712</v>
      </c>
      <c r="F29" s="17">
        <v>351</v>
      </c>
      <c r="G29" s="17">
        <v>56</v>
      </c>
      <c r="H29" s="17">
        <v>33</v>
      </c>
      <c r="I29" s="17">
        <v>37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1296</v>
      </c>
      <c r="D30" s="17">
        <v>257</v>
      </c>
      <c r="E30" s="17">
        <v>631</v>
      </c>
      <c r="F30" s="17">
        <v>308</v>
      </c>
      <c r="G30" s="17">
        <v>52</v>
      </c>
      <c r="H30" s="17">
        <v>28</v>
      </c>
      <c r="I30" s="17">
        <v>20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1072</v>
      </c>
      <c r="D31" s="17">
        <v>265</v>
      </c>
      <c r="E31" s="17">
        <v>465</v>
      </c>
      <c r="F31" s="17">
        <v>249</v>
      </c>
      <c r="G31" s="17">
        <v>37</v>
      </c>
      <c r="H31" s="17">
        <v>26</v>
      </c>
      <c r="I31" s="17">
        <v>30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970</v>
      </c>
      <c r="D32" s="17">
        <v>273</v>
      </c>
      <c r="E32" s="17">
        <v>360</v>
      </c>
      <c r="F32" s="17">
        <v>228</v>
      </c>
      <c r="G32" s="17">
        <v>45</v>
      </c>
      <c r="H32" s="17">
        <v>33</v>
      </c>
      <c r="I32" s="17">
        <v>31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561</v>
      </c>
      <c r="D33" s="17">
        <v>158</v>
      </c>
      <c r="E33" s="17">
        <v>168</v>
      </c>
      <c r="F33" s="17">
        <v>164</v>
      </c>
      <c r="G33" s="17">
        <v>21</v>
      </c>
      <c r="H33" s="17">
        <v>27</v>
      </c>
      <c r="I33" s="17">
        <v>23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307</v>
      </c>
      <c r="D34" s="17">
        <v>94</v>
      </c>
      <c r="E34" s="17">
        <v>43</v>
      </c>
      <c r="F34" s="17">
        <v>120</v>
      </c>
      <c r="G34" s="17">
        <v>8</v>
      </c>
      <c r="H34" s="17">
        <v>24</v>
      </c>
      <c r="I34" s="17">
        <v>18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145</v>
      </c>
      <c r="D35" s="17">
        <v>30</v>
      </c>
      <c r="E35" s="17">
        <v>12</v>
      </c>
      <c r="F35" s="17">
        <v>74</v>
      </c>
      <c r="G35" s="17">
        <v>11</v>
      </c>
      <c r="H35" s="17">
        <v>8</v>
      </c>
      <c r="I35" s="17">
        <v>10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89</v>
      </c>
      <c r="D36" s="17">
        <v>16</v>
      </c>
      <c r="E36" s="17">
        <v>7</v>
      </c>
      <c r="F36" s="17">
        <v>38</v>
      </c>
      <c r="G36" s="17">
        <v>1</v>
      </c>
      <c r="H36" s="17">
        <v>13</v>
      </c>
      <c r="I36" s="17">
        <v>14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66</v>
      </c>
      <c r="D37" s="17">
        <v>12</v>
      </c>
      <c r="E37" s="17">
        <v>6</v>
      </c>
      <c r="F37" s="17">
        <v>26</v>
      </c>
      <c r="G37" s="17">
        <v>3</v>
      </c>
      <c r="H37" s="17">
        <v>8</v>
      </c>
      <c r="I37" s="17">
        <v>11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14260</v>
      </c>
      <c r="D38" s="16">
        <v>36</v>
      </c>
      <c r="E38" s="16">
        <v>7231</v>
      </c>
      <c r="F38" s="16">
        <v>4749</v>
      </c>
      <c r="G38" s="16">
        <v>1312</v>
      </c>
      <c r="H38" s="16">
        <v>452</v>
      </c>
      <c r="I38" s="16">
        <v>480</v>
      </c>
    </row>
    <row r="39" spans="1:14" ht="12" customHeight="1" x14ac:dyDescent="0.2">
      <c r="A39" s="28" t="s">
        <v>165</v>
      </c>
      <c r="B39" s="2" t="s">
        <v>12</v>
      </c>
      <c r="C39" s="17">
        <v>22</v>
      </c>
      <c r="D39" s="17" t="s">
        <v>178</v>
      </c>
      <c r="E39" s="17">
        <v>11</v>
      </c>
      <c r="F39" s="17">
        <v>3</v>
      </c>
      <c r="G39" s="17">
        <v>1</v>
      </c>
      <c r="H39" s="17">
        <v>4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597</v>
      </c>
      <c r="D40" s="17">
        <v>2</v>
      </c>
      <c r="E40" s="17">
        <v>399</v>
      </c>
      <c r="F40" s="17">
        <v>82</v>
      </c>
      <c r="G40" s="17">
        <v>26</v>
      </c>
      <c r="H40" s="17">
        <v>57</v>
      </c>
      <c r="I40" s="17">
        <v>31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1296</v>
      </c>
      <c r="D41" s="17">
        <v>2</v>
      </c>
      <c r="E41" s="17">
        <v>890</v>
      </c>
      <c r="F41" s="17">
        <v>201</v>
      </c>
      <c r="G41" s="17">
        <v>85</v>
      </c>
      <c r="H41" s="17">
        <v>63</v>
      </c>
      <c r="I41" s="17">
        <v>55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1500</v>
      </c>
      <c r="D42" s="17">
        <v>3</v>
      </c>
      <c r="E42" s="17">
        <v>1021</v>
      </c>
      <c r="F42" s="17">
        <v>278</v>
      </c>
      <c r="G42" s="17">
        <v>104</v>
      </c>
      <c r="H42" s="17">
        <v>49</v>
      </c>
      <c r="I42" s="17">
        <v>45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1548</v>
      </c>
      <c r="D43" s="17">
        <v>1</v>
      </c>
      <c r="E43" s="17">
        <v>933</v>
      </c>
      <c r="F43" s="17">
        <v>397</v>
      </c>
      <c r="G43" s="17">
        <v>119</v>
      </c>
      <c r="H43" s="17">
        <v>55</v>
      </c>
      <c r="I43" s="17">
        <v>43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1575</v>
      </c>
      <c r="D44" s="17">
        <v>3</v>
      </c>
      <c r="E44" s="17">
        <v>872</v>
      </c>
      <c r="F44" s="17">
        <v>478</v>
      </c>
      <c r="G44" s="17">
        <v>135</v>
      </c>
      <c r="H44" s="17">
        <v>41</v>
      </c>
      <c r="I44" s="17">
        <v>46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1611</v>
      </c>
      <c r="D45" s="17">
        <v>5</v>
      </c>
      <c r="E45" s="17">
        <v>819</v>
      </c>
      <c r="F45" s="17">
        <v>564</v>
      </c>
      <c r="G45" s="17">
        <v>150</v>
      </c>
      <c r="H45" s="17">
        <v>30</v>
      </c>
      <c r="I45" s="17">
        <v>43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1472</v>
      </c>
      <c r="D46" s="17">
        <v>4</v>
      </c>
      <c r="E46" s="17">
        <v>700</v>
      </c>
      <c r="F46" s="17">
        <v>567</v>
      </c>
      <c r="G46" s="17">
        <v>145</v>
      </c>
      <c r="H46" s="17">
        <v>24</v>
      </c>
      <c r="I46" s="17">
        <v>32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1314</v>
      </c>
      <c r="D47" s="17">
        <v>6</v>
      </c>
      <c r="E47" s="17">
        <v>592</v>
      </c>
      <c r="F47" s="17">
        <v>515</v>
      </c>
      <c r="G47" s="17">
        <v>142</v>
      </c>
      <c r="H47" s="17">
        <v>22</v>
      </c>
      <c r="I47" s="17">
        <v>37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1144</v>
      </c>
      <c r="D48" s="17">
        <v>4</v>
      </c>
      <c r="E48" s="17">
        <v>466</v>
      </c>
      <c r="F48" s="17">
        <v>491</v>
      </c>
      <c r="G48" s="17">
        <v>125</v>
      </c>
      <c r="H48" s="17">
        <v>25</v>
      </c>
      <c r="I48" s="17">
        <v>33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977</v>
      </c>
      <c r="D49" s="17" t="s">
        <v>178</v>
      </c>
      <c r="E49" s="17">
        <v>342</v>
      </c>
      <c r="F49" s="17">
        <v>452</v>
      </c>
      <c r="G49" s="17">
        <v>118</v>
      </c>
      <c r="H49" s="17">
        <v>28</v>
      </c>
      <c r="I49" s="17">
        <v>37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570</v>
      </c>
      <c r="D50" s="17">
        <v>4</v>
      </c>
      <c r="E50" s="17">
        <v>103</v>
      </c>
      <c r="F50" s="17">
        <v>335</v>
      </c>
      <c r="G50" s="17">
        <v>77</v>
      </c>
      <c r="H50" s="17">
        <v>21</v>
      </c>
      <c r="I50" s="17">
        <v>30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327</v>
      </c>
      <c r="D51" s="17" t="s">
        <v>178</v>
      </c>
      <c r="E51" s="17">
        <v>42</v>
      </c>
      <c r="F51" s="17">
        <v>215</v>
      </c>
      <c r="G51" s="17">
        <v>37</v>
      </c>
      <c r="H51" s="17">
        <v>20</v>
      </c>
      <c r="I51" s="17">
        <v>13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215</v>
      </c>
      <c r="D52" s="17" t="s">
        <v>178</v>
      </c>
      <c r="E52" s="17">
        <v>25</v>
      </c>
      <c r="F52" s="17">
        <v>130</v>
      </c>
      <c r="G52" s="17">
        <v>33</v>
      </c>
      <c r="H52" s="17">
        <v>10</v>
      </c>
      <c r="I52" s="17">
        <v>17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92</v>
      </c>
      <c r="D53" s="18">
        <v>2</v>
      </c>
      <c r="E53" s="18">
        <v>16</v>
      </c>
      <c r="F53" s="18">
        <v>41</v>
      </c>
      <c r="G53" s="18">
        <v>15</v>
      </c>
      <c r="H53" s="18">
        <v>3</v>
      </c>
      <c r="I53" s="18">
        <v>15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55956</v>
      </c>
      <c r="D6" s="16">
        <v>4446</v>
      </c>
      <c r="E6" s="16">
        <v>29485</v>
      </c>
      <c r="F6" s="16">
        <v>15375</v>
      </c>
      <c r="G6" s="16">
        <v>3180</v>
      </c>
      <c r="H6" s="16">
        <v>1586</v>
      </c>
      <c r="I6" s="16">
        <v>1884</v>
      </c>
    </row>
    <row r="7" spans="1:29" ht="12" customHeight="1" x14ac:dyDescent="0.2">
      <c r="A7" s="28" t="s">
        <v>165</v>
      </c>
      <c r="B7" s="2" t="s">
        <v>12</v>
      </c>
      <c r="C7" s="17">
        <v>108</v>
      </c>
      <c r="D7" s="17">
        <v>8</v>
      </c>
      <c r="E7" s="17">
        <v>34</v>
      </c>
      <c r="F7" s="17">
        <v>34</v>
      </c>
      <c r="G7" s="17">
        <v>5</v>
      </c>
      <c r="H7" s="17">
        <v>12</v>
      </c>
      <c r="I7" s="17">
        <v>15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1714</v>
      </c>
      <c r="D8" s="17">
        <v>173</v>
      </c>
      <c r="E8" s="17">
        <v>705</v>
      </c>
      <c r="F8" s="17">
        <v>475</v>
      </c>
      <c r="G8" s="17">
        <v>52</v>
      </c>
      <c r="H8" s="17">
        <v>183</v>
      </c>
      <c r="I8" s="17">
        <v>126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5072</v>
      </c>
      <c r="D9" s="17">
        <v>432</v>
      </c>
      <c r="E9" s="17">
        <v>2916</v>
      </c>
      <c r="F9" s="17">
        <v>1057</v>
      </c>
      <c r="G9" s="17">
        <v>201</v>
      </c>
      <c r="H9" s="17">
        <v>221</v>
      </c>
      <c r="I9" s="17">
        <v>245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6381</v>
      </c>
      <c r="D10" s="17">
        <v>438</v>
      </c>
      <c r="E10" s="17">
        <v>3906</v>
      </c>
      <c r="F10" s="17">
        <v>1323</v>
      </c>
      <c r="G10" s="17">
        <v>302</v>
      </c>
      <c r="H10" s="17">
        <v>192</v>
      </c>
      <c r="I10" s="17">
        <v>220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6804</v>
      </c>
      <c r="D11" s="17">
        <v>358</v>
      </c>
      <c r="E11" s="17">
        <v>4164</v>
      </c>
      <c r="F11" s="17">
        <v>1583</v>
      </c>
      <c r="G11" s="17">
        <v>337</v>
      </c>
      <c r="H11" s="17">
        <v>154</v>
      </c>
      <c r="I11" s="17">
        <v>208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6522</v>
      </c>
      <c r="D12" s="17">
        <v>397</v>
      </c>
      <c r="E12" s="17">
        <v>3920</v>
      </c>
      <c r="F12" s="17">
        <v>1585</v>
      </c>
      <c r="G12" s="17">
        <v>338</v>
      </c>
      <c r="H12" s="17">
        <v>112</v>
      </c>
      <c r="I12" s="17">
        <v>170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7052</v>
      </c>
      <c r="D13" s="17">
        <v>575</v>
      </c>
      <c r="E13" s="17">
        <v>4058</v>
      </c>
      <c r="F13" s="17">
        <v>1709</v>
      </c>
      <c r="G13" s="17">
        <v>392</v>
      </c>
      <c r="H13" s="17">
        <v>123</v>
      </c>
      <c r="I13" s="17">
        <v>195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6115</v>
      </c>
      <c r="D14" s="17">
        <v>482</v>
      </c>
      <c r="E14" s="17">
        <v>3411</v>
      </c>
      <c r="F14" s="17">
        <v>1576</v>
      </c>
      <c r="G14" s="17">
        <v>398</v>
      </c>
      <c r="H14" s="17">
        <v>124</v>
      </c>
      <c r="I14" s="17">
        <v>124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5551</v>
      </c>
      <c r="D15" s="17">
        <v>527</v>
      </c>
      <c r="E15" s="17">
        <v>2760</v>
      </c>
      <c r="F15" s="17">
        <v>1653</v>
      </c>
      <c r="G15" s="17">
        <v>364</v>
      </c>
      <c r="H15" s="17">
        <v>103</v>
      </c>
      <c r="I15" s="17">
        <v>144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4438</v>
      </c>
      <c r="D16" s="17">
        <v>501</v>
      </c>
      <c r="E16" s="17">
        <v>1961</v>
      </c>
      <c r="F16" s="17">
        <v>1464</v>
      </c>
      <c r="G16" s="17">
        <v>302</v>
      </c>
      <c r="H16" s="17">
        <v>101</v>
      </c>
      <c r="I16" s="17">
        <v>109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3013</v>
      </c>
      <c r="D17" s="17">
        <v>275</v>
      </c>
      <c r="E17" s="17">
        <v>1058</v>
      </c>
      <c r="F17" s="17">
        <v>1229</v>
      </c>
      <c r="G17" s="17">
        <v>230</v>
      </c>
      <c r="H17" s="17">
        <v>98</v>
      </c>
      <c r="I17" s="17">
        <v>123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1570</v>
      </c>
      <c r="D18" s="17">
        <v>156</v>
      </c>
      <c r="E18" s="17">
        <v>310</v>
      </c>
      <c r="F18" s="17">
        <v>823</v>
      </c>
      <c r="G18" s="17">
        <v>131</v>
      </c>
      <c r="H18" s="17">
        <v>67</v>
      </c>
      <c r="I18" s="17">
        <v>83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849</v>
      </c>
      <c r="D19" s="17">
        <v>66</v>
      </c>
      <c r="E19" s="17">
        <v>136</v>
      </c>
      <c r="F19" s="17">
        <v>457</v>
      </c>
      <c r="G19" s="17">
        <v>74</v>
      </c>
      <c r="H19" s="17">
        <v>51</v>
      </c>
      <c r="I19" s="17">
        <v>65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447</v>
      </c>
      <c r="D20" s="17">
        <v>33</v>
      </c>
      <c r="E20" s="17">
        <v>66</v>
      </c>
      <c r="F20" s="17">
        <v>252</v>
      </c>
      <c r="G20" s="17">
        <v>37</v>
      </c>
      <c r="H20" s="17">
        <v>28</v>
      </c>
      <c r="I20" s="17">
        <v>31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320</v>
      </c>
      <c r="D21" s="17">
        <v>25</v>
      </c>
      <c r="E21" s="17">
        <v>80</v>
      </c>
      <c r="F21" s="17">
        <v>155</v>
      </c>
      <c r="G21" s="17">
        <v>17</v>
      </c>
      <c r="H21" s="17">
        <v>17</v>
      </c>
      <c r="I21" s="17">
        <v>26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24516</v>
      </c>
      <c r="D22" s="16">
        <v>4328</v>
      </c>
      <c r="E22" s="16">
        <v>11799</v>
      </c>
      <c r="F22" s="16">
        <v>5936</v>
      </c>
      <c r="G22" s="16">
        <v>933</v>
      </c>
      <c r="H22" s="16">
        <v>700</v>
      </c>
      <c r="I22" s="16">
        <v>820</v>
      </c>
    </row>
    <row r="23" spans="1:14" ht="12" customHeight="1" x14ac:dyDescent="0.2">
      <c r="A23" s="28" t="s">
        <v>165</v>
      </c>
      <c r="B23" s="2" t="s">
        <v>12</v>
      </c>
      <c r="C23" s="17">
        <v>48</v>
      </c>
      <c r="D23" s="17">
        <v>6</v>
      </c>
      <c r="E23" s="17">
        <v>15</v>
      </c>
      <c r="F23" s="17">
        <v>18</v>
      </c>
      <c r="G23" s="17">
        <v>2</v>
      </c>
      <c r="H23" s="17">
        <v>2</v>
      </c>
      <c r="I23" s="17">
        <v>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641</v>
      </c>
      <c r="D24" s="17">
        <v>162</v>
      </c>
      <c r="E24" s="17">
        <v>175</v>
      </c>
      <c r="F24" s="17">
        <v>184</v>
      </c>
      <c r="G24" s="17">
        <v>11</v>
      </c>
      <c r="H24" s="17">
        <v>59</v>
      </c>
      <c r="I24" s="17">
        <v>50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2106</v>
      </c>
      <c r="D25" s="17">
        <v>423</v>
      </c>
      <c r="E25" s="17">
        <v>993</v>
      </c>
      <c r="F25" s="17">
        <v>445</v>
      </c>
      <c r="G25" s="17">
        <v>61</v>
      </c>
      <c r="H25" s="17">
        <v>95</v>
      </c>
      <c r="I25" s="17">
        <v>89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2833</v>
      </c>
      <c r="D26" s="17">
        <v>429</v>
      </c>
      <c r="E26" s="17">
        <v>1532</v>
      </c>
      <c r="F26" s="17">
        <v>599</v>
      </c>
      <c r="G26" s="17">
        <v>85</v>
      </c>
      <c r="H26" s="17">
        <v>95</v>
      </c>
      <c r="I26" s="17">
        <v>93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3038</v>
      </c>
      <c r="D27" s="17">
        <v>350</v>
      </c>
      <c r="E27" s="17">
        <v>1669</v>
      </c>
      <c r="F27" s="17">
        <v>746</v>
      </c>
      <c r="G27" s="17">
        <v>116</v>
      </c>
      <c r="H27" s="17">
        <v>66</v>
      </c>
      <c r="I27" s="17">
        <v>91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2956</v>
      </c>
      <c r="D28" s="17">
        <v>390</v>
      </c>
      <c r="E28" s="17">
        <v>1647</v>
      </c>
      <c r="F28" s="17">
        <v>672</v>
      </c>
      <c r="G28" s="17">
        <v>115</v>
      </c>
      <c r="H28" s="17">
        <v>52</v>
      </c>
      <c r="I28" s="17">
        <v>80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3366</v>
      </c>
      <c r="D29" s="17">
        <v>568</v>
      </c>
      <c r="E29" s="17">
        <v>1794</v>
      </c>
      <c r="F29" s="17">
        <v>743</v>
      </c>
      <c r="G29" s="17">
        <v>109</v>
      </c>
      <c r="H29" s="17">
        <v>59</v>
      </c>
      <c r="I29" s="17">
        <v>93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2805</v>
      </c>
      <c r="D30" s="17">
        <v>471</v>
      </c>
      <c r="E30" s="17">
        <v>1484</v>
      </c>
      <c r="F30" s="17">
        <v>607</v>
      </c>
      <c r="G30" s="17">
        <v>132</v>
      </c>
      <c r="H30" s="17">
        <v>55</v>
      </c>
      <c r="I30" s="17">
        <v>56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2502</v>
      </c>
      <c r="D31" s="17">
        <v>515</v>
      </c>
      <c r="E31" s="17">
        <v>1177</v>
      </c>
      <c r="F31" s="17">
        <v>581</v>
      </c>
      <c r="G31" s="17">
        <v>105</v>
      </c>
      <c r="H31" s="17">
        <v>58</v>
      </c>
      <c r="I31" s="17">
        <v>66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1961</v>
      </c>
      <c r="D32" s="17">
        <v>490</v>
      </c>
      <c r="E32" s="17">
        <v>804</v>
      </c>
      <c r="F32" s="17">
        <v>493</v>
      </c>
      <c r="G32" s="17">
        <v>83</v>
      </c>
      <c r="H32" s="17">
        <v>41</v>
      </c>
      <c r="I32" s="17">
        <v>50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1115</v>
      </c>
      <c r="D33" s="17">
        <v>266</v>
      </c>
      <c r="E33" s="17">
        <v>310</v>
      </c>
      <c r="F33" s="17">
        <v>383</v>
      </c>
      <c r="G33" s="17">
        <v>55</v>
      </c>
      <c r="H33" s="17">
        <v>52</v>
      </c>
      <c r="I33" s="17">
        <v>49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561</v>
      </c>
      <c r="D34" s="17">
        <v>148</v>
      </c>
      <c r="E34" s="17">
        <v>96</v>
      </c>
      <c r="F34" s="17">
        <v>233</v>
      </c>
      <c r="G34" s="17">
        <v>22</v>
      </c>
      <c r="H34" s="17">
        <v>27</v>
      </c>
      <c r="I34" s="17">
        <v>35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317</v>
      </c>
      <c r="D35" s="17">
        <v>62</v>
      </c>
      <c r="E35" s="17">
        <v>49</v>
      </c>
      <c r="F35" s="17">
        <v>132</v>
      </c>
      <c r="G35" s="17">
        <v>23</v>
      </c>
      <c r="H35" s="17">
        <v>19</v>
      </c>
      <c r="I35" s="17">
        <v>32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138</v>
      </c>
      <c r="D36" s="17">
        <v>28</v>
      </c>
      <c r="E36" s="17">
        <v>19</v>
      </c>
      <c r="F36" s="17">
        <v>54</v>
      </c>
      <c r="G36" s="17">
        <v>9</v>
      </c>
      <c r="H36" s="17">
        <v>13</v>
      </c>
      <c r="I36" s="17">
        <v>15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129</v>
      </c>
      <c r="D37" s="17">
        <v>20</v>
      </c>
      <c r="E37" s="17">
        <v>35</v>
      </c>
      <c r="F37" s="17">
        <v>46</v>
      </c>
      <c r="G37" s="17">
        <v>5</v>
      </c>
      <c r="H37" s="17">
        <v>7</v>
      </c>
      <c r="I37" s="17">
        <v>16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31440</v>
      </c>
      <c r="D38" s="16">
        <v>118</v>
      </c>
      <c r="E38" s="16">
        <v>17686</v>
      </c>
      <c r="F38" s="16">
        <v>9439</v>
      </c>
      <c r="G38" s="16">
        <v>2247</v>
      </c>
      <c r="H38" s="16">
        <v>886</v>
      </c>
      <c r="I38" s="16">
        <v>1064</v>
      </c>
    </row>
    <row r="39" spans="1:14" ht="12" customHeight="1" x14ac:dyDescent="0.2">
      <c r="A39" s="28" t="s">
        <v>165</v>
      </c>
      <c r="B39" s="2" t="s">
        <v>12</v>
      </c>
      <c r="C39" s="17">
        <v>60</v>
      </c>
      <c r="D39" s="17">
        <v>2</v>
      </c>
      <c r="E39" s="17">
        <v>19</v>
      </c>
      <c r="F39" s="17">
        <v>16</v>
      </c>
      <c r="G39" s="17">
        <v>3</v>
      </c>
      <c r="H39" s="17">
        <v>10</v>
      </c>
      <c r="I39" s="17">
        <v>10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1073</v>
      </c>
      <c r="D40" s="17">
        <v>11</v>
      </c>
      <c r="E40" s="17">
        <v>530</v>
      </c>
      <c r="F40" s="17">
        <v>291</v>
      </c>
      <c r="G40" s="17">
        <v>41</v>
      </c>
      <c r="H40" s="17">
        <v>124</v>
      </c>
      <c r="I40" s="17">
        <v>76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2966</v>
      </c>
      <c r="D41" s="17">
        <v>9</v>
      </c>
      <c r="E41" s="17">
        <v>1923</v>
      </c>
      <c r="F41" s="17">
        <v>612</v>
      </c>
      <c r="G41" s="17">
        <v>140</v>
      </c>
      <c r="H41" s="17">
        <v>126</v>
      </c>
      <c r="I41" s="17">
        <v>156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3548</v>
      </c>
      <c r="D42" s="17">
        <v>9</v>
      </c>
      <c r="E42" s="17">
        <v>2374</v>
      </c>
      <c r="F42" s="17">
        <v>724</v>
      </c>
      <c r="G42" s="17">
        <v>217</v>
      </c>
      <c r="H42" s="17">
        <v>97</v>
      </c>
      <c r="I42" s="17">
        <v>127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3766</v>
      </c>
      <c r="D43" s="17">
        <v>8</v>
      </c>
      <c r="E43" s="17">
        <v>2495</v>
      </c>
      <c r="F43" s="17">
        <v>837</v>
      </c>
      <c r="G43" s="17">
        <v>221</v>
      </c>
      <c r="H43" s="17">
        <v>88</v>
      </c>
      <c r="I43" s="17">
        <v>117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3566</v>
      </c>
      <c r="D44" s="17">
        <v>7</v>
      </c>
      <c r="E44" s="17">
        <v>2273</v>
      </c>
      <c r="F44" s="17">
        <v>913</v>
      </c>
      <c r="G44" s="17">
        <v>223</v>
      </c>
      <c r="H44" s="17">
        <v>60</v>
      </c>
      <c r="I44" s="17">
        <v>90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3686</v>
      </c>
      <c r="D45" s="17">
        <v>7</v>
      </c>
      <c r="E45" s="17">
        <v>2264</v>
      </c>
      <c r="F45" s="17">
        <v>966</v>
      </c>
      <c r="G45" s="17">
        <v>283</v>
      </c>
      <c r="H45" s="17">
        <v>64</v>
      </c>
      <c r="I45" s="17">
        <v>102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3310</v>
      </c>
      <c r="D46" s="17">
        <v>11</v>
      </c>
      <c r="E46" s="17">
        <v>1927</v>
      </c>
      <c r="F46" s="17">
        <v>969</v>
      </c>
      <c r="G46" s="17">
        <v>266</v>
      </c>
      <c r="H46" s="17">
        <v>69</v>
      </c>
      <c r="I46" s="17">
        <v>68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3049</v>
      </c>
      <c r="D47" s="17">
        <v>12</v>
      </c>
      <c r="E47" s="17">
        <v>1583</v>
      </c>
      <c r="F47" s="17">
        <v>1072</v>
      </c>
      <c r="G47" s="17">
        <v>259</v>
      </c>
      <c r="H47" s="17">
        <v>45</v>
      </c>
      <c r="I47" s="17">
        <v>78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2477</v>
      </c>
      <c r="D48" s="17">
        <v>11</v>
      </c>
      <c r="E48" s="17">
        <v>1157</v>
      </c>
      <c r="F48" s="17">
        <v>971</v>
      </c>
      <c r="G48" s="17">
        <v>219</v>
      </c>
      <c r="H48" s="17">
        <v>60</v>
      </c>
      <c r="I48" s="17">
        <v>59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1898</v>
      </c>
      <c r="D49" s="17">
        <v>9</v>
      </c>
      <c r="E49" s="17">
        <v>748</v>
      </c>
      <c r="F49" s="17">
        <v>846</v>
      </c>
      <c r="G49" s="17">
        <v>175</v>
      </c>
      <c r="H49" s="17">
        <v>46</v>
      </c>
      <c r="I49" s="17">
        <v>74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1009</v>
      </c>
      <c r="D50" s="17">
        <v>8</v>
      </c>
      <c r="E50" s="17">
        <v>214</v>
      </c>
      <c r="F50" s="17">
        <v>590</v>
      </c>
      <c r="G50" s="17">
        <v>109</v>
      </c>
      <c r="H50" s="17">
        <v>40</v>
      </c>
      <c r="I50" s="17">
        <v>48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532</v>
      </c>
      <c r="D51" s="17">
        <v>4</v>
      </c>
      <c r="E51" s="17">
        <v>87</v>
      </c>
      <c r="F51" s="17">
        <v>325</v>
      </c>
      <c r="G51" s="17">
        <v>51</v>
      </c>
      <c r="H51" s="17">
        <v>32</v>
      </c>
      <c r="I51" s="17">
        <v>33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309</v>
      </c>
      <c r="D52" s="17">
        <v>5</v>
      </c>
      <c r="E52" s="17">
        <v>47</v>
      </c>
      <c r="F52" s="17">
        <v>198</v>
      </c>
      <c r="G52" s="17">
        <v>28</v>
      </c>
      <c r="H52" s="17">
        <v>15</v>
      </c>
      <c r="I52" s="17">
        <v>16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191</v>
      </c>
      <c r="D53" s="18">
        <v>5</v>
      </c>
      <c r="E53" s="18">
        <v>45</v>
      </c>
      <c r="F53" s="18">
        <v>109</v>
      </c>
      <c r="G53" s="18">
        <v>12</v>
      </c>
      <c r="H53" s="18">
        <v>10</v>
      </c>
      <c r="I53" s="18">
        <v>10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18589</v>
      </c>
      <c r="D6" s="16">
        <v>1549</v>
      </c>
      <c r="E6" s="16">
        <v>9605</v>
      </c>
      <c r="F6" s="16">
        <v>5124</v>
      </c>
      <c r="G6" s="16">
        <v>1010</v>
      </c>
      <c r="H6" s="16">
        <v>595</v>
      </c>
      <c r="I6" s="16">
        <v>706</v>
      </c>
    </row>
    <row r="7" spans="1:29" ht="12" customHeight="1" x14ac:dyDescent="0.2">
      <c r="A7" s="28" t="s">
        <v>165</v>
      </c>
      <c r="B7" s="2" t="s">
        <v>12</v>
      </c>
      <c r="C7" s="17">
        <v>18</v>
      </c>
      <c r="D7" s="17">
        <v>2</v>
      </c>
      <c r="E7" s="17">
        <v>4</v>
      </c>
      <c r="F7" s="17">
        <v>3</v>
      </c>
      <c r="G7" s="17" t="s">
        <v>178</v>
      </c>
      <c r="H7" s="17">
        <v>3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520</v>
      </c>
      <c r="D8" s="17">
        <v>59</v>
      </c>
      <c r="E8" s="17">
        <v>192</v>
      </c>
      <c r="F8" s="17">
        <v>149</v>
      </c>
      <c r="G8" s="17">
        <v>10</v>
      </c>
      <c r="H8" s="17">
        <v>61</v>
      </c>
      <c r="I8" s="17">
        <v>49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1455</v>
      </c>
      <c r="D9" s="17">
        <v>163</v>
      </c>
      <c r="E9" s="17">
        <v>759</v>
      </c>
      <c r="F9" s="17">
        <v>348</v>
      </c>
      <c r="G9" s="17">
        <v>52</v>
      </c>
      <c r="H9" s="17">
        <v>62</v>
      </c>
      <c r="I9" s="17">
        <v>71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2188</v>
      </c>
      <c r="D10" s="17">
        <v>191</v>
      </c>
      <c r="E10" s="17">
        <v>1270</v>
      </c>
      <c r="F10" s="17">
        <v>469</v>
      </c>
      <c r="G10" s="17">
        <v>91</v>
      </c>
      <c r="H10" s="17">
        <v>67</v>
      </c>
      <c r="I10" s="17">
        <v>100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2412</v>
      </c>
      <c r="D11" s="17">
        <v>170</v>
      </c>
      <c r="E11" s="17">
        <v>1387</v>
      </c>
      <c r="F11" s="17">
        <v>574</v>
      </c>
      <c r="G11" s="17">
        <v>128</v>
      </c>
      <c r="H11" s="17">
        <v>78</v>
      </c>
      <c r="I11" s="17">
        <v>75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2421</v>
      </c>
      <c r="D12" s="17">
        <v>158</v>
      </c>
      <c r="E12" s="17">
        <v>1489</v>
      </c>
      <c r="F12" s="17">
        <v>531</v>
      </c>
      <c r="G12" s="17">
        <v>126</v>
      </c>
      <c r="H12" s="17">
        <v>49</v>
      </c>
      <c r="I12" s="17">
        <v>68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2367</v>
      </c>
      <c r="D13" s="17">
        <v>177</v>
      </c>
      <c r="E13" s="17">
        <v>1354</v>
      </c>
      <c r="F13" s="17">
        <v>582</v>
      </c>
      <c r="G13" s="17">
        <v>143</v>
      </c>
      <c r="H13" s="17">
        <v>42</v>
      </c>
      <c r="I13" s="17">
        <v>69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2132</v>
      </c>
      <c r="D14" s="17">
        <v>180</v>
      </c>
      <c r="E14" s="17">
        <v>1160</v>
      </c>
      <c r="F14" s="17">
        <v>555</v>
      </c>
      <c r="G14" s="17">
        <v>118</v>
      </c>
      <c r="H14" s="17">
        <v>55</v>
      </c>
      <c r="I14" s="17">
        <v>64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1731</v>
      </c>
      <c r="D15" s="17">
        <v>167</v>
      </c>
      <c r="E15" s="17">
        <v>876</v>
      </c>
      <c r="F15" s="17">
        <v>508</v>
      </c>
      <c r="G15" s="17">
        <v>88</v>
      </c>
      <c r="H15" s="17">
        <v>50</v>
      </c>
      <c r="I15" s="17">
        <v>42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1371</v>
      </c>
      <c r="D16" s="17">
        <v>139</v>
      </c>
      <c r="E16" s="17">
        <v>615</v>
      </c>
      <c r="F16" s="17">
        <v>454</v>
      </c>
      <c r="G16" s="17">
        <v>77</v>
      </c>
      <c r="H16" s="17">
        <v>40</v>
      </c>
      <c r="I16" s="17">
        <v>46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912</v>
      </c>
      <c r="D17" s="17">
        <v>68</v>
      </c>
      <c r="E17" s="17">
        <v>334</v>
      </c>
      <c r="F17" s="17">
        <v>364</v>
      </c>
      <c r="G17" s="17">
        <v>73</v>
      </c>
      <c r="H17" s="17">
        <v>41</v>
      </c>
      <c r="I17" s="17">
        <v>32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520</v>
      </c>
      <c r="D18" s="17">
        <v>45</v>
      </c>
      <c r="E18" s="17">
        <v>86</v>
      </c>
      <c r="F18" s="17">
        <v>295</v>
      </c>
      <c r="G18" s="17">
        <v>44</v>
      </c>
      <c r="H18" s="17">
        <v>20</v>
      </c>
      <c r="I18" s="17">
        <v>30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285</v>
      </c>
      <c r="D19" s="17">
        <v>17</v>
      </c>
      <c r="E19" s="17">
        <v>43</v>
      </c>
      <c r="F19" s="17">
        <v>157</v>
      </c>
      <c r="G19" s="17">
        <v>31</v>
      </c>
      <c r="H19" s="17">
        <v>14</v>
      </c>
      <c r="I19" s="17">
        <v>23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167</v>
      </c>
      <c r="D20" s="17">
        <v>6</v>
      </c>
      <c r="E20" s="17">
        <v>22</v>
      </c>
      <c r="F20" s="17">
        <v>95</v>
      </c>
      <c r="G20" s="17">
        <v>20</v>
      </c>
      <c r="H20" s="17">
        <v>5</v>
      </c>
      <c r="I20" s="17">
        <v>19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90</v>
      </c>
      <c r="D21" s="17">
        <v>7</v>
      </c>
      <c r="E21" s="17">
        <v>14</v>
      </c>
      <c r="F21" s="17">
        <v>40</v>
      </c>
      <c r="G21" s="17">
        <v>9</v>
      </c>
      <c r="H21" s="17">
        <v>8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8257</v>
      </c>
      <c r="D22" s="16">
        <v>1507</v>
      </c>
      <c r="E22" s="16">
        <v>4244</v>
      </c>
      <c r="F22" s="16">
        <v>1666</v>
      </c>
      <c r="G22" s="16">
        <v>290</v>
      </c>
      <c r="H22" s="16">
        <v>234</v>
      </c>
      <c r="I22" s="16">
        <v>316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>
        <v>2</v>
      </c>
      <c r="E23" s="17">
        <v>2</v>
      </c>
      <c r="F23" s="17" t="s">
        <v>178</v>
      </c>
      <c r="G23" s="17" t="s">
        <v>178</v>
      </c>
      <c r="H23" s="17" t="s">
        <v>178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177</v>
      </c>
      <c r="D24" s="17">
        <v>56</v>
      </c>
      <c r="E24" s="17">
        <v>45</v>
      </c>
      <c r="F24" s="17">
        <v>43</v>
      </c>
      <c r="G24" s="17">
        <v>3</v>
      </c>
      <c r="H24" s="17">
        <v>14</v>
      </c>
      <c r="I24" s="17">
        <v>16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594</v>
      </c>
      <c r="D25" s="17">
        <v>154</v>
      </c>
      <c r="E25" s="17">
        <v>247</v>
      </c>
      <c r="F25" s="17">
        <v>136</v>
      </c>
      <c r="G25" s="17">
        <v>14</v>
      </c>
      <c r="H25" s="17">
        <v>20</v>
      </c>
      <c r="I25" s="17">
        <v>23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963</v>
      </c>
      <c r="D26" s="17">
        <v>187</v>
      </c>
      <c r="E26" s="17">
        <v>498</v>
      </c>
      <c r="F26" s="17">
        <v>175</v>
      </c>
      <c r="G26" s="17">
        <v>31</v>
      </c>
      <c r="H26" s="17">
        <v>25</v>
      </c>
      <c r="I26" s="17">
        <v>47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1095</v>
      </c>
      <c r="D27" s="17">
        <v>168</v>
      </c>
      <c r="E27" s="17">
        <v>642</v>
      </c>
      <c r="F27" s="17">
        <v>193</v>
      </c>
      <c r="G27" s="17">
        <v>39</v>
      </c>
      <c r="H27" s="17">
        <v>28</v>
      </c>
      <c r="I27" s="17">
        <v>25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1161</v>
      </c>
      <c r="D28" s="17">
        <v>151</v>
      </c>
      <c r="E28" s="17">
        <v>713</v>
      </c>
      <c r="F28" s="17">
        <v>189</v>
      </c>
      <c r="G28" s="17">
        <v>49</v>
      </c>
      <c r="H28" s="17">
        <v>20</v>
      </c>
      <c r="I28" s="17">
        <v>39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1127</v>
      </c>
      <c r="D29" s="17">
        <v>173</v>
      </c>
      <c r="E29" s="17">
        <v>659</v>
      </c>
      <c r="F29" s="17">
        <v>201</v>
      </c>
      <c r="G29" s="17">
        <v>38</v>
      </c>
      <c r="H29" s="17">
        <v>20</v>
      </c>
      <c r="I29" s="17">
        <v>36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1021</v>
      </c>
      <c r="D30" s="17">
        <v>178</v>
      </c>
      <c r="E30" s="17">
        <v>569</v>
      </c>
      <c r="F30" s="17">
        <v>183</v>
      </c>
      <c r="G30" s="17">
        <v>39</v>
      </c>
      <c r="H30" s="17">
        <v>25</v>
      </c>
      <c r="I30" s="17">
        <v>27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809</v>
      </c>
      <c r="D31" s="17">
        <v>165</v>
      </c>
      <c r="E31" s="17">
        <v>417</v>
      </c>
      <c r="F31" s="17">
        <v>154</v>
      </c>
      <c r="G31" s="17">
        <v>25</v>
      </c>
      <c r="H31" s="17">
        <v>26</v>
      </c>
      <c r="I31" s="17">
        <v>22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632</v>
      </c>
      <c r="D32" s="17">
        <v>134</v>
      </c>
      <c r="E32" s="17">
        <v>295</v>
      </c>
      <c r="F32" s="17">
        <v>137</v>
      </c>
      <c r="G32" s="17">
        <v>23</v>
      </c>
      <c r="H32" s="17">
        <v>24</v>
      </c>
      <c r="I32" s="17">
        <v>19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314</v>
      </c>
      <c r="D33" s="17">
        <v>67</v>
      </c>
      <c r="E33" s="17">
        <v>106</v>
      </c>
      <c r="F33" s="17">
        <v>99</v>
      </c>
      <c r="G33" s="17">
        <v>9</v>
      </c>
      <c r="H33" s="17">
        <v>16</v>
      </c>
      <c r="I33" s="17">
        <v>17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175</v>
      </c>
      <c r="D34" s="17">
        <v>45</v>
      </c>
      <c r="E34" s="17">
        <v>25</v>
      </c>
      <c r="F34" s="17">
        <v>78</v>
      </c>
      <c r="G34" s="17">
        <v>7</v>
      </c>
      <c r="H34" s="17">
        <v>6</v>
      </c>
      <c r="I34" s="17">
        <v>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100</v>
      </c>
      <c r="D35" s="17">
        <v>14</v>
      </c>
      <c r="E35" s="17">
        <v>15</v>
      </c>
      <c r="F35" s="17">
        <v>38</v>
      </c>
      <c r="G35" s="17">
        <v>13</v>
      </c>
      <c r="H35" s="17">
        <v>5</v>
      </c>
      <c r="I35" s="17">
        <v>15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51</v>
      </c>
      <c r="D36" s="17">
        <v>6</v>
      </c>
      <c r="E36" s="17">
        <v>6</v>
      </c>
      <c r="F36" s="17">
        <v>28</v>
      </c>
      <c r="G36" s="17" t="s">
        <v>178</v>
      </c>
      <c r="H36" s="17">
        <v>2</v>
      </c>
      <c r="I36" s="17">
        <v>9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31</v>
      </c>
      <c r="D37" s="17">
        <v>7</v>
      </c>
      <c r="E37" s="17">
        <v>5</v>
      </c>
      <c r="F37" s="17">
        <v>12</v>
      </c>
      <c r="G37" s="17" t="s">
        <v>178</v>
      </c>
      <c r="H37" s="17">
        <v>3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10332</v>
      </c>
      <c r="D38" s="16">
        <v>42</v>
      </c>
      <c r="E38" s="16">
        <v>5361</v>
      </c>
      <c r="F38" s="16">
        <v>3458</v>
      </c>
      <c r="G38" s="16">
        <v>720</v>
      </c>
      <c r="H38" s="16">
        <v>361</v>
      </c>
      <c r="I38" s="16">
        <v>390</v>
      </c>
    </row>
    <row r="39" spans="1:14" ht="12" customHeight="1" x14ac:dyDescent="0.2">
      <c r="A39" s="28" t="s">
        <v>165</v>
      </c>
      <c r="B39" s="2" t="s">
        <v>12</v>
      </c>
      <c r="C39" s="17">
        <v>11</v>
      </c>
      <c r="D39" s="17" t="s">
        <v>178</v>
      </c>
      <c r="E39" s="17">
        <v>2</v>
      </c>
      <c r="F39" s="17">
        <v>3</v>
      </c>
      <c r="G39" s="17" t="s">
        <v>178</v>
      </c>
      <c r="H39" s="17">
        <v>3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343</v>
      </c>
      <c r="D40" s="17">
        <v>3</v>
      </c>
      <c r="E40" s="17">
        <v>147</v>
      </c>
      <c r="F40" s="17">
        <v>106</v>
      </c>
      <c r="G40" s="17">
        <v>7</v>
      </c>
      <c r="H40" s="17">
        <v>47</v>
      </c>
      <c r="I40" s="17">
        <v>33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861</v>
      </c>
      <c r="D41" s="17">
        <v>9</v>
      </c>
      <c r="E41" s="17">
        <v>512</v>
      </c>
      <c r="F41" s="17">
        <v>212</v>
      </c>
      <c r="G41" s="17">
        <v>38</v>
      </c>
      <c r="H41" s="17">
        <v>42</v>
      </c>
      <c r="I41" s="17">
        <v>48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1225</v>
      </c>
      <c r="D42" s="17">
        <v>4</v>
      </c>
      <c r="E42" s="17">
        <v>772</v>
      </c>
      <c r="F42" s="17">
        <v>294</v>
      </c>
      <c r="G42" s="17">
        <v>60</v>
      </c>
      <c r="H42" s="17">
        <v>42</v>
      </c>
      <c r="I42" s="17">
        <v>53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1317</v>
      </c>
      <c r="D43" s="17">
        <v>2</v>
      </c>
      <c r="E43" s="17">
        <v>745</v>
      </c>
      <c r="F43" s="17">
        <v>381</v>
      </c>
      <c r="G43" s="17">
        <v>89</v>
      </c>
      <c r="H43" s="17">
        <v>50</v>
      </c>
      <c r="I43" s="17">
        <v>50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1260</v>
      </c>
      <c r="D44" s="17">
        <v>7</v>
      </c>
      <c r="E44" s="17">
        <v>776</v>
      </c>
      <c r="F44" s="17">
        <v>342</v>
      </c>
      <c r="G44" s="17">
        <v>77</v>
      </c>
      <c r="H44" s="17">
        <v>29</v>
      </c>
      <c r="I44" s="17">
        <v>29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1240</v>
      </c>
      <c r="D45" s="17">
        <v>4</v>
      </c>
      <c r="E45" s="17">
        <v>695</v>
      </c>
      <c r="F45" s="17">
        <v>381</v>
      </c>
      <c r="G45" s="17">
        <v>105</v>
      </c>
      <c r="H45" s="17">
        <v>22</v>
      </c>
      <c r="I45" s="17">
        <v>33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1111</v>
      </c>
      <c r="D46" s="17">
        <v>2</v>
      </c>
      <c r="E46" s="17">
        <v>591</v>
      </c>
      <c r="F46" s="17">
        <v>372</v>
      </c>
      <c r="G46" s="17">
        <v>79</v>
      </c>
      <c r="H46" s="17">
        <v>30</v>
      </c>
      <c r="I46" s="17">
        <v>37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922</v>
      </c>
      <c r="D47" s="17">
        <v>2</v>
      </c>
      <c r="E47" s="17">
        <v>459</v>
      </c>
      <c r="F47" s="17">
        <v>354</v>
      </c>
      <c r="G47" s="17">
        <v>63</v>
      </c>
      <c r="H47" s="17">
        <v>24</v>
      </c>
      <c r="I47" s="17">
        <v>20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739</v>
      </c>
      <c r="D48" s="17">
        <v>5</v>
      </c>
      <c r="E48" s="17">
        <v>320</v>
      </c>
      <c r="F48" s="17">
        <v>317</v>
      </c>
      <c r="G48" s="17">
        <v>54</v>
      </c>
      <c r="H48" s="17">
        <v>16</v>
      </c>
      <c r="I48" s="17">
        <v>27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598</v>
      </c>
      <c r="D49" s="17">
        <v>1</v>
      </c>
      <c r="E49" s="17">
        <v>228</v>
      </c>
      <c r="F49" s="17">
        <v>265</v>
      </c>
      <c r="G49" s="17">
        <v>64</v>
      </c>
      <c r="H49" s="17">
        <v>25</v>
      </c>
      <c r="I49" s="17">
        <v>15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345</v>
      </c>
      <c r="D50" s="17" t="s">
        <v>178</v>
      </c>
      <c r="E50" s="17">
        <v>61</v>
      </c>
      <c r="F50" s="17">
        <v>217</v>
      </c>
      <c r="G50" s="17">
        <v>37</v>
      </c>
      <c r="H50" s="17">
        <v>14</v>
      </c>
      <c r="I50" s="17">
        <v>16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185</v>
      </c>
      <c r="D51" s="17">
        <v>3</v>
      </c>
      <c r="E51" s="17">
        <v>28</v>
      </c>
      <c r="F51" s="17">
        <v>119</v>
      </c>
      <c r="G51" s="17">
        <v>18</v>
      </c>
      <c r="H51" s="17">
        <v>9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116</v>
      </c>
      <c r="D52" s="17" t="s">
        <v>178</v>
      </c>
      <c r="E52" s="17">
        <v>16</v>
      </c>
      <c r="F52" s="17">
        <v>67</v>
      </c>
      <c r="G52" s="17">
        <v>20</v>
      </c>
      <c r="H52" s="17">
        <v>3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59</v>
      </c>
      <c r="D53" s="18" t="s">
        <v>178</v>
      </c>
      <c r="E53" s="18">
        <v>9</v>
      </c>
      <c r="F53" s="18">
        <v>28</v>
      </c>
      <c r="G53" s="18">
        <v>9</v>
      </c>
      <c r="H53" s="18">
        <v>5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21700</v>
      </c>
      <c r="D6" s="16">
        <v>1908</v>
      </c>
      <c r="E6" s="16">
        <v>10187</v>
      </c>
      <c r="F6" s="16">
        <v>6675</v>
      </c>
      <c r="G6" s="16">
        <v>1481</v>
      </c>
      <c r="H6" s="16">
        <v>760</v>
      </c>
      <c r="I6" s="16">
        <v>689</v>
      </c>
    </row>
    <row r="7" spans="1:29" ht="12" customHeight="1" x14ac:dyDescent="0.2">
      <c r="A7" s="28" t="s">
        <v>165</v>
      </c>
      <c r="B7" s="2" t="s">
        <v>12</v>
      </c>
      <c r="C7" s="17">
        <v>81</v>
      </c>
      <c r="D7" s="17">
        <v>4</v>
      </c>
      <c r="E7" s="17">
        <v>29</v>
      </c>
      <c r="F7" s="17">
        <v>26</v>
      </c>
      <c r="G7" s="17">
        <v>5</v>
      </c>
      <c r="H7" s="17">
        <v>9</v>
      </c>
      <c r="I7" s="17">
        <v>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918</v>
      </c>
      <c r="D8" s="17">
        <v>99</v>
      </c>
      <c r="E8" s="17">
        <v>418</v>
      </c>
      <c r="F8" s="17">
        <v>217</v>
      </c>
      <c r="G8" s="17">
        <v>29</v>
      </c>
      <c r="H8" s="17">
        <v>98</v>
      </c>
      <c r="I8" s="17">
        <v>57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1850</v>
      </c>
      <c r="D9" s="17">
        <v>201</v>
      </c>
      <c r="E9" s="17">
        <v>1063</v>
      </c>
      <c r="F9" s="17">
        <v>338</v>
      </c>
      <c r="G9" s="17">
        <v>83</v>
      </c>
      <c r="H9" s="17">
        <v>87</v>
      </c>
      <c r="I9" s="17">
        <v>78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2309</v>
      </c>
      <c r="D10" s="17">
        <v>195</v>
      </c>
      <c r="E10" s="17">
        <v>1337</v>
      </c>
      <c r="F10" s="17">
        <v>519</v>
      </c>
      <c r="G10" s="17">
        <v>121</v>
      </c>
      <c r="H10" s="17">
        <v>70</v>
      </c>
      <c r="I10" s="17">
        <v>67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2437</v>
      </c>
      <c r="D11" s="17">
        <v>173</v>
      </c>
      <c r="E11" s="17">
        <v>1375</v>
      </c>
      <c r="F11" s="17">
        <v>596</v>
      </c>
      <c r="G11" s="17">
        <v>169</v>
      </c>
      <c r="H11" s="17">
        <v>61</v>
      </c>
      <c r="I11" s="17">
        <v>63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2377</v>
      </c>
      <c r="D12" s="17">
        <v>209</v>
      </c>
      <c r="E12" s="17">
        <v>1249</v>
      </c>
      <c r="F12" s="17">
        <v>627</v>
      </c>
      <c r="G12" s="17">
        <v>170</v>
      </c>
      <c r="H12" s="17">
        <v>64</v>
      </c>
      <c r="I12" s="17">
        <v>58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2450</v>
      </c>
      <c r="D13" s="17">
        <v>205</v>
      </c>
      <c r="E13" s="17">
        <v>1234</v>
      </c>
      <c r="F13" s="17">
        <v>741</v>
      </c>
      <c r="G13" s="17">
        <v>163</v>
      </c>
      <c r="H13" s="17">
        <v>54</v>
      </c>
      <c r="I13" s="17">
        <v>53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2383</v>
      </c>
      <c r="D14" s="17">
        <v>219</v>
      </c>
      <c r="E14" s="17">
        <v>1154</v>
      </c>
      <c r="F14" s="17">
        <v>768</v>
      </c>
      <c r="G14" s="17">
        <v>147</v>
      </c>
      <c r="H14" s="17">
        <v>45</v>
      </c>
      <c r="I14" s="17">
        <v>50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2062</v>
      </c>
      <c r="D15" s="17">
        <v>184</v>
      </c>
      <c r="E15" s="17">
        <v>909</v>
      </c>
      <c r="F15" s="17">
        <v>713</v>
      </c>
      <c r="G15" s="17">
        <v>147</v>
      </c>
      <c r="H15" s="17">
        <v>63</v>
      </c>
      <c r="I15" s="17">
        <v>46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1738</v>
      </c>
      <c r="D16" s="17">
        <v>192</v>
      </c>
      <c r="E16" s="17">
        <v>627</v>
      </c>
      <c r="F16" s="17">
        <v>658</v>
      </c>
      <c r="G16" s="17">
        <v>164</v>
      </c>
      <c r="H16" s="17">
        <v>46</v>
      </c>
      <c r="I16" s="17">
        <v>51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1246</v>
      </c>
      <c r="D17" s="17">
        <v>101</v>
      </c>
      <c r="E17" s="17">
        <v>412</v>
      </c>
      <c r="F17" s="17">
        <v>513</v>
      </c>
      <c r="G17" s="17">
        <v>112</v>
      </c>
      <c r="H17" s="17">
        <v>62</v>
      </c>
      <c r="I17" s="17">
        <v>46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785</v>
      </c>
      <c r="D18" s="17">
        <v>62</v>
      </c>
      <c r="E18" s="17">
        <v>157</v>
      </c>
      <c r="F18" s="17">
        <v>427</v>
      </c>
      <c r="G18" s="17">
        <v>65</v>
      </c>
      <c r="H18" s="17">
        <v>40</v>
      </c>
      <c r="I18" s="17">
        <v>34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524</v>
      </c>
      <c r="D19" s="17">
        <v>33</v>
      </c>
      <c r="E19" s="17">
        <v>95</v>
      </c>
      <c r="F19" s="17">
        <v>275</v>
      </c>
      <c r="G19" s="17">
        <v>56</v>
      </c>
      <c r="H19" s="17">
        <v>27</v>
      </c>
      <c r="I19" s="17">
        <v>38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293</v>
      </c>
      <c r="D20" s="17">
        <v>16</v>
      </c>
      <c r="E20" s="17">
        <v>58</v>
      </c>
      <c r="F20" s="17">
        <v>156</v>
      </c>
      <c r="G20" s="17">
        <v>28</v>
      </c>
      <c r="H20" s="17">
        <v>17</v>
      </c>
      <c r="I20" s="17">
        <v>18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247</v>
      </c>
      <c r="D21" s="17">
        <v>15</v>
      </c>
      <c r="E21" s="17">
        <v>70</v>
      </c>
      <c r="F21" s="17">
        <v>101</v>
      </c>
      <c r="G21" s="17">
        <v>22</v>
      </c>
      <c r="H21" s="17">
        <v>17</v>
      </c>
      <c r="I21" s="17">
        <v>22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9721</v>
      </c>
      <c r="D22" s="16">
        <v>1854</v>
      </c>
      <c r="E22" s="16">
        <v>4373</v>
      </c>
      <c r="F22" s="16">
        <v>2453</v>
      </c>
      <c r="G22" s="16">
        <v>386</v>
      </c>
      <c r="H22" s="16">
        <v>322</v>
      </c>
      <c r="I22" s="16">
        <v>333</v>
      </c>
    </row>
    <row r="23" spans="1:14" ht="12" customHeight="1" x14ac:dyDescent="0.2">
      <c r="A23" s="28" t="s">
        <v>165</v>
      </c>
      <c r="B23" s="2" t="s">
        <v>12</v>
      </c>
      <c r="C23" s="17">
        <v>35</v>
      </c>
      <c r="D23" s="17">
        <v>3</v>
      </c>
      <c r="E23" s="17">
        <v>9</v>
      </c>
      <c r="F23" s="17">
        <v>11</v>
      </c>
      <c r="G23" s="17">
        <v>1</v>
      </c>
      <c r="H23" s="17">
        <v>5</v>
      </c>
      <c r="I23" s="17">
        <v>6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350</v>
      </c>
      <c r="D24" s="17">
        <v>94</v>
      </c>
      <c r="E24" s="17">
        <v>106</v>
      </c>
      <c r="F24" s="17">
        <v>99</v>
      </c>
      <c r="G24" s="17">
        <v>5</v>
      </c>
      <c r="H24" s="17">
        <v>23</v>
      </c>
      <c r="I24" s="17">
        <v>23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773</v>
      </c>
      <c r="D25" s="17">
        <v>198</v>
      </c>
      <c r="E25" s="17">
        <v>352</v>
      </c>
      <c r="F25" s="17">
        <v>147</v>
      </c>
      <c r="G25" s="17">
        <v>25</v>
      </c>
      <c r="H25" s="17">
        <v>23</v>
      </c>
      <c r="I25" s="17">
        <v>28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1063</v>
      </c>
      <c r="D26" s="17">
        <v>190</v>
      </c>
      <c r="E26" s="17">
        <v>530</v>
      </c>
      <c r="F26" s="17">
        <v>242</v>
      </c>
      <c r="G26" s="17">
        <v>40</v>
      </c>
      <c r="H26" s="17">
        <v>29</v>
      </c>
      <c r="I26" s="17">
        <v>32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1125</v>
      </c>
      <c r="D27" s="17">
        <v>165</v>
      </c>
      <c r="E27" s="17">
        <v>601</v>
      </c>
      <c r="F27" s="17">
        <v>262</v>
      </c>
      <c r="G27" s="17">
        <v>42</v>
      </c>
      <c r="H27" s="17">
        <v>28</v>
      </c>
      <c r="I27" s="17">
        <v>27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1175</v>
      </c>
      <c r="D28" s="17">
        <v>209</v>
      </c>
      <c r="E28" s="17">
        <v>587</v>
      </c>
      <c r="F28" s="17">
        <v>264</v>
      </c>
      <c r="G28" s="17">
        <v>57</v>
      </c>
      <c r="H28" s="17">
        <v>26</v>
      </c>
      <c r="I28" s="17">
        <v>32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1184</v>
      </c>
      <c r="D29" s="17">
        <v>200</v>
      </c>
      <c r="E29" s="17">
        <v>606</v>
      </c>
      <c r="F29" s="17">
        <v>275</v>
      </c>
      <c r="G29" s="17">
        <v>44</v>
      </c>
      <c r="H29" s="17">
        <v>28</v>
      </c>
      <c r="I29" s="17">
        <v>31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1137</v>
      </c>
      <c r="D30" s="17">
        <v>216</v>
      </c>
      <c r="E30" s="17">
        <v>563</v>
      </c>
      <c r="F30" s="17">
        <v>265</v>
      </c>
      <c r="G30" s="17">
        <v>44</v>
      </c>
      <c r="H30" s="17">
        <v>24</v>
      </c>
      <c r="I30" s="17">
        <v>25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944</v>
      </c>
      <c r="D31" s="17">
        <v>180</v>
      </c>
      <c r="E31" s="17">
        <v>429</v>
      </c>
      <c r="F31" s="17">
        <v>248</v>
      </c>
      <c r="G31" s="17">
        <v>27</v>
      </c>
      <c r="H31" s="17">
        <v>34</v>
      </c>
      <c r="I31" s="17">
        <v>26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754</v>
      </c>
      <c r="D32" s="17">
        <v>184</v>
      </c>
      <c r="E32" s="17">
        <v>283</v>
      </c>
      <c r="F32" s="17">
        <v>201</v>
      </c>
      <c r="G32" s="17">
        <v>38</v>
      </c>
      <c r="H32" s="17">
        <v>25</v>
      </c>
      <c r="I32" s="17">
        <v>23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487</v>
      </c>
      <c r="D33" s="17">
        <v>98</v>
      </c>
      <c r="E33" s="17">
        <v>154</v>
      </c>
      <c r="F33" s="17">
        <v>150</v>
      </c>
      <c r="G33" s="17">
        <v>26</v>
      </c>
      <c r="H33" s="17">
        <v>37</v>
      </c>
      <c r="I33" s="17">
        <v>22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285</v>
      </c>
      <c r="D34" s="17">
        <v>62</v>
      </c>
      <c r="E34" s="17">
        <v>60</v>
      </c>
      <c r="F34" s="17">
        <v>117</v>
      </c>
      <c r="G34" s="17">
        <v>13</v>
      </c>
      <c r="H34" s="17">
        <v>17</v>
      </c>
      <c r="I34" s="17">
        <v>16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175</v>
      </c>
      <c r="D35" s="17">
        <v>28</v>
      </c>
      <c r="E35" s="17">
        <v>27</v>
      </c>
      <c r="F35" s="17">
        <v>82</v>
      </c>
      <c r="G35" s="17">
        <v>11</v>
      </c>
      <c r="H35" s="17">
        <v>10</v>
      </c>
      <c r="I35" s="17">
        <v>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95</v>
      </c>
      <c r="D36" s="17">
        <v>12</v>
      </c>
      <c r="E36" s="17">
        <v>18</v>
      </c>
      <c r="F36" s="17">
        <v>47</v>
      </c>
      <c r="G36" s="17">
        <v>5</v>
      </c>
      <c r="H36" s="17">
        <v>5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139</v>
      </c>
      <c r="D37" s="17">
        <v>15</v>
      </c>
      <c r="E37" s="17">
        <v>48</v>
      </c>
      <c r="F37" s="17">
        <v>43</v>
      </c>
      <c r="G37" s="17">
        <v>8</v>
      </c>
      <c r="H37" s="17">
        <v>8</v>
      </c>
      <c r="I37" s="17">
        <v>17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11979</v>
      </c>
      <c r="D38" s="16">
        <v>54</v>
      </c>
      <c r="E38" s="16">
        <v>5814</v>
      </c>
      <c r="F38" s="16">
        <v>4222</v>
      </c>
      <c r="G38" s="16">
        <v>1095</v>
      </c>
      <c r="H38" s="16">
        <v>438</v>
      </c>
      <c r="I38" s="16">
        <v>356</v>
      </c>
    </row>
    <row r="39" spans="1:14" ht="12" customHeight="1" x14ac:dyDescent="0.2">
      <c r="A39" s="28" t="s">
        <v>165</v>
      </c>
      <c r="B39" s="2" t="s">
        <v>12</v>
      </c>
      <c r="C39" s="17">
        <v>46</v>
      </c>
      <c r="D39" s="17">
        <v>1</v>
      </c>
      <c r="E39" s="17">
        <v>20</v>
      </c>
      <c r="F39" s="17">
        <v>15</v>
      </c>
      <c r="G39" s="17">
        <v>4</v>
      </c>
      <c r="H39" s="17">
        <v>4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568</v>
      </c>
      <c r="D40" s="17">
        <v>5</v>
      </c>
      <c r="E40" s="17">
        <v>312</v>
      </c>
      <c r="F40" s="17">
        <v>118</v>
      </c>
      <c r="G40" s="17">
        <v>24</v>
      </c>
      <c r="H40" s="17">
        <v>75</v>
      </c>
      <c r="I40" s="17">
        <v>34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1077</v>
      </c>
      <c r="D41" s="17">
        <v>3</v>
      </c>
      <c r="E41" s="17">
        <v>711</v>
      </c>
      <c r="F41" s="17">
        <v>191</v>
      </c>
      <c r="G41" s="17">
        <v>58</v>
      </c>
      <c r="H41" s="17">
        <v>64</v>
      </c>
      <c r="I41" s="17">
        <v>50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1246</v>
      </c>
      <c r="D42" s="17">
        <v>5</v>
      </c>
      <c r="E42" s="17">
        <v>807</v>
      </c>
      <c r="F42" s="17">
        <v>277</v>
      </c>
      <c r="G42" s="17">
        <v>81</v>
      </c>
      <c r="H42" s="17">
        <v>41</v>
      </c>
      <c r="I42" s="17">
        <v>35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1312</v>
      </c>
      <c r="D43" s="17">
        <v>8</v>
      </c>
      <c r="E43" s="17">
        <v>774</v>
      </c>
      <c r="F43" s="17">
        <v>334</v>
      </c>
      <c r="G43" s="17">
        <v>127</v>
      </c>
      <c r="H43" s="17">
        <v>33</v>
      </c>
      <c r="I43" s="17">
        <v>36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1202</v>
      </c>
      <c r="D44" s="17" t="s">
        <v>178</v>
      </c>
      <c r="E44" s="17">
        <v>662</v>
      </c>
      <c r="F44" s="17">
        <v>363</v>
      </c>
      <c r="G44" s="17">
        <v>113</v>
      </c>
      <c r="H44" s="17">
        <v>38</v>
      </c>
      <c r="I44" s="17">
        <v>26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1266</v>
      </c>
      <c r="D45" s="17">
        <v>5</v>
      </c>
      <c r="E45" s="17">
        <v>628</v>
      </c>
      <c r="F45" s="17">
        <v>466</v>
      </c>
      <c r="G45" s="17">
        <v>119</v>
      </c>
      <c r="H45" s="17">
        <v>26</v>
      </c>
      <c r="I45" s="17">
        <v>22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1246</v>
      </c>
      <c r="D46" s="17">
        <v>3</v>
      </c>
      <c r="E46" s="17">
        <v>591</v>
      </c>
      <c r="F46" s="17">
        <v>503</v>
      </c>
      <c r="G46" s="17">
        <v>103</v>
      </c>
      <c r="H46" s="17">
        <v>21</v>
      </c>
      <c r="I46" s="17">
        <v>25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1118</v>
      </c>
      <c r="D47" s="17">
        <v>4</v>
      </c>
      <c r="E47" s="17">
        <v>480</v>
      </c>
      <c r="F47" s="17">
        <v>465</v>
      </c>
      <c r="G47" s="17">
        <v>120</v>
      </c>
      <c r="H47" s="17">
        <v>29</v>
      </c>
      <c r="I47" s="17">
        <v>20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984</v>
      </c>
      <c r="D48" s="17">
        <v>8</v>
      </c>
      <c r="E48" s="17">
        <v>344</v>
      </c>
      <c r="F48" s="17">
        <v>457</v>
      </c>
      <c r="G48" s="17">
        <v>126</v>
      </c>
      <c r="H48" s="17">
        <v>21</v>
      </c>
      <c r="I48" s="17">
        <v>28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759</v>
      </c>
      <c r="D49" s="17">
        <v>3</v>
      </c>
      <c r="E49" s="17">
        <v>258</v>
      </c>
      <c r="F49" s="17">
        <v>363</v>
      </c>
      <c r="G49" s="17">
        <v>86</v>
      </c>
      <c r="H49" s="17">
        <v>25</v>
      </c>
      <c r="I49" s="17">
        <v>24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500</v>
      </c>
      <c r="D50" s="17" t="s">
        <v>178</v>
      </c>
      <c r="E50" s="17">
        <v>97</v>
      </c>
      <c r="F50" s="17">
        <v>310</v>
      </c>
      <c r="G50" s="17">
        <v>52</v>
      </c>
      <c r="H50" s="17">
        <v>23</v>
      </c>
      <c r="I50" s="17">
        <v>18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349</v>
      </c>
      <c r="D51" s="17">
        <v>5</v>
      </c>
      <c r="E51" s="17">
        <v>68</v>
      </c>
      <c r="F51" s="17">
        <v>193</v>
      </c>
      <c r="G51" s="17">
        <v>45</v>
      </c>
      <c r="H51" s="17">
        <v>17</v>
      </c>
      <c r="I51" s="17">
        <v>21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198</v>
      </c>
      <c r="D52" s="17">
        <v>4</v>
      </c>
      <c r="E52" s="17">
        <v>40</v>
      </c>
      <c r="F52" s="17">
        <v>109</v>
      </c>
      <c r="G52" s="17">
        <v>23</v>
      </c>
      <c r="H52" s="17">
        <v>12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108</v>
      </c>
      <c r="D53" s="18" t="s">
        <v>178</v>
      </c>
      <c r="E53" s="18">
        <v>22</v>
      </c>
      <c r="F53" s="18">
        <v>58</v>
      </c>
      <c r="G53" s="18">
        <v>14</v>
      </c>
      <c r="H53" s="18">
        <v>9</v>
      </c>
      <c r="I53" s="18">
        <v>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3530</v>
      </c>
      <c r="D6" s="16">
        <v>310</v>
      </c>
      <c r="E6" s="16">
        <v>1751</v>
      </c>
      <c r="F6" s="16">
        <v>969</v>
      </c>
      <c r="G6" s="16">
        <v>282</v>
      </c>
      <c r="H6" s="16">
        <v>117</v>
      </c>
      <c r="I6" s="16">
        <v>101</v>
      </c>
    </row>
    <row r="7" spans="1:29" ht="12" customHeight="1" x14ac:dyDescent="0.2">
      <c r="A7" s="28" t="s">
        <v>165</v>
      </c>
      <c r="B7" s="2" t="s">
        <v>12</v>
      </c>
      <c r="C7" s="17">
        <v>6</v>
      </c>
      <c r="D7" s="17" t="s">
        <v>178</v>
      </c>
      <c r="E7" s="17">
        <v>3</v>
      </c>
      <c r="F7" s="17">
        <v>1</v>
      </c>
      <c r="G7" s="17" t="s">
        <v>178</v>
      </c>
      <c r="H7" s="17">
        <v>2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154</v>
      </c>
      <c r="D8" s="17">
        <v>18</v>
      </c>
      <c r="E8" s="17">
        <v>90</v>
      </c>
      <c r="F8" s="17">
        <v>23</v>
      </c>
      <c r="G8" s="17">
        <v>4</v>
      </c>
      <c r="H8" s="17">
        <v>10</v>
      </c>
      <c r="I8" s="17">
        <v>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309</v>
      </c>
      <c r="D9" s="17">
        <v>26</v>
      </c>
      <c r="E9" s="17">
        <v>202</v>
      </c>
      <c r="F9" s="17">
        <v>48</v>
      </c>
      <c r="G9" s="17">
        <v>12</v>
      </c>
      <c r="H9" s="17">
        <v>9</v>
      </c>
      <c r="I9" s="17">
        <v>12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366</v>
      </c>
      <c r="D10" s="17">
        <v>22</v>
      </c>
      <c r="E10" s="17">
        <v>227</v>
      </c>
      <c r="F10" s="17">
        <v>58</v>
      </c>
      <c r="G10" s="17">
        <v>27</v>
      </c>
      <c r="H10" s="17">
        <v>19</v>
      </c>
      <c r="I10" s="17">
        <v>13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403</v>
      </c>
      <c r="D11" s="17">
        <v>32</v>
      </c>
      <c r="E11" s="17">
        <v>239</v>
      </c>
      <c r="F11" s="17">
        <v>83</v>
      </c>
      <c r="G11" s="17">
        <v>35</v>
      </c>
      <c r="H11" s="17">
        <v>3</v>
      </c>
      <c r="I11" s="17">
        <v>11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394</v>
      </c>
      <c r="D12" s="17">
        <v>33</v>
      </c>
      <c r="E12" s="17">
        <v>212</v>
      </c>
      <c r="F12" s="17">
        <v>97</v>
      </c>
      <c r="G12" s="17">
        <v>31</v>
      </c>
      <c r="H12" s="17">
        <v>13</v>
      </c>
      <c r="I12" s="17">
        <v>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400</v>
      </c>
      <c r="D13" s="17">
        <v>33</v>
      </c>
      <c r="E13" s="17">
        <v>221</v>
      </c>
      <c r="F13" s="17">
        <v>98</v>
      </c>
      <c r="G13" s="17">
        <v>27</v>
      </c>
      <c r="H13" s="17">
        <v>17</v>
      </c>
      <c r="I13" s="17">
        <v>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379</v>
      </c>
      <c r="D14" s="17">
        <v>37</v>
      </c>
      <c r="E14" s="17">
        <v>192</v>
      </c>
      <c r="F14" s="17">
        <v>103</v>
      </c>
      <c r="G14" s="17">
        <v>30</v>
      </c>
      <c r="H14" s="17">
        <v>7</v>
      </c>
      <c r="I14" s="17">
        <v>10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331</v>
      </c>
      <c r="D15" s="17">
        <v>36</v>
      </c>
      <c r="E15" s="17">
        <v>137</v>
      </c>
      <c r="F15" s="17">
        <v>108</v>
      </c>
      <c r="G15" s="17">
        <v>34</v>
      </c>
      <c r="H15" s="17">
        <v>7</v>
      </c>
      <c r="I15" s="17">
        <v>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269</v>
      </c>
      <c r="D16" s="17">
        <v>29</v>
      </c>
      <c r="E16" s="17">
        <v>102</v>
      </c>
      <c r="F16" s="17">
        <v>99</v>
      </c>
      <c r="G16" s="17">
        <v>25</v>
      </c>
      <c r="H16" s="17">
        <v>6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236</v>
      </c>
      <c r="D17" s="17">
        <v>24</v>
      </c>
      <c r="E17" s="17">
        <v>74</v>
      </c>
      <c r="F17" s="17">
        <v>96</v>
      </c>
      <c r="G17" s="17">
        <v>28</v>
      </c>
      <c r="H17" s="17">
        <v>6</v>
      </c>
      <c r="I17" s="17">
        <v>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124</v>
      </c>
      <c r="D18" s="17">
        <v>11</v>
      </c>
      <c r="E18" s="17">
        <v>30</v>
      </c>
      <c r="F18" s="17">
        <v>63</v>
      </c>
      <c r="G18" s="17">
        <v>10</v>
      </c>
      <c r="H18" s="17">
        <v>8</v>
      </c>
      <c r="I18" s="17">
        <v>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87</v>
      </c>
      <c r="D19" s="17">
        <v>9</v>
      </c>
      <c r="E19" s="17">
        <v>10</v>
      </c>
      <c r="F19" s="17">
        <v>50</v>
      </c>
      <c r="G19" s="17">
        <v>11</v>
      </c>
      <c r="H19" s="17">
        <v>5</v>
      </c>
      <c r="I19" s="17">
        <v>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36</v>
      </c>
      <c r="D20" s="17" t="s">
        <v>178</v>
      </c>
      <c r="E20" s="17">
        <v>6</v>
      </c>
      <c r="F20" s="17">
        <v>21</v>
      </c>
      <c r="G20" s="17">
        <v>5</v>
      </c>
      <c r="H20" s="17">
        <v>3</v>
      </c>
      <c r="I20" s="17">
        <v>1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36</v>
      </c>
      <c r="D21" s="17" t="s">
        <v>178</v>
      </c>
      <c r="E21" s="17">
        <v>6</v>
      </c>
      <c r="F21" s="17">
        <v>21</v>
      </c>
      <c r="G21" s="17">
        <v>3</v>
      </c>
      <c r="H21" s="17">
        <v>2</v>
      </c>
      <c r="I21" s="17">
        <v>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1556</v>
      </c>
      <c r="D22" s="16">
        <v>300</v>
      </c>
      <c r="E22" s="16">
        <v>740</v>
      </c>
      <c r="F22" s="16">
        <v>326</v>
      </c>
      <c r="G22" s="16">
        <v>78</v>
      </c>
      <c r="H22" s="16">
        <v>59</v>
      </c>
      <c r="I22" s="16">
        <v>53</v>
      </c>
    </row>
    <row r="23" spans="1:14" ht="12" customHeight="1" x14ac:dyDescent="0.2">
      <c r="A23" s="28" t="s">
        <v>165</v>
      </c>
      <c r="B23" s="2" t="s">
        <v>12</v>
      </c>
      <c r="C23" s="17">
        <v>2</v>
      </c>
      <c r="D23" s="17" t="s">
        <v>178</v>
      </c>
      <c r="E23" s="17">
        <v>1</v>
      </c>
      <c r="F23" s="17" t="s">
        <v>178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63</v>
      </c>
      <c r="D24" s="17">
        <v>17</v>
      </c>
      <c r="E24" s="17">
        <v>28</v>
      </c>
      <c r="F24" s="17">
        <v>7</v>
      </c>
      <c r="G24" s="17" t="s">
        <v>178</v>
      </c>
      <c r="H24" s="17">
        <v>6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134</v>
      </c>
      <c r="D25" s="17">
        <v>26</v>
      </c>
      <c r="E25" s="17">
        <v>71</v>
      </c>
      <c r="F25" s="17">
        <v>23</v>
      </c>
      <c r="G25" s="17">
        <v>1</v>
      </c>
      <c r="H25" s="17">
        <v>5</v>
      </c>
      <c r="I25" s="17">
        <v>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141</v>
      </c>
      <c r="D26" s="17">
        <v>22</v>
      </c>
      <c r="E26" s="17">
        <v>81</v>
      </c>
      <c r="F26" s="17">
        <v>19</v>
      </c>
      <c r="G26" s="17">
        <v>9</v>
      </c>
      <c r="H26" s="17">
        <v>6</v>
      </c>
      <c r="I26" s="17">
        <v>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210</v>
      </c>
      <c r="D27" s="17">
        <v>31</v>
      </c>
      <c r="E27" s="17">
        <v>117</v>
      </c>
      <c r="F27" s="17">
        <v>39</v>
      </c>
      <c r="G27" s="17">
        <v>15</v>
      </c>
      <c r="H27" s="17">
        <v>3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177</v>
      </c>
      <c r="D28" s="17">
        <v>32</v>
      </c>
      <c r="E28" s="17">
        <v>97</v>
      </c>
      <c r="F28" s="17">
        <v>34</v>
      </c>
      <c r="G28" s="17">
        <v>5</v>
      </c>
      <c r="H28" s="17">
        <v>5</v>
      </c>
      <c r="I28" s="17">
        <v>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188</v>
      </c>
      <c r="D29" s="17">
        <v>33</v>
      </c>
      <c r="E29" s="17">
        <v>107</v>
      </c>
      <c r="F29" s="17">
        <v>32</v>
      </c>
      <c r="G29" s="17">
        <v>8</v>
      </c>
      <c r="H29" s="17">
        <v>5</v>
      </c>
      <c r="I29" s="17">
        <v>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175</v>
      </c>
      <c r="D30" s="17">
        <v>34</v>
      </c>
      <c r="E30" s="17">
        <v>90</v>
      </c>
      <c r="F30" s="17">
        <v>35</v>
      </c>
      <c r="G30" s="17">
        <v>7</v>
      </c>
      <c r="H30" s="17">
        <v>4</v>
      </c>
      <c r="I30" s="17">
        <v>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149</v>
      </c>
      <c r="D31" s="17">
        <v>35</v>
      </c>
      <c r="E31" s="17">
        <v>66</v>
      </c>
      <c r="F31" s="17">
        <v>32</v>
      </c>
      <c r="G31" s="17">
        <v>8</v>
      </c>
      <c r="H31" s="17">
        <v>5</v>
      </c>
      <c r="I31" s="17">
        <v>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119</v>
      </c>
      <c r="D32" s="17">
        <v>28</v>
      </c>
      <c r="E32" s="17">
        <v>36</v>
      </c>
      <c r="F32" s="17">
        <v>37</v>
      </c>
      <c r="G32" s="17">
        <v>7</v>
      </c>
      <c r="H32" s="17">
        <v>4</v>
      </c>
      <c r="I32" s="17">
        <v>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91</v>
      </c>
      <c r="D33" s="17">
        <v>24</v>
      </c>
      <c r="E33" s="17">
        <v>30</v>
      </c>
      <c r="F33" s="17">
        <v>26</v>
      </c>
      <c r="G33" s="17">
        <v>3</v>
      </c>
      <c r="H33" s="17">
        <v>5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52</v>
      </c>
      <c r="D34" s="17">
        <v>11</v>
      </c>
      <c r="E34" s="17">
        <v>12</v>
      </c>
      <c r="F34" s="17">
        <v>21</v>
      </c>
      <c r="G34" s="17">
        <v>4</v>
      </c>
      <c r="H34" s="17">
        <v>4</v>
      </c>
      <c r="I34" s="17" t="s">
        <v>178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31</v>
      </c>
      <c r="D35" s="17">
        <v>7</v>
      </c>
      <c r="E35" s="17">
        <v>3</v>
      </c>
      <c r="F35" s="17">
        <v>12</v>
      </c>
      <c r="G35" s="17">
        <v>5</v>
      </c>
      <c r="H35" s="17">
        <v>2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11</v>
      </c>
      <c r="D36" s="17" t="s">
        <v>178</v>
      </c>
      <c r="E36" s="17" t="s">
        <v>178</v>
      </c>
      <c r="F36" s="17">
        <v>4</v>
      </c>
      <c r="G36" s="17">
        <v>4</v>
      </c>
      <c r="H36" s="17">
        <v>2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13</v>
      </c>
      <c r="D37" s="17" t="s">
        <v>178</v>
      </c>
      <c r="E37" s="17">
        <v>1</v>
      </c>
      <c r="F37" s="17">
        <v>5</v>
      </c>
      <c r="G37" s="17">
        <v>2</v>
      </c>
      <c r="H37" s="17">
        <v>2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1974</v>
      </c>
      <c r="D38" s="16">
        <v>10</v>
      </c>
      <c r="E38" s="16">
        <v>1011</v>
      </c>
      <c r="F38" s="16">
        <v>643</v>
      </c>
      <c r="G38" s="16">
        <v>204</v>
      </c>
      <c r="H38" s="16">
        <v>58</v>
      </c>
      <c r="I38" s="16">
        <v>48</v>
      </c>
    </row>
    <row r="39" spans="1:14" ht="12" customHeight="1" x14ac:dyDescent="0.2">
      <c r="A39" s="28" t="s">
        <v>165</v>
      </c>
      <c r="B39" s="2" t="s">
        <v>12</v>
      </c>
      <c r="C39" s="17">
        <v>4</v>
      </c>
      <c r="D39" s="17" t="s">
        <v>178</v>
      </c>
      <c r="E39" s="17">
        <v>2</v>
      </c>
      <c r="F39" s="17">
        <v>1</v>
      </c>
      <c r="G39" s="17" t="s">
        <v>178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91</v>
      </c>
      <c r="D40" s="17">
        <v>1</v>
      </c>
      <c r="E40" s="17">
        <v>62</v>
      </c>
      <c r="F40" s="17">
        <v>16</v>
      </c>
      <c r="G40" s="17">
        <v>4</v>
      </c>
      <c r="H40" s="17">
        <v>4</v>
      </c>
      <c r="I40" s="17">
        <v>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175</v>
      </c>
      <c r="D41" s="17" t="s">
        <v>178</v>
      </c>
      <c r="E41" s="17">
        <v>131</v>
      </c>
      <c r="F41" s="17">
        <v>25</v>
      </c>
      <c r="G41" s="17">
        <v>11</v>
      </c>
      <c r="H41" s="17">
        <v>4</v>
      </c>
      <c r="I41" s="17">
        <v>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225</v>
      </c>
      <c r="D42" s="17" t="s">
        <v>178</v>
      </c>
      <c r="E42" s="17">
        <v>146</v>
      </c>
      <c r="F42" s="17">
        <v>39</v>
      </c>
      <c r="G42" s="17">
        <v>18</v>
      </c>
      <c r="H42" s="17">
        <v>13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193</v>
      </c>
      <c r="D43" s="17">
        <v>1</v>
      </c>
      <c r="E43" s="17">
        <v>122</v>
      </c>
      <c r="F43" s="17">
        <v>44</v>
      </c>
      <c r="G43" s="17">
        <v>20</v>
      </c>
      <c r="H43" s="17" t="s">
        <v>178</v>
      </c>
      <c r="I43" s="17">
        <v>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217</v>
      </c>
      <c r="D44" s="17">
        <v>1</v>
      </c>
      <c r="E44" s="17">
        <v>115</v>
      </c>
      <c r="F44" s="17">
        <v>63</v>
      </c>
      <c r="G44" s="17">
        <v>26</v>
      </c>
      <c r="H44" s="17">
        <v>8</v>
      </c>
      <c r="I44" s="17">
        <v>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212</v>
      </c>
      <c r="D45" s="17" t="s">
        <v>178</v>
      </c>
      <c r="E45" s="17">
        <v>114</v>
      </c>
      <c r="F45" s="17">
        <v>66</v>
      </c>
      <c r="G45" s="17">
        <v>19</v>
      </c>
      <c r="H45" s="17">
        <v>12</v>
      </c>
      <c r="I45" s="17">
        <v>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204</v>
      </c>
      <c r="D46" s="17">
        <v>3</v>
      </c>
      <c r="E46" s="17">
        <v>102</v>
      </c>
      <c r="F46" s="17">
        <v>68</v>
      </c>
      <c r="G46" s="17">
        <v>23</v>
      </c>
      <c r="H46" s="17">
        <v>3</v>
      </c>
      <c r="I46" s="17">
        <v>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182</v>
      </c>
      <c r="D47" s="17">
        <v>1</v>
      </c>
      <c r="E47" s="17">
        <v>71</v>
      </c>
      <c r="F47" s="17">
        <v>76</v>
      </c>
      <c r="G47" s="17">
        <v>26</v>
      </c>
      <c r="H47" s="17">
        <v>2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150</v>
      </c>
      <c r="D48" s="17">
        <v>1</v>
      </c>
      <c r="E48" s="17">
        <v>66</v>
      </c>
      <c r="F48" s="17">
        <v>62</v>
      </c>
      <c r="G48" s="17">
        <v>18</v>
      </c>
      <c r="H48" s="17">
        <v>2</v>
      </c>
      <c r="I48" s="17">
        <v>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145</v>
      </c>
      <c r="D49" s="17" t="s">
        <v>178</v>
      </c>
      <c r="E49" s="17">
        <v>44</v>
      </c>
      <c r="F49" s="17">
        <v>70</v>
      </c>
      <c r="G49" s="17">
        <v>25</v>
      </c>
      <c r="H49" s="17">
        <v>1</v>
      </c>
      <c r="I49" s="17">
        <v>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72</v>
      </c>
      <c r="D50" s="17" t="s">
        <v>178</v>
      </c>
      <c r="E50" s="17">
        <v>18</v>
      </c>
      <c r="F50" s="17">
        <v>42</v>
      </c>
      <c r="G50" s="17">
        <v>6</v>
      </c>
      <c r="H50" s="17">
        <v>4</v>
      </c>
      <c r="I50" s="17">
        <v>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56</v>
      </c>
      <c r="D51" s="17">
        <v>2</v>
      </c>
      <c r="E51" s="17">
        <v>7</v>
      </c>
      <c r="F51" s="17">
        <v>38</v>
      </c>
      <c r="G51" s="17">
        <v>6</v>
      </c>
      <c r="H51" s="17">
        <v>3</v>
      </c>
      <c r="I51" s="17" t="s">
        <v>178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25</v>
      </c>
      <c r="D52" s="17" t="s">
        <v>178</v>
      </c>
      <c r="E52" s="17">
        <v>6</v>
      </c>
      <c r="F52" s="17">
        <v>17</v>
      </c>
      <c r="G52" s="17">
        <v>1</v>
      </c>
      <c r="H52" s="17">
        <v>1</v>
      </c>
      <c r="I52" s="17" t="s">
        <v>178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23</v>
      </c>
      <c r="D53" s="18" t="s">
        <v>178</v>
      </c>
      <c r="E53" s="18">
        <v>5</v>
      </c>
      <c r="F53" s="18">
        <v>16</v>
      </c>
      <c r="G53" s="18">
        <v>1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53904</v>
      </c>
      <c r="D6" s="16">
        <v>4050</v>
      </c>
      <c r="E6" s="16">
        <v>27134</v>
      </c>
      <c r="F6" s="16">
        <v>16588</v>
      </c>
      <c r="G6" s="16">
        <v>2929</v>
      </c>
      <c r="H6" s="16">
        <v>1507</v>
      </c>
      <c r="I6" s="16">
        <v>1696</v>
      </c>
    </row>
    <row r="7" spans="1:29" ht="12" customHeight="1" x14ac:dyDescent="0.2">
      <c r="A7" s="28" t="s">
        <v>165</v>
      </c>
      <c r="B7" s="2" t="s">
        <v>12</v>
      </c>
      <c r="C7" s="17">
        <v>105</v>
      </c>
      <c r="D7" s="17">
        <v>8</v>
      </c>
      <c r="E7" s="17">
        <v>33</v>
      </c>
      <c r="F7" s="17">
        <v>31</v>
      </c>
      <c r="G7" s="17">
        <v>4</v>
      </c>
      <c r="H7" s="17">
        <v>16</v>
      </c>
      <c r="I7" s="17">
        <v>13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1664</v>
      </c>
      <c r="D8" s="17">
        <v>122</v>
      </c>
      <c r="E8" s="17">
        <v>815</v>
      </c>
      <c r="F8" s="17">
        <v>428</v>
      </c>
      <c r="G8" s="17">
        <v>64</v>
      </c>
      <c r="H8" s="17">
        <v>126</v>
      </c>
      <c r="I8" s="17">
        <v>109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4199</v>
      </c>
      <c r="D9" s="17">
        <v>320</v>
      </c>
      <c r="E9" s="17">
        <v>2543</v>
      </c>
      <c r="F9" s="17">
        <v>831</v>
      </c>
      <c r="G9" s="17">
        <v>157</v>
      </c>
      <c r="H9" s="17">
        <v>181</v>
      </c>
      <c r="I9" s="17">
        <v>167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5974</v>
      </c>
      <c r="D10" s="17">
        <v>422</v>
      </c>
      <c r="E10" s="17">
        <v>3434</v>
      </c>
      <c r="F10" s="17">
        <v>1448</v>
      </c>
      <c r="G10" s="17">
        <v>272</v>
      </c>
      <c r="H10" s="17">
        <v>190</v>
      </c>
      <c r="I10" s="17">
        <v>208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6635</v>
      </c>
      <c r="D11" s="17">
        <v>452</v>
      </c>
      <c r="E11" s="17">
        <v>3828</v>
      </c>
      <c r="F11" s="17">
        <v>1736</v>
      </c>
      <c r="G11" s="17">
        <v>298</v>
      </c>
      <c r="H11" s="17">
        <v>149</v>
      </c>
      <c r="I11" s="17">
        <v>172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6863</v>
      </c>
      <c r="D12" s="17">
        <v>479</v>
      </c>
      <c r="E12" s="17">
        <v>3849</v>
      </c>
      <c r="F12" s="17">
        <v>1913</v>
      </c>
      <c r="G12" s="17">
        <v>328</v>
      </c>
      <c r="H12" s="17">
        <v>127</v>
      </c>
      <c r="I12" s="17">
        <v>167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6538</v>
      </c>
      <c r="D13" s="17">
        <v>520</v>
      </c>
      <c r="E13" s="17">
        <v>3502</v>
      </c>
      <c r="F13" s="17">
        <v>1908</v>
      </c>
      <c r="G13" s="17">
        <v>338</v>
      </c>
      <c r="H13" s="17">
        <v>105</v>
      </c>
      <c r="I13" s="17">
        <v>165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6058</v>
      </c>
      <c r="D14" s="17">
        <v>457</v>
      </c>
      <c r="E14" s="17">
        <v>3112</v>
      </c>
      <c r="F14" s="17">
        <v>1864</v>
      </c>
      <c r="G14" s="17">
        <v>355</v>
      </c>
      <c r="H14" s="17">
        <v>128</v>
      </c>
      <c r="I14" s="17">
        <v>142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5077</v>
      </c>
      <c r="D15" s="17">
        <v>432</v>
      </c>
      <c r="E15" s="17">
        <v>2431</v>
      </c>
      <c r="F15" s="17">
        <v>1661</v>
      </c>
      <c r="G15" s="17">
        <v>329</v>
      </c>
      <c r="H15" s="17">
        <v>105</v>
      </c>
      <c r="I15" s="17">
        <v>119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4338</v>
      </c>
      <c r="D16" s="17">
        <v>373</v>
      </c>
      <c r="E16" s="17">
        <v>1817</v>
      </c>
      <c r="F16" s="17">
        <v>1640</v>
      </c>
      <c r="G16" s="17">
        <v>293</v>
      </c>
      <c r="H16" s="17">
        <v>96</v>
      </c>
      <c r="I16" s="17">
        <v>119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2996</v>
      </c>
      <c r="D17" s="17">
        <v>238</v>
      </c>
      <c r="E17" s="17">
        <v>1047</v>
      </c>
      <c r="F17" s="17">
        <v>1304</v>
      </c>
      <c r="G17" s="17">
        <v>232</v>
      </c>
      <c r="H17" s="17">
        <v>76</v>
      </c>
      <c r="I17" s="17">
        <v>99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1681</v>
      </c>
      <c r="D18" s="17">
        <v>113</v>
      </c>
      <c r="E18" s="17">
        <v>384</v>
      </c>
      <c r="F18" s="17">
        <v>884</v>
      </c>
      <c r="G18" s="17">
        <v>123</v>
      </c>
      <c r="H18" s="17">
        <v>100</v>
      </c>
      <c r="I18" s="17">
        <v>77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999</v>
      </c>
      <c r="D19" s="17">
        <v>70</v>
      </c>
      <c r="E19" s="17">
        <v>188</v>
      </c>
      <c r="F19" s="17">
        <v>527</v>
      </c>
      <c r="G19" s="17">
        <v>85</v>
      </c>
      <c r="H19" s="17">
        <v>66</v>
      </c>
      <c r="I19" s="17">
        <v>63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445</v>
      </c>
      <c r="D20" s="17">
        <v>27</v>
      </c>
      <c r="E20" s="17">
        <v>66</v>
      </c>
      <c r="F20" s="17">
        <v>254</v>
      </c>
      <c r="G20" s="17">
        <v>27</v>
      </c>
      <c r="H20" s="17">
        <v>25</v>
      </c>
      <c r="I20" s="17">
        <v>46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332</v>
      </c>
      <c r="D21" s="17">
        <v>17</v>
      </c>
      <c r="E21" s="17">
        <v>85</v>
      </c>
      <c r="F21" s="17">
        <v>159</v>
      </c>
      <c r="G21" s="17">
        <v>24</v>
      </c>
      <c r="H21" s="17">
        <v>17</v>
      </c>
      <c r="I21" s="17">
        <v>30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23997</v>
      </c>
      <c r="D22" s="16">
        <v>3910</v>
      </c>
      <c r="E22" s="16">
        <v>11262</v>
      </c>
      <c r="F22" s="16">
        <v>6514</v>
      </c>
      <c r="G22" s="16">
        <v>818</v>
      </c>
      <c r="H22" s="16">
        <v>678</v>
      </c>
      <c r="I22" s="16">
        <v>815</v>
      </c>
    </row>
    <row r="23" spans="1:14" ht="12" customHeight="1" x14ac:dyDescent="0.2">
      <c r="A23" s="28" t="s">
        <v>165</v>
      </c>
      <c r="B23" s="2" t="s">
        <v>12</v>
      </c>
      <c r="C23" s="17">
        <v>41</v>
      </c>
      <c r="D23" s="17">
        <v>7</v>
      </c>
      <c r="E23" s="17">
        <v>10</v>
      </c>
      <c r="F23" s="17">
        <v>11</v>
      </c>
      <c r="G23" s="17">
        <v>2</v>
      </c>
      <c r="H23" s="17">
        <v>4</v>
      </c>
      <c r="I23" s="17">
        <v>7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637</v>
      </c>
      <c r="D24" s="17">
        <v>114</v>
      </c>
      <c r="E24" s="17">
        <v>252</v>
      </c>
      <c r="F24" s="17">
        <v>162</v>
      </c>
      <c r="G24" s="17">
        <v>19</v>
      </c>
      <c r="H24" s="17">
        <v>39</v>
      </c>
      <c r="I24" s="17">
        <v>51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1728</v>
      </c>
      <c r="D25" s="17">
        <v>300</v>
      </c>
      <c r="E25" s="17">
        <v>860</v>
      </c>
      <c r="F25" s="17">
        <v>381</v>
      </c>
      <c r="G25" s="17">
        <v>38</v>
      </c>
      <c r="H25" s="17">
        <v>82</v>
      </c>
      <c r="I25" s="17">
        <v>67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2680</v>
      </c>
      <c r="D26" s="17">
        <v>404</v>
      </c>
      <c r="E26" s="17">
        <v>1332</v>
      </c>
      <c r="F26" s="17">
        <v>698</v>
      </c>
      <c r="G26" s="17">
        <v>70</v>
      </c>
      <c r="H26" s="17">
        <v>72</v>
      </c>
      <c r="I26" s="17">
        <v>104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3084</v>
      </c>
      <c r="D27" s="17">
        <v>449</v>
      </c>
      <c r="E27" s="17">
        <v>1590</v>
      </c>
      <c r="F27" s="17">
        <v>811</v>
      </c>
      <c r="G27" s="17">
        <v>87</v>
      </c>
      <c r="H27" s="17">
        <v>68</v>
      </c>
      <c r="I27" s="17">
        <v>79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3217</v>
      </c>
      <c r="D28" s="17">
        <v>470</v>
      </c>
      <c r="E28" s="17">
        <v>1642</v>
      </c>
      <c r="F28" s="17">
        <v>866</v>
      </c>
      <c r="G28" s="17">
        <v>100</v>
      </c>
      <c r="H28" s="17">
        <v>58</v>
      </c>
      <c r="I28" s="17">
        <v>81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3063</v>
      </c>
      <c r="D29" s="17">
        <v>501</v>
      </c>
      <c r="E29" s="17">
        <v>1543</v>
      </c>
      <c r="F29" s="17">
        <v>803</v>
      </c>
      <c r="G29" s="17">
        <v>88</v>
      </c>
      <c r="H29" s="17">
        <v>51</v>
      </c>
      <c r="I29" s="17">
        <v>77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2866</v>
      </c>
      <c r="D30" s="17">
        <v>446</v>
      </c>
      <c r="E30" s="17">
        <v>1487</v>
      </c>
      <c r="F30" s="17">
        <v>707</v>
      </c>
      <c r="G30" s="17">
        <v>99</v>
      </c>
      <c r="H30" s="17">
        <v>65</v>
      </c>
      <c r="I30" s="17">
        <v>62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2374</v>
      </c>
      <c r="D31" s="17">
        <v>419</v>
      </c>
      <c r="E31" s="17">
        <v>1107</v>
      </c>
      <c r="F31" s="17">
        <v>611</v>
      </c>
      <c r="G31" s="17">
        <v>114</v>
      </c>
      <c r="H31" s="17">
        <v>59</v>
      </c>
      <c r="I31" s="17">
        <v>64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1930</v>
      </c>
      <c r="D32" s="17">
        <v>358</v>
      </c>
      <c r="E32" s="17">
        <v>802</v>
      </c>
      <c r="F32" s="17">
        <v>582</v>
      </c>
      <c r="G32" s="17">
        <v>80</v>
      </c>
      <c r="H32" s="17">
        <v>53</v>
      </c>
      <c r="I32" s="17">
        <v>55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1136</v>
      </c>
      <c r="D33" s="17">
        <v>232</v>
      </c>
      <c r="E33" s="17">
        <v>376</v>
      </c>
      <c r="F33" s="17">
        <v>376</v>
      </c>
      <c r="G33" s="17">
        <v>66</v>
      </c>
      <c r="H33" s="17">
        <v>37</v>
      </c>
      <c r="I33" s="17">
        <v>49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570</v>
      </c>
      <c r="D34" s="17">
        <v>104</v>
      </c>
      <c r="E34" s="17">
        <v>129</v>
      </c>
      <c r="F34" s="17">
        <v>226</v>
      </c>
      <c r="G34" s="17">
        <v>26</v>
      </c>
      <c r="H34" s="17">
        <v>41</v>
      </c>
      <c r="I34" s="17">
        <v>44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348</v>
      </c>
      <c r="D35" s="17">
        <v>64</v>
      </c>
      <c r="E35" s="17">
        <v>66</v>
      </c>
      <c r="F35" s="17">
        <v>154</v>
      </c>
      <c r="G35" s="17">
        <v>12</v>
      </c>
      <c r="H35" s="17">
        <v>23</v>
      </c>
      <c r="I35" s="17">
        <v>29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164</v>
      </c>
      <c r="D36" s="17">
        <v>25</v>
      </c>
      <c r="E36" s="17">
        <v>23</v>
      </c>
      <c r="F36" s="17">
        <v>71</v>
      </c>
      <c r="G36" s="17">
        <v>6</v>
      </c>
      <c r="H36" s="17">
        <v>13</v>
      </c>
      <c r="I36" s="17">
        <v>26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159</v>
      </c>
      <c r="D37" s="17">
        <v>17</v>
      </c>
      <c r="E37" s="17">
        <v>43</v>
      </c>
      <c r="F37" s="17">
        <v>55</v>
      </c>
      <c r="G37" s="17">
        <v>11</v>
      </c>
      <c r="H37" s="17">
        <v>13</v>
      </c>
      <c r="I37" s="17">
        <v>20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29907</v>
      </c>
      <c r="D38" s="16">
        <v>140</v>
      </c>
      <c r="E38" s="16">
        <v>15872</v>
      </c>
      <c r="F38" s="16">
        <v>10074</v>
      </c>
      <c r="G38" s="16">
        <v>2111</v>
      </c>
      <c r="H38" s="16">
        <v>829</v>
      </c>
      <c r="I38" s="16">
        <v>881</v>
      </c>
    </row>
    <row r="39" spans="1:14" ht="12" customHeight="1" x14ac:dyDescent="0.2">
      <c r="A39" s="28" t="s">
        <v>165</v>
      </c>
      <c r="B39" s="2" t="s">
        <v>12</v>
      </c>
      <c r="C39" s="17">
        <v>64</v>
      </c>
      <c r="D39" s="17">
        <v>1</v>
      </c>
      <c r="E39" s="17">
        <v>23</v>
      </c>
      <c r="F39" s="17">
        <v>20</v>
      </c>
      <c r="G39" s="17">
        <v>2</v>
      </c>
      <c r="H39" s="17">
        <v>12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1027</v>
      </c>
      <c r="D40" s="17">
        <v>8</v>
      </c>
      <c r="E40" s="17">
        <v>563</v>
      </c>
      <c r="F40" s="17">
        <v>266</v>
      </c>
      <c r="G40" s="17">
        <v>45</v>
      </c>
      <c r="H40" s="17">
        <v>87</v>
      </c>
      <c r="I40" s="17">
        <v>58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2471</v>
      </c>
      <c r="D41" s="17">
        <v>20</v>
      </c>
      <c r="E41" s="17">
        <v>1683</v>
      </c>
      <c r="F41" s="17">
        <v>450</v>
      </c>
      <c r="G41" s="17">
        <v>119</v>
      </c>
      <c r="H41" s="17">
        <v>99</v>
      </c>
      <c r="I41" s="17">
        <v>100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3294</v>
      </c>
      <c r="D42" s="17">
        <v>18</v>
      </c>
      <c r="E42" s="17">
        <v>2102</v>
      </c>
      <c r="F42" s="17">
        <v>750</v>
      </c>
      <c r="G42" s="17">
        <v>202</v>
      </c>
      <c r="H42" s="17">
        <v>118</v>
      </c>
      <c r="I42" s="17">
        <v>104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3551</v>
      </c>
      <c r="D43" s="17">
        <v>3</v>
      </c>
      <c r="E43" s="17">
        <v>2238</v>
      </c>
      <c r="F43" s="17">
        <v>925</v>
      </c>
      <c r="G43" s="17">
        <v>211</v>
      </c>
      <c r="H43" s="17">
        <v>81</v>
      </c>
      <c r="I43" s="17">
        <v>93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3646</v>
      </c>
      <c r="D44" s="17">
        <v>9</v>
      </c>
      <c r="E44" s="17">
        <v>2207</v>
      </c>
      <c r="F44" s="17">
        <v>1047</v>
      </c>
      <c r="G44" s="17">
        <v>228</v>
      </c>
      <c r="H44" s="17">
        <v>69</v>
      </c>
      <c r="I44" s="17">
        <v>86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3475</v>
      </c>
      <c r="D45" s="17">
        <v>19</v>
      </c>
      <c r="E45" s="17">
        <v>1959</v>
      </c>
      <c r="F45" s="17">
        <v>1105</v>
      </c>
      <c r="G45" s="17">
        <v>250</v>
      </c>
      <c r="H45" s="17">
        <v>54</v>
      </c>
      <c r="I45" s="17">
        <v>88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3192</v>
      </c>
      <c r="D46" s="17">
        <v>11</v>
      </c>
      <c r="E46" s="17">
        <v>1625</v>
      </c>
      <c r="F46" s="17">
        <v>1157</v>
      </c>
      <c r="G46" s="17">
        <v>256</v>
      </c>
      <c r="H46" s="17">
        <v>63</v>
      </c>
      <c r="I46" s="17">
        <v>80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2703</v>
      </c>
      <c r="D47" s="17">
        <v>13</v>
      </c>
      <c r="E47" s="17">
        <v>1324</v>
      </c>
      <c r="F47" s="17">
        <v>1050</v>
      </c>
      <c r="G47" s="17">
        <v>215</v>
      </c>
      <c r="H47" s="17">
        <v>46</v>
      </c>
      <c r="I47" s="17">
        <v>55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2408</v>
      </c>
      <c r="D48" s="17">
        <v>15</v>
      </c>
      <c r="E48" s="17">
        <v>1015</v>
      </c>
      <c r="F48" s="17">
        <v>1058</v>
      </c>
      <c r="G48" s="17">
        <v>213</v>
      </c>
      <c r="H48" s="17">
        <v>43</v>
      </c>
      <c r="I48" s="17">
        <v>64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1860</v>
      </c>
      <c r="D49" s="17">
        <v>6</v>
      </c>
      <c r="E49" s="17">
        <v>671</v>
      </c>
      <c r="F49" s="17">
        <v>928</v>
      </c>
      <c r="G49" s="17">
        <v>166</v>
      </c>
      <c r="H49" s="17">
        <v>39</v>
      </c>
      <c r="I49" s="17">
        <v>50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1111</v>
      </c>
      <c r="D50" s="17">
        <v>9</v>
      </c>
      <c r="E50" s="17">
        <v>255</v>
      </c>
      <c r="F50" s="17">
        <v>658</v>
      </c>
      <c r="G50" s="17">
        <v>97</v>
      </c>
      <c r="H50" s="17">
        <v>59</v>
      </c>
      <c r="I50" s="17">
        <v>33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651</v>
      </c>
      <c r="D51" s="17">
        <v>6</v>
      </c>
      <c r="E51" s="17">
        <v>122</v>
      </c>
      <c r="F51" s="17">
        <v>373</v>
      </c>
      <c r="G51" s="17">
        <v>73</v>
      </c>
      <c r="H51" s="17">
        <v>43</v>
      </c>
      <c r="I51" s="17">
        <v>34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281</v>
      </c>
      <c r="D52" s="17">
        <v>2</v>
      </c>
      <c r="E52" s="17">
        <v>43</v>
      </c>
      <c r="F52" s="17">
        <v>183</v>
      </c>
      <c r="G52" s="17">
        <v>21</v>
      </c>
      <c r="H52" s="17">
        <v>12</v>
      </c>
      <c r="I52" s="17">
        <v>20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173</v>
      </c>
      <c r="D53" s="18" t="s">
        <v>178</v>
      </c>
      <c r="E53" s="18">
        <v>42</v>
      </c>
      <c r="F53" s="18">
        <v>104</v>
      </c>
      <c r="G53" s="18">
        <v>13</v>
      </c>
      <c r="H53" s="18">
        <v>4</v>
      </c>
      <c r="I53" s="18">
        <v>10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2369</v>
      </c>
      <c r="D6" s="16">
        <v>202</v>
      </c>
      <c r="E6" s="16">
        <v>1407</v>
      </c>
      <c r="F6" s="16">
        <v>477</v>
      </c>
      <c r="G6" s="16">
        <v>123</v>
      </c>
      <c r="H6" s="16">
        <v>74</v>
      </c>
      <c r="I6" s="16">
        <v>86</v>
      </c>
    </row>
    <row r="7" spans="1:29" ht="12" customHeight="1" x14ac:dyDescent="0.2">
      <c r="A7" s="28" t="s">
        <v>165</v>
      </c>
      <c r="B7" s="2" t="s">
        <v>12</v>
      </c>
      <c r="C7" s="17">
        <v>5</v>
      </c>
      <c r="D7" s="17" t="s">
        <v>178</v>
      </c>
      <c r="E7" s="17">
        <v>3</v>
      </c>
      <c r="F7" s="17">
        <v>1</v>
      </c>
      <c r="G7" s="17" t="s">
        <v>178</v>
      </c>
      <c r="H7" s="17">
        <v>1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107</v>
      </c>
      <c r="D8" s="17">
        <v>10</v>
      </c>
      <c r="E8" s="17">
        <v>60</v>
      </c>
      <c r="F8" s="17">
        <v>13</v>
      </c>
      <c r="G8" s="17">
        <v>2</v>
      </c>
      <c r="H8" s="17">
        <v>12</v>
      </c>
      <c r="I8" s="17">
        <v>10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236</v>
      </c>
      <c r="D9" s="17">
        <v>20</v>
      </c>
      <c r="E9" s="17">
        <v>158</v>
      </c>
      <c r="F9" s="17">
        <v>29</v>
      </c>
      <c r="G9" s="17">
        <v>6</v>
      </c>
      <c r="H9" s="17">
        <v>11</v>
      </c>
      <c r="I9" s="17">
        <v>12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267</v>
      </c>
      <c r="D10" s="17">
        <v>19</v>
      </c>
      <c r="E10" s="17">
        <v>185</v>
      </c>
      <c r="F10" s="17">
        <v>30</v>
      </c>
      <c r="G10" s="17">
        <v>17</v>
      </c>
      <c r="H10" s="17">
        <v>7</v>
      </c>
      <c r="I10" s="17">
        <v>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306</v>
      </c>
      <c r="D11" s="17">
        <v>26</v>
      </c>
      <c r="E11" s="17">
        <v>191</v>
      </c>
      <c r="F11" s="17">
        <v>60</v>
      </c>
      <c r="G11" s="17">
        <v>14</v>
      </c>
      <c r="H11" s="17">
        <v>10</v>
      </c>
      <c r="I11" s="17">
        <v>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294</v>
      </c>
      <c r="D12" s="17">
        <v>23</v>
      </c>
      <c r="E12" s="17">
        <v>197</v>
      </c>
      <c r="F12" s="17">
        <v>49</v>
      </c>
      <c r="G12" s="17">
        <v>12</v>
      </c>
      <c r="H12" s="17">
        <v>7</v>
      </c>
      <c r="I12" s="17">
        <v>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283</v>
      </c>
      <c r="D13" s="17">
        <v>20</v>
      </c>
      <c r="E13" s="17">
        <v>170</v>
      </c>
      <c r="F13" s="17">
        <v>61</v>
      </c>
      <c r="G13" s="17">
        <v>19</v>
      </c>
      <c r="H13" s="17">
        <v>3</v>
      </c>
      <c r="I13" s="17">
        <v>10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210</v>
      </c>
      <c r="D14" s="17">
        <v>18</v>
      </c>
      <c r="E14" s="17">
        <v>136</v>
      </c>
      <c r="F14" s="17">
        <v>37</v>
      </c>
      <c r="G14" s="17">
        <v>11</v>
      </c>
      <c r="H14" s="17">
        <v>3</v>
      </c>
      <c r="I14" s="17">
        <v>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204</v>
      </c>
      <c r="D15" s="17">
        <v>24</v>
      </c>
      <c r="E15" s="17">
        <v>122</v>
      </c>
      <c r="F15" s="17">
        <v>37</v>
      </c>
      <c r="G15" s="17">
        <v>13</v>
      </c>
      <c r="H15" s="17">
        <v>3</v>
      </c>
      <c r="I15" s="17">
        <v>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158</v>
      </c>
      <c r="D16" s="17">
        <v>19</v>
      </c>
      <c r="E16" s="17">
        <v>88</v>
      </c>
      <c r="F16" s="17">
        <v>36</v>
      </c>
      <c r="G16" s="17">
        <v>4</v>
      </c>
      <c r="H16" s="17">
        <v>7</v>
      </c>
      <c r="I16" s="17">
        <v>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140</v>
      </c>
      <c r="D17" s="17">
        <v>12</v>
      </c>
      <c r="E17" s="17">
        <v>65</v>
      </c>
      <c r="F17" s="17">
        <v>40</v>
      </c>
      <c r="G17" s="17">
        <v>10</v>
      </c>
      <c r="H17" s="17">
        <v>6</v>
      </c>
      <c r="I17" s="17">
        <v>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85</v>
      </c>
      <c r="D18" s="17">
        <v>8</v>
      </c>
      <c r="E18" s="17">
        <v>18</v>
      </c>
      <c r="F18" s="17">
        <v>47</v>
      </c>
      <c r="G18" s="17">
        <v>7</v>
      </c>
      <c r="H18" s="17">
        <v>2</v>
      </c>
      <c r="I18" s="17">
        <v>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43</v>
      </c>
      <c r="D19" s="17">
        <v>2</v>
      </c>
      <c r="E19" s="17">
        <v>8</v>
      </c>
      <c r="F19" s="17">
        <v>23</v>
      </c>
      <c r="G19" s="17">
        <v>3</v>
      </c>
      <c r="H19" s="17">
        <v>2</v>
      </c>
      <c r="I19" s="17">
        <v>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22</v>
      </c>
      <c r="D20" s="17" t="s">
        <v>178</v>
      </c>
      <c r="E20" s="17">
        <v>3</v>
      </c>
      <c r="F20" s="17">
        <v>13</v>
      </c>
      <c r="G20" s="17">
        <v>4</v>
      </c>
      <c r="H20" s="17" t="s">
        <v>178</v>
      </c>
      <c r="I20" s="17">
        <v>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</v>
      </c>
      <c r="D21" s="17">
        <v>1</v>
      </c>
      <c r="E21" s="17">
        <v>3</v>
      </c>
      <c r="F21" s="17">
        <v>1</v>
      </c>
      <c r="G21" s="17">
        <v>1</v>
      </c>
      <c r="H21" s="17" t="s">
        <v>178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1022</v>
      </c>
      <c r="D22" s="16">
        <v>194</v>
      </c>
      <c r="E22" s="16">
        <v>550</v>
      </c>
      <c r="F22" s="16">
        <v>168</v>
      </c>
      <c r="G22" s="16">
        <v>33</v>
      </c>
      <c r="H22" s="16">
        <v>39</v>
      </c>
      <c r="I22" s="16">
        <v>38</v>
      </c>
    </row>
    <row r="23" spans="1:14" ht="12" customHeight="1" x14ac:dyDescent="0.2">
      <c r="A23" s="28" t="s">
        <v>165</v>
      </c>
      <c r="B23" s="2" t="s">
        <v>12</v>
      </c>
      <c r="C23" s="17">
        <v>1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>
        <v>1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34</v>
      </c>
      <c r="D24" s="17">
        <v>10</v>
      </c>
      <c r="E24" s="17">
        <v>15</v>
      </c>
      <c r="F24" s="17">
        <v>1</v>
      </c>
      <c r="G24" s="17">
        <v>1</v>
      </c>
      <c r="H24" s="17">
        <v>4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82</v>
      </c>
      <c r="D25" s="17">
        <v>19</v>
      </c>
      <c r="E25" s="17">
        <v>44</v>
      </c>
      <c r="F25" s="17">
        <v>7</v>
      </c>
      <c r="G25" s="17">
        <v>1</v>
      </c>
      <c r="H25" s="17">
        <v>7</v>
      </c>
      <c r="I25" s="17">
        <v>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131</v>
      </c>
      <c r="D26" s="17">
        <v>19</v>
      </c>
      <c r="E26" s="17">
        <v>80</v>
      </c>
      <c r="F26" s="17">
        <v>13</v>
      </c>
      <c r="G26" s="17">
        <v>7</v>
      </c>
      <c r="H26" s="17">
        <v>5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143</v>
      </c>
      <c r="D27" s="17">
        <v>26</v>
      </c>
      <c r="E27" s="17">
        <v>80</v>
      </c>
      <c r="F27" s="17">
        <v>24</v>
      </c>
      <c r="G27" s="17">
        <v>7</v>
      </c>
      <c r="H27" s="17">
        <v>5</v>
      </c>
      <c r="I27" s="17">
        <v>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139</v>
      </c>
      <c r="D28" s="17">
        <v>21</v>
      </c>
      <c r="E28" s="17">
        <v>89</v>
      </c>
      <c r="F28" s="17">
        <v>19</v>
      </c>
      <c r="G28" s="17">
        <v>2</v>
      </c>
      <c r="H28" s="17">
        <v>4</v>
      </c>
      <c r="I28" s="17">
        <v>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134</v>
      </c>
      <c r="D29" s="17">
        <v>19</v>
      </c>
      <c r="E29" s="17">
        <v>85</v>
      </c>
      <c r="F29" s="17">
        <v>18</v>
      </c>
      <c r="G29" s="17">
        <v>6</v>
      </c>
      <c r="H29" s="17">
        <v>2</v>
      </c>
      <c r="I29" s="17">
        <v>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93</v>
      </c>
      <c r="D30" s="17">
        <v>17</v>
      </c>
      <c r="E30" s="17">
        <v>56</v>
      </c>
      <c r="F30" s="17">
        <v>13</v>
      </c>
      <c r="G30" s="17">
        <v>1</v>
      </c>
      <c r="H30" s="17">
        <v>2</v>
      </c>
      <c r="I30" s="17">
        <v>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97</v>
      </c>
      <c r="D31" s="17">
        <v>23</v>
      </c>
      <c r="E31" s="17">
        <v>49</v>
      </c>
      <c r="F31" s="17">
        <v>17</v>
      </c>
      <c r="G31" s="17">
        <v>3</v>
      </c>
      <c r="H31" s="17">
        <v>3</v>
      </c>
      <c r="I31" s="17">
        <v>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64</v>
      </c>
      <c r="D32" s="17">
        <v>19</v>
      </c>
      <c r="E32" s="17">
        <v>30</v>
      </c>
      <c r="F32" s="17">
        <v>12</v>
      </c>
      <c r="G32" s="17" t="s">
        <v>178</v>
      </c>
      <c r="H32" s="17">
        <v>2</v>
      </c>
      <c r="I32" s="17">
        <v>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51</v>
      </c>
      <c r="D33" s="17">
        <v>11</v>
      </c>
      <c r="E33" s="17">
        <v>16</v>
      </c>
      <c r="F33" s="17">
        <v>16</v>
      </c>
      <c r="G33" s="17">
        <v>1</v>
      </c>
      <c r="H33" s="17">
        <v>3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31</v>
      </c>
      <c r="D34" s="17">
        <v>7</v>
      </c>
      <c r="E34" s="17">
        <v>5</v>
      </c>
      <c r="F34" s="17">
        <v>17</v>
      </c>
      <c r="G34" s="17">
        <v>1</v>
      </c>
      <c r="H34" s="17" t="s">
        <v>178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</v>
      </c>
      <c r="D35" s="17">
        <v>2</v>
      </c>
      <c r="E35" s="17" t="s">
        <v>178</v>
      </c>
      <c r="F35" s="17">
        <v>6</v>
      </c>
      <c r="G35" s="17">
        <v>3</v>
      </c>
      <c r="H35" s="17">
        <v>1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</v>
      </c>
      <c r="D36" s="17" t="s">
        <v>178</v>
      </c>
      <c r="E36" s="17" t="s">
        <v>178</v>
      </c>
      <c r="F36" s="17">
        <v>5</v>
      </c>
      <c r="G36" s="17" t="s">
        <v>178</v>
      </c>
      <c r="H36" s="17" t="s">
        <v>178</v>
      </c>
      <c r="I36" s="17" t="s">
        <v>178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</v>
      </c>
      <c r="D37" s="17">
        <v>1</v>
      </c>
      <c r="E37" s="17">
        <v>1</v>
      </c>
      <c r="F37" s="17" t="s">
        <v>178</v>
      </c>
      <c r="G37" s="17" t="s">
        <v>178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1347</v>
      </c>
      <c r="D38" s="16">
        <v>8</v>
      </c>
      <c r="E38" s="16">
        <v>857</v>
      </c>
      <c r="F38" s="16">
        <v>309</v>
      </c>
      <c r="G38" s="16">
        <v>90</v>
      </c>
      <c r="H38" s="16">
        <v>35</v>
      </c>
      <c r="I38" s="16">
        <v>48</v>
      </c>
    </row>
    <row r="39" spans="1:14" ht="12" customHeight="1" x14ac:dyDescent="0.2">
      <c r="A39" s="28" t="s">
        <v>165</v>
      </c>
      <c r="B39" s="2" t="s">
        <v>12</v>
      </c>
      <c r="C39" s="17">
        <v>4</v>
      </c>
      <c r="D39" s="17" t="s">
        <v>178</v>
      </c>
      <c r="E39" s="17">
        <v>3</v>
      </c>
      <c r="F39" s="17">
        <v>1</v>
      </c>
      <c r="G39" s="17" t="s">
        <v>178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73</v>
      </c>
      <c r="D40" s="17" t="s">
        <v>178</v>
      </c>
      <c r="E40" s="17">
        <v>45</v>
      </c>
      <c r="F40" s="17">
        <v>12</v>
      </c>
      <c r="G40" s="17">
        <v>1</v>
      </c>
      <c r="H40" s="17">
        <v>8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154</v>
      </c>
      <c r="D41" s="17">
        <v>1</v>
      </c>
      <c r="E41" s="17">
        <v>114</v>
      </c>
      <c r="F41" s="17">
        <v>22</v>
      </c>
      <c r="G41" s="17">
        <v>5</v>
      </c>
      <c r="H41" s="17">
        <v>4</v>
      </c>
      <c r="I41" s="17">
        <v>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136</v>
      </c>
      <c r="D42" s="17" t="s">
        <v>178</v>
      </c>
      <c r="E42" s="17">
        <v>105</v>
      </c>
      <c r="F42" s="17">
        <v>17</v>
      </c>
      <c r="G42" s="17">
        <v>10</v>
      </c>
      <c r="H42" s="17">
        <v>2</v>
      </c>
      <c r="I42" s="17">
        <v>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163</v>
      </c>
      <c r="D43" s="17" t="s">
        <v>178</v>
      </c>
      <c r="E43" s="17">
        <v>111</v>
      </c>
      <c r="F43" s="17">
        <v>36</v>
      </c>
      <c r="G43" s="17">
        <v>7</v>
      </c>
      <c r="H43" s="17">
        <v>5</v>
      </c>
      <c r="I43" s="17">
        <v>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155</v>
      </c>
      <c r="D44" s="17">
        <v>2</v>
      </c>
      <c r="E44" s="17">
        <v>108</v>
      </c>
      <c r="F44" s="17">
        <v>30</v>
      </c>
      <c r="G44" s="17">
        <v>10</v>
      </c>
      <c r="H44" s="17">
        <v>3</v>
      </c>
      <c r="I44" s="17">
        <v>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149</v>
      </c>
      <c r="D45" s="17">
        <v>1</v>
      </c>
      <c r="E45" s="17">
        <v>85</v>
      </c>
      <c r="F45" s="17">
        <v>43</v>
      </c>
      <c r="G45" s="17">
        <v>13</v>
      </c>
      <c r="H45" s="17">
        <v>1</v>
      </c>
      <c r="I45" s="17">
        <v>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117</v>
      </c>
      <c r="D46" s="17">
        <v>1</v>
      </c>
      <c r="E46" s="17">
        <v>80</v>
      </c>
      <c r="F46" s="17">
        <v>24</v>
      </c>
      <c r="G46" s="17">
        <v>10</v>
      </c>
      <c r="H46" s="17">
        <v>1</v>
      </c>
      <c r="I46" s="17">
        <v>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107</v>
      </c>
      <c r="D47" s="17">
        <v>1</v>
      </c>
      <c r="E47" s="17">
        <v>73</v>
      </c>
      <c r="F47" s="17">
        <v>20</v>
      </c>
      <c r="G47" s="17">
        <v>10</v>
      </c>
      <c r="H47" s="17" t="s">
        <v>178</v>
      </c>
      <c r="I47" s="17">
        <v>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94</v>
      </c>
      <c r="D48" s="17" t="s">
        <v>178</v>
      </c>
      <c r="E48" s="17">
        <v>58</v>
      </c>
      <c r="F48" s="17">
        <v>24</v>
      </c>
      <c r="G48" s="17">
        <v>4</v>
      </c>
      <c r="H48" s="17">
        <v>5</v>
      </c>
      <c r="I48" s="17">
        <v>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89</v>
      </c>
      <c r="D49" s="17">
        <v>1</v>
      </c>
      <c r="E49" s="17">
        <v>49</v>
      </c>
      <c r="F49" s="17">
        <v>24</v>
      </c>
      <c r="G49" s="17">
        <v>9</v>
      </c>
      <c r="H49" s="17">
        <v>3</v>
      </c>
      <c r="I49" s="17">
        <v>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54</v>
      </c>
      <c r="D50" s="17">
        <v>1</v>
      </c>
      <c r="E50" s="17">
        <v>13</v>
      </c>
      <c r="F50" s="17">
        <v>30</v>
      </c>
      <c r="G50" s="17">
        <v>6</v>
      </c>
      <c r="H50" s="17">
        <v>2</v>
      </c>
      <c r="I50" s="17">
        <v>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30</v>
      </c>
      <c r="D51" s="17" t="s">
        <v>178</v>
      </c>
      <c r="E51" s="17">
        <v>8</v>
      </c>
      <c r="F51" s="17">
        <v>17</v>
      </c>
      <c r="G51" s="17" t="s">
        <v>178</v>
      </c>
      <c r="H51" s="17">
        <v>1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17</v>
      </c>
      <c r="D52" s="17" t="s">
        <v>178</v>
      </c>
      <c r="E52" s="17">
        <v>3</v>
      </c>
      <c r="F52" s="17">
        <v>8</v>
      </c>
      <c r="G52" s="17">
        <v>4</v>
      </c>
      <c r="H52" s="17" t="s">
        <v>178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</v>
      </c>
      <c r="D53" s="18" t="s">
        <v>178</v>
      </c>
      <c r="E53" s="18">
        <v>2</v>
      </c>
      <c r="F53" s="18">
        <v>1</v>
      </c>
      <c r="G53" s="18">
        <v>1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184957</v>
      </c>
      <c r="D6" s="16">
        <v>16499</v>
      </c>
      <c r="E6" s="16">
        <v>94460</v>
      </c>
      <c r="F6" s="16">
        <v>50744</v>
      </c>
      <c r="G6" s="16">
        <v>10510</v>
      </c>
      <c r="H6" s="16">
        <v>4776</v>
      </c>
      <c r="I6" s="16">
        <v>7968</v>
      </c>
    </row>
    <row r="7" spans="1:29" ht="12" customHeight="1" x14ac:dyDescent="0.2">
      <c r="A7" s="28" t="s">
        <v>165</v>
      </c>
      <c r="B7" s="2" t="s">
        <v>12</v>
      </c>
      <c r="C7" s="17">
        <v>414</v>
      </c>
      <c r="D7" s="17">
        <v>34</v>
      </c>
      <c r="E7" s="17">
        <v>127</v>
      </c>
      <c r="F7" s="17">
        <v>103</v>
      </c>
      <c r="G7" s="17">
        <v>24</v>
      </c>
      <c r="H7" s="17">
        <v>36</v>
      </c>
      <c r="I7" s="17">
        <v>90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7400</v>
      </c>
      <c r="D8" s="17">
        <v>616</v>
      </c>
      <c r="E8" s="17">
        <v>3543</v>
      </c>
      <c r="F8" s="17">
        <v>1756</v>
      </c>
      <c r="G8" s="17">
        <v>299</v>
      </c>
      <c r="H8" s="17">
        <v>511</v>
      </c>
      <c r="I8" s="17">
        <v>675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20410</v>
      </c>
      <c r="D9" s="17">
        <v>1339</v>
      </c>
      <c r="E9" s="17">
        <v>12380</v>
      </c>
      <c r="F9" s="17">
        <v>4110</v>
      </c>
      <c r="G9" s="17">
        <v>898</v>
      </c>
      <c r="H9" s="17">
        <v>679</v>
      </c>
      <c r="I9" s="17">
        <v>1004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22545</v>
      </c>
      <c r="D10" s="17">
        <v>1501</v>
      </c>
      <c r="E10" s="17">
        <v>13655</v>
      </c>
      <c r="F10" s="17">
        <v>4712</v>
      </c>
      <c r="G10" s="17">
        <v>1170</v>
      </c>
      <c r="H10" s="17">
        <v>581</v>
      </c>
      <c r="I10" s="17">
        <v>926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22428</v>
      </c>
      <c r="D11" s="17">
        <v>1697</v>
      </c>
      <c r="E11" s="17">
        <v>12831</v>
      </c>
      <c r="F11" s="17">
        <v>5240</v>
      </c>
      <c r="G11" s="17">
        <v>1297</v>
      </c>
      <c r="H11" s="17">
        <v>527</v>
      </c>
      <c r="I11" s="17">
        <v>836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22891</v>
      </c>
      <c r="D12" s="17">
        <v>1985</v>
      </c>
      <c r="E12" s="17">
        <v>12606</v>
      </c>
      <c r="F12" s="17">
        <v>5752</v>
      </c>
      <c r="G12" s="17">
        <v>1287</v>
      </c>
      <c r="H12" s="17">
        <v>492</v>
      </c>
      <c r="I12" s="17">
        <v>769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22974</v>
      </c>
      <c r="D13" s="17">
        <v>2224</v>
      </c>
      <c r="E13" s="17">
        <v>11847</v>
      </c>
      <c r="F13" s="17">
        <v>6248</v>
      </c>
      <c r="G13" s="17">
        <v>1351</v>
      </c>
      <c r="H13" s="17">
        <v>470</v>
      </c>
      <c r="I13" s="17">
        <v>834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20325</v>
      </c>
      <c r="D14" s="17">
        <v>2234</v>
      </c>
      <c r="E14" s="17">
        <v>9821</v>
      </c>
      <c r="F14" s="17">
        <v>6107</v>
      </c>
      <c r="G14" s="17">
        <v>1145</v>
      </c>
      <c r="H14" s="17">
        <v>346</v>
      </c>
      <c r="I14" s="17">
        <v>672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17079</v>
      </c>
      <c r="D15" s="17">
        <v>1901</v>
      </c>
      <c r="E15" s="17">
        <v>7672</v>
      </c>
      <c r="F15" s="17">
        <v>5484</v>
      </c>
      <c r="G15" s="17">
        <v>1085</v>
      </c>
      <c r="H15" s="17">
        <v>339</v>
      </c>
      <c r="I15" s="17">
        <v>598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12685</v>
      </c>
      <c r="D16" s="17">
        <v>1508</v>
      </c>
      <c r="E16" s="17">
        <v>5110</v>
      </c>
      <c r="F16" s="17">
        <v>4463</v>
      </c>
      <c r="G16" s="17">
        <v>835</v>
      </c>
      <c r="H16" s="17">
        <v>302</v>
      </c>
      <c r="I16" s="17">
        <v>467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8172</v>
      </c>
      <c r="D17" s="17">
        <v>853</v>
      </c>
      <c r="E17" s="17">
        <v>3080</v>
      </c>
      <c r="F17" s="17">
        <v>3109</v>
      </c>
      <c r="G17" s="17">
        <v>549</v>
      </c>
      <c r="H17" s="17">
        <v>198</v>
      </c>
      <c r="I17" s="17">
        <v>383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3983</v>
      </c>
      <c r="D18" s="17">
        <v>363</v>
      </c>
      <c r="E18" s="17">
        <v>1012</v>
      </c>
      <c r="F18" s="17">
        <v>1945</v>
      </c>
      <c r="G18" s="17">
        <v>266</v>
      </c>
      <c r="H18" s="17">
        <v>133</v>
      </c>
      <c r="I18" s="17">
        <v>264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1983</v>
      </c>
      <c r="D19" s="17">
        <v>130</v>
      </c>
      <c r="E19" s="17">
        <v>380</v>
      </c>
      <c r="F19" s="17">
        <v>1008</v>
      </c>
      <c r="G19" s="17">
        <v>162</v>
      </c>
      <c r="H19" s="17">
        <v>85</v>
      </c>
      <c r="I19" s="17">
        <v>218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944</v>
      </c>
      <c r="D20" s="17">
        <v>57</v>
      </c>
      <c r="E20" s="17">
        <v>194</v>
      </c>
      <c r="F20" s="17">
        <v>417</v>
      </c>
      <c r="G20" s="17">
        <v>91</v>
      </c>
      <c r="H20" s="17">
        <v>46</v>
      </c>
      <c r="I20" s="17">
        <v>139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724</v>
      </c>
      <c r="D21" s="17">
        <v>57</v>
      </c>
      <c r="E21" s="17">
        <v>202</v>
      </c>
      <c r="F21" s="17">
        <v>290</v>
      </c>
      <c r="G21" s="17">
        <v>51</v>
      </c>
      <c r="H21" s="17">
        <v>31</v>
      </c>
      <c r="I21" s="17">
        <v>93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80780</v>
      </c>
      <c r="D22" s="16">
        <v>15815</v>
      </c>
      <c r="E22" s="16">
        <v>34787</v>
      </c>
      <c r="F22" s="16">
        <v>20912</v>
      </c>
      <c r="G22" s="16">
        <v>3199</v>
      </c>
      <c r="H22" s="16">
        <v>2108</v>
      </c>
      <c r="I22" s="16">
        <v>3959</v>
      </c>
    </row>
    <row r="23" spans="1:14" ht="12" customHeight="1" x14ac:dyDescent="0.2">
      <c r="A23" s="28" t="s">
        <v>165</v>
      </c>
      <c r="B23" s="2" t="s">
        <v>12</v>
      </c>
      <c r="C23" s="17">
        <v>176</v>
      </c>
      <c r="D23" s="17">
        <v>25</v>
      </c>
      <c r="E23" s="17">
        <v>42</v>
      </c>
      <c r="F23" s="17">
        <v>45</v>
      </c>
      <c r="G23" s="17">
        <v>8</v>
      </c>
      <c r="H23" s="17">
        <v>12</v>
      </c>
      <c r="I23" s="17">
        <v>44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3074</v>
      </c>
      <c r="D24" s="17">
        <v>555</v>
      </c>
      <c r="E24" s="17">
        <v>1227</v>
      </c>
      <c r="F24" s="17">
        <v>675</v>
      </c>
      <c r="G24" s="17">
        <v>106</v>
      </c>
      <c r="H24" s="17">
        <v>202</v>
      </c>
      <c r="I24" s="17">
        <v>309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8863</v>
      </c>
      <c r="D25" s="17">
        <v>1272</v>
      </c>
      <c r="E25" s="17">
        <v>4673</v>
      </c>
      <c r="F25" s="17">
        <v>1828</v>
      </c>
      <c r="G25" s="17">
        <v>324</v>
      </c>
      <c r="H25" s="17">
        <v>271</v>
      </c>
      <c r="I25" s="17">
        <v>495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9671</v>
      </c>
      <c r="D26" s="17">
        <v>1443</v>
      </c>
      <c r="E26" s="17">
        <v>4978</v>
      </c>
      <c r="F26" s="17">
        <v>2134</v>
      </c>
      <c r="G26" s="17">
        <v>401</v>
      </c>
      <c r="H26" s="17">
        <v>249</v>
      </c>
      <c r="I26" s="17">
        <v>466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9991</v>
      </c>
      <c r="D27" s="17">
        <v>1639</v>
      </c>
      <c r="E27" s="17">
        <v>4825</v>
      </c>
      <c r="F27" s="17">
        <v>2440</v>
      </c>
      <c r="G27" s="17">
        <v>429</v>
      </c>
      <c r="H27" s="17">
        <v>231</v>
      </c>
      <c r="I27" s="17">
        <v>427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10144</v>
      </c>
      <c r="D28" s="17">
        <v>1927</v>
      </c>
      <c r="E28" s="17">
        <v>4625</v>
      </c>
      <c r="F28" s="17">
        <v>2568</v>
      </c>
      <c r="G28" s="17">
        <v>413</v>
      </c>
      <c r="H28" s="17">
        <v>217</v>
      </c>
      <c r="I28" s="17">
        <v>394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10447</v>
      </c>
      <c r="D29" s="17">
        <v>2148</v>
      </c>
      <c r="E29" s="17">
        <v>4495</v>
      </c>
      <c r="F29" s="17">
        <v>2700</v>
      </c>
      <c r="G29" s="17">
        <v>437</v>
      </c>
      <c r="H29" s="17">
        <v>223</v>
      </c>
      <c r="I29" s="17">
        <v>444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9291</v>
      </c>
      <c r="D30" s="17">
        <v>2155</v>
      </c>
      <c r="E30" s="17">
        <v>3760</v>
      </c>
      <c r="F30" s="17">
        <v>2546</v>
      </c>
      <c r="G30" s="17">
        <v>349</v>
      </c>
      <c r="H30" s="17">
        <v>148</v>
      </c>
      <c r="I30" s="17">
        <v>333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7751</v>
      </c>
      <c r="D31" s="17">
        <v>1853</v>
      </c>
      <c r="E31" s="17">
        <v>2929</v>
      </c>
      <c r="F31" s="17">
        <v>2210</v>
      </c>
      <c r="G31" s="17">
        <v>298</v>
      </c>
      <c r="H31" s="17">
        <v>168</v>
      </c>
      <c r="I31" s="17">
        <v>293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5500</v>
      </c>
      <c r="D32" s="17">
        <v>1446</v>
      </c>
      <c r="E32" s="17">
        <v>1827</v>
      </c>
      <c r="F32" s="17">
        <v>1653</v>
      </c>
      <c r="G32" s="17">
        <v>193</v>
      </c>
      <c r="H32" s="17">
        <v>156</v>
      </c>
      <c r="I32" s="17">
        <v>225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2987</v>
      </c>
      <c r="D33" s="17">
        <v>805</v>
      </c>
      <c r="E33" s="17">
        <v>841</v>
      </c>
      <c r="F33" s="17">
        <v>971</v>
      </c>
      <c r="G33" s="17">
        <v>113</v>
      </c>
      <c r="H33" s="17">
        <v>89</v>
      </c>
      <c r="I33" s="17">
        <v>168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1462</v>
      </c>
      <c r="D34" s="17">
        <v>332</v>
      </c>
      <c r="E34" s="17">
        <v>290</v>
      </c>
      <c r="F34" s="17">
        <v>609</v>
      </c>
      <c r="G34" s="17">
        <v>57</v>
      </c>
      <c r="H34" s="17">
        <v>57</v>
      </c>
      <c r="I34" s="17">
        <v>117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737</v>
      </c>
      <c r="D35" s="17">
        <v>113</v>
      </c>
      <c r="E35" s="17">
        <v>130</v>
      </c>
      <c r="F35" s="17">
        <v>308</v>
      </c>
      <c r="G35" s="17">
        <v>34</v>
      </c>
      <c r="H35" s="17">
        <v>42</v>
      </c>
      <c r="I35" s="17">
        <v>110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361</v>
      </c>
      <c r="D36" s="17">
        <v>50</v>
      </c>
      <c r="E36" s="17">
        <v>77</v>
      </c>
      <c r="F36" s="17">
        <v>113</v>
      </c>
      <c r="G36" s="17">
        <v>20</v>
      </c>
      <c r="H36" s="17">
        <v>25</v>
      </c>
      <c r="I36" s="17">
        <v>76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325</v>
      </c>
      <c r="D37" s="17">
        <v>52</v>
      </c>
      <c r="E37" s="17">
        <v>68</v>
      </c>
      <c r="F37" s="17">
        <v>112</v>
      </c>
      <c r="G37" s="17">
        <v>17</v>
      </c>
      <c r="H37" s="17">
        <v>18</v>
      </c>
      <c r="I37" s="17">
        <v>58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104177</v>
      </c>
      <c r="D38" s="16">
        <v>684</v>
      </c>
      <c r="E38" s="16">
        <v>59673</v>
      </c>
      <c r="F38" s="16">
        <v>29832</v>
      </c>
      <c r="G38" s="16">
        <v>7311</v>
      </c>
      <c r="H38" s="16">
        <v>2668</v>
      </c>
      <c r="I38" s="16">
        <v>4009</v>
      </c>
    </row>
    <row r="39" spans="1:14" ht="12" customHeight="1" x14ac:dyDescent="0.2">
      <c r="A39" s="28" t="s">
        <v>165</v>
      </c>
      <c r="B39" s="2" t="s">
        <v>12</v>
      </c>
      <c r="C39" s="17">
        <v>238</v>
      </c>
      <c r="D39" s="17">
        <v>9</v>
      </c>
      <c r="E39" s="17">
        <v>85</v>
      </c>
      <c r="F39" s="17">
        <v>58</v>
      </c>
      <c r="G39" s="17">
        <v>16</v>
      </c>
      <c r="H39" s="17">
        <v>24</v>
      </c>
      <c r="I39" s="17">
        <v>46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4326</v>
      </c>
      <c r="D40" s="17">
        <v>61</v>
      </c>
      <c r="E40" s="17">
        <v>2316</v>
      </c>
      <c r="F40" s="17">
        <v>1081</v>
      </c>
      <c r="G40" s="17">
        <v>193</v>
      </c>
      <c r="H40" s="17">
        <v>309</v>
      </c>
      <c r="I40" s="17">
        <v>366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11547</v>
      </c>
      <c r="D41" s="17">
        <v>67</v>
      </c>
      <c r="E41" s="17">
        <v>7707</v>
      </c>
      <c r="F41" s="17">
        <v>2282</v>
      </c>
      <c r="G41" s="17">
        <v>574</v>
      </c>
      <c r="H41" s="17">
        <v>408</v>
      </c>
      <c r="I41" s="17">
        <v>509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12874</v>
      </c>
      <c r="D42" s="17">
        <v>58</v>
      </c>
      <c r="E42" s="17">
        <v>8677</v>
      </c>
      <c r="F42" s="17">
        <v>2578</v>
      </c>
      <c r="G42" s="17">
        <v>769</v>
      </c>
      <c r="H42" s="17">
        <v>332</v>
      </c>
      <c r="I42" s="17">
        <v>460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12437</v>
      </c>
      <c r="D43" s="17">
        <v>58</v>
      </c>
      <c r="E43" s="17">
        <v>8006</v>
      </c>
      <c r="F43" s="17">
        <v>2800</v>
      </c>
      <c r="G43" s="17">
        <v>868</v>
      </c>
      <c r="H43" s="17">
        <v>296</v>
      </c>
      <c r="I43" s="17">
        <v>409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12747</v>
      </c>
      <c r="D44" s="17">
        <v>58</v>
      </c>
      <c r="E44" s="17">
        <v>7981</v>
      </c>
      <c r="F44" s="17">
        <v>3184</v>
      </c>
      <c r="G44" s="17">
        <v>874</v>
      </c>
      <c r="H44" s="17">
        <v>275</v>
      </c>
      <c r="I44" s="17">
        <v>375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12527</v>
      </c>
      <c r="D45" s="17">
        <v>76</v>
      </c>
      <c r="E45" s="17">
        <v>7352</v>
      </c>
      <c r="F45" s="17">
        <v>3548</v>
      </c>
      <c r="G45" s="17">
        <v>914</v>
      </c>
      <c r="H45" s="17">
        <v>247</v>
      </c>
      <c r="I45" s="17">
        <v>390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11034</v>
      </c>
      <c r="D46" s="17">
        <v>79</v>
      </c>
      <c r="E46" s="17">
        <v>6061</v>
      </c>
      <c r="F46" s="17">
        <v>3561</v>
      </c>
      <c r="G46" s="17">
        <v>796</v>
      </c>
      <c r="H46" s="17">
        <v>198</v>
      </c>
      <c r="I46" s="17">
        <v>339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9328</v>
      </c>
      <c r="D47" s="17">
        <v>48</v>
      </c>
      <c r="E47" s="17">
        <v>4743</v>
      </c>
      <c r="F47" s="17">
        <v>3274</v>
      </c>
      <c r="G47" s="17">
        <v>787</v>
      </c>
      <c r="H47" s="17">
        <v>171</v>
      </c>
      <c r="I47" s="17">
        <v>305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7185</v>
      </c>
      <c r="D48" s="17">
        <v>62</v>
      </c>
      <c r="E48" s="17">
        <v>3283</v>
      </c>
      <c r="F48" s="17">
        <v>2810</v>
      </c>
      <c r="G48" s="17">
        <v>642</v>
      </c>
      <c r="H48" s="17">
        <v>146</v>
      </c>
      <c r="I48" s="17">
        <v>242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5185</v>
      </c>
      <c r="D49" s="17">
        <v>48</v>
      </c>
      <c r="E49" s="17">
        <v>2239</v>
      </c>
      <c r="F49" s="17">
        <v>2138</v>
      </c>
      <c r="G49" s="17">
        <v>436</v>
      </c>
      <c r="H49" s="17">
        <v>109</v>
      </c>
      <c r="I49" s="17">
        <v>215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2521</v>
      </c>
      <c r="D50" s="17">
        <v>31</v>
      </c>
      <c r="E50" s="17">
        <v>722</v>
      </c>
      <c r="F50" s="17">
        <v>1336</v>
      </c>
      <c r="G50" s="17">
        <v>209</v>
      </c>
      <c r="H50" s="17">
        <v>76</v>
      </c>
      <c r="I50" s="17">
        <v>147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1246</v>
      </c>
      <c r="D51" s="17">
        <v>17</v>
      </c>
      <c r="E51" s="17">
        <v>250</v>
      </c>
      <c r="F51" s="17">
        <v>700</v>
      </c>
      <c r="G51" s="17">
        <v>128</v>
      </c>
      <c r="H51" s="17">
        <v>43</v>
      </c>
      <c r="I51" s="17">
        <v>108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583</v>
      </c>
      <c r="D52" s="17">
        <v>7</v>
      </c>
      <c r="E52" s="17">
        <v>117</v>
      </c>
      <c r="F52" s="17">
        <v>304</v>
      </c>
      <c r="G52" s="17">
        <v>71</v>
      </c>
      <c r="H52" s="17">
        <v>21</v>
      </c>
      <c r="I52" s="17">
        <v>63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399</v>
      </c>
      <c r="D53" s="18">
        <v>5</v>
      </c>
      <c r="E53" s="18">
        <v>134</v>
      </c>
      <c r="F53" s="18">
        <v>178</v>
      </c>
      <c r="G53" s="18">
        <v>34</v>
      </c>
      <c r="H53" s="18">
        <v>13</v>
      </c>
      <c r="I53" s="18">
        <v>35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18883</v>
      </c>
      <c r="D6" s="16">
        <v>1327</v>
      </c>
      <c r="E6" s="16">
        <v>9373</v>
      </c>
      <c r="F6" s="16">
        <v>5710</v>
      </c>
      <c r="G6" s="16">
        <v>1171</v>
      </c>
      <c r="H6" s="16">
        <v>546</v>
      </c>
      <c r="I6" s="16">
        <v>756</v>
      </c>
    </row>
    <row r="7" spans="1:29" ht="12" customHeight="1" x14ac:dyDescent="0.2">
      <c r="A7" s="28" t="s">
        <v>165</v>
      </c>
      <c r="B7" s="2" t="s">
        <v>12</v>
      </c>
      <c r="C7" s="17">
        <v>37</v>
      </c>
      <c r="D7" s="17">
        <v>1</v>
      </c>
      <c r="E7" s="17">
        <v>16</v>
      </c>
      <c r="F7" s="17">
        <v>8</v>
      </c>
      <c r="G7" s="17">
        <v>5</v>
      </c>
      <c r="H7" s="17">
        <v>1</v>
      </c>
      <c r="I7" s="17">
        <v>6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668</v>
      </c>
      <c r="D8" s="17">
        <v>38</v>
      </c>
      <c r="E8" s="17">
        <v>388</v>
      </c>
      <c r="F8" s="17">
        <v>105</v>
      </c>
      <c r="G8" s="17">
        <v>33</v>
      </c>
      <c r="H8" s="17">
        <v>54</v>
      </c>
      <c r="I8" s="17">
        <v>50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1800</v>
      </c>
      <c r="D9" s="17">
        <v>118</v>
      </c>
      <c r="E9" s="17">
        <v>1204</v>
      </c>
      <c r="F9" s="17">
        <v>258</v>
      </c>
      <c r="G9" s="17">
        <v>91</v>
      </c>
      <c r="H9" s="17">
        <v>53</v>
      </c>
      <c r="I9" s="17">
        <v>76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2119</v>
      </c>
      <c r="D10" s="17">
        <v>128</v>
      </c>
      <c r="E10" s="17">
        <v>1309</v>
      </c>
      <c r="F10" s="17">
        <v>443</v>
      </c>
      <c r="G10" s="17">
        <v>100</v>
      </c>
      <c r="H10" s="17">
        <v>57</v>
      </c>
      <c r="I10" s="17">
        <v>82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2382</v>
      </c>
      <c r="D11" s="17">
        <v>163</v>
      </c>
      <c r="E11" s="17">
        <v>1384</v>
      </c>
      <c r="F11" s="17">
        <v>550</v>
      </c>
      <c r="G11" s="17">
        <v>121</v>
      </c>
      <c r="H11" s="17">
        <v>73</v>
      </c>
      <c r="I11" s="17">
        <v>91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2364</v>
      </c>
      <c r="D12" s="17">
        <v>172</v>
      </c>
      <c r="E12" s="17">
        <v>1182</v>
      </c>
      <c r="F12" s="17">
        <v>741</v>
      </c>
      <c r="G12" s="17">
        <v>146</v>
      </c>
      <c r="H12" s="17">
        <v>46</v>
      </c>
      <c r="I12" s="17">
        <v>77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2519</v>
      </c>
      <c r="D13" s="17">
        <v>169</v>
      </c>
      <c r="E13" s="17">
        <v>1208</v>
      </c>
      <c r="F13" s="17">
        <v>827</v>
      </c>
      <c r="G13" s="17">
        <v>185</v>
      </c>
      <c r="H13" s="17">
        <v>51</v>
      </c>
      <c r="I13" s="17">
        <v>79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2095</v>
      </c>
      <c r="D14" s="17">
        <v>156</v>
      </c>
      <c r="E14" s="17">
        <v>954</v>
      </c>
      <c r="F14" s="17">
        <v>735</v>
      </c>
      <c r="G14" s="17">
        <v>146</v>
      </c>
      <c r="H14" s="17">
        <v>46</v>
      </c>
      <c r="I14" s="17">
        <v>58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1646</v>
      </c>
      <c r="D15" s="17">
        <v>134</v>
      </c>
      <c r="E15" s="17">
        <v>698</v>
      </c>
      <c r="F15" s="17">
        <v>612</v>
      </c>
      <c r="G15" s="17">
        <v>97</v>
      </c>
      <c r="H15" s="17">
        <v>51</v>
      </c>
      <c r="I15" s="17">
        <v>54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1351</v>
      </c>
      <c r="D16" s="17">
        <v>113</v>
      </c>
      <c r="E16" s="17">
        <v>503</v>
      </c>
      <c r="F16" s="17">
        <v>544</v>
      </c>
      <c r="G16" s="17">
        <v>96</v>
      </c>
      <c r="H16" s="17">
        <v>45</v>
      </c>
      <c r="I16" s="17">
        <v>50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905</v>
      </c>
      <c r="D17" s="17">
        <v>68</v>
      </c>
      <c r="E17" s="17">
        <v>310</v>
      </c>
      <c r="F17" s="17">
        <v>379</v>
      </c>
      <c r="G17" s="17">
        <v>67</v>
      </c>
      <c r="H17" s="17">
        <v>31</v>
      </c>
      <c r="I17" s="17">
        <v>50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532</v>
      </c>
      <c r="D18" s="17">
        <v>37</v>
      </c>
      <c r="E18" s="17">
        <v>133</v>
      </c>
      <c r="F18" s="17">
        <v>275</v>
      </c>
      <c r="G18" s="17">
        <v>39</v>
      </c>
      <c r="H18" s="17">
        <v>23</v>
      </c>
      <c r="I18" s="17">
        <v>25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249</v>
      </c>
      <c r="D19" s="17">
        <v>22</v>
      </c>
      <c r="E19" s="17">
        <v>38</v>
      </c>
      <c r="F19" s="17">
        <v>137</v>
      </c>
      <c r="G19" s="17">
        <v>20</v>
      </c>
      <c r="H19" s="17">
        <v>8</v>
      </c>
      <c r="I19" s="17">
        <v>24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126</v>
      </c>
      <c r="D20" s="17">
        <v>5</v>
      </c>
      <c r="E20" s="17">
        <v>23</v>
      </c>
      <c r="F20" s="17">
        <v>63</v>
      </c>
      <c r="G20" s="17">
        <v>17</v>
      </c>
      <c r="H20" s="17">
        <v>6</v>
      </c>
      <c r="I20" s="17">
        <v>12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90</v>
      </c>
      <c r="D21" s="17">
        <v>3</v>
      </c>
      <c r="E21" s="17">
        <v>23</v>
      </c>
      <c r="F21" s="17">
        <v>33</v>
      </c>
      <c r="G21" s="17">
        <v>8</v>
      </c>
      <c r="H21" s="17">
        <v>1</v>
      </c>
      <c r="I21" s="17">
        <v>22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8143</v>
      </c>
      <c r="D22" s="16">
        <v>1263</v>
      </c>
      <c r="E22" s="16">
        <v>3786</v>
      </c>
      <c r="F22" s="16">
        <v>2077</v>
      </c>
      <c r="G22" s="16">
        <v>416</v>
      </c>
      <c r="H22" s="16">
        <v>254</v>
      </c>
      <c r="I22" s="16">
        <v>347</v>
      </c>
    </row>
    <row r="23" spans="1:14" ht="12" customHeight="1" x14ac:dyDescent="0.2">
      <c r="A23" s="28" t="s">
        <v>165</v>
      </c>
      <c r="B23" s="2" t="s">
        <v>12</v>
      </c>
      <c r="C23" s="17">
        <v>15</v>
      </c>
      <c r="D23" s="17">
        <v>1</v>
      </c>
      <c r="E23" s="17">
        <v>5</v>
      </c>
      <c r="F23" s="17">
        <v>6</v>
      </c>
      <c r="G23" s="17">
        <v>1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249</v>
      </c>
      <c r="D24" s="17">
        <v>32</v>
      </c>
      <c r="E24" s="17">
        <v>118</v>
      </c>
      <c r="F24" s="17">
        <v>39</v>
      </c>
      <c r="G24" s="17">
        <v>10</v>
      </c>
      <c r="H24" s="17">
        <v>22</v>
      </c>
      <c r="I24" s="17">
        <v>28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747</v>
      </c>
      <c r="D25" s="17">
        <v>111</v>
      </c>
      <c r="E25" s="17">
        <v>445</v>
      </c>
      <c r="F25" s="17">
        <v>104</v>
      </c>
      <c r="G25" s="17">
        <v>32</v>
      </c>
      <c r="H25" s="17">
        <v>19</v>
      </c>
      <c r="I25" s="17">
        <v>36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915</v>
      </c>
      <c r="D26" s="17">
        <v>121</v>
      </c>
      <c r="E26" s="17">
        <v>489</v>
      </c>
      <c r="F26" s="17">
        <v>184</v>
      </c>
      <c r="G26" s="17">
        <v>47</v>
      </c>
      <c r="H26" s="17">
        <v>33</v>
      </c>
      <c r="I26" s="17">
        <v>41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1028</v>
      </c>
      <c r="D27" s="17">
        <v>155</v>
      </c>
      <c r="E27" s="17">
        <v>526</v>
      </c>
      <c r="F27" s="17">
        <v>225</v>
      </c>
      <c r="G27" s="17">
        <v>43</v>
      </c>
      <c r="H27" s="17">
        <v>34</v>
      </c>
      <c r="I27" s="17">
        <v>45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1030</v>
      </c>
      <c r="D28" s="17">
        <v>167</v>
      </c>
      <c r="E28" s="17">
        <v>466</v>
      </c>
      <c r="F28" s="17">
        <v>289</v>
      </c>
      <c r="G28" s="17">
        <v>52</v>
      </c>
      <c r="H28" s="17">
        <v>23</v>
      </c>
      <c r="I28" s="17">
        <v>33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1174</v>
      </c>
      <c r="D29" s="17">
        <v>165</v>
      </c>
      <c r="E29" s="17">
        <v>568</v>
      </c>
      <c r="F29" s="17">
        <v>312</v>
      </c>
      <c r="G29" s="17">
        <v>69</v>
      </c>
      <c r="H29" s="17">
        <v>26</v>
      </c>
      <c r="I29" s="17">
        <v>34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949</v>
      </c>
      <c r="D30" s="17">
        <v>151</v>
      </c>
      <c r="E30" s="17">
        <v>436</v>
      </c>
      <c r="F30" s="17">
        <v>255</v>
      </c>
      <c r="G30" s="17">
        <v>55</v>
      </c>
      <c r="H30" s="17">
        <v>24</v>
      </c>
      <c r="I30" s="17">
        <v>28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731</v>
      </c>
      <c r="D31" s="17">
        <v>129</v>
      </c>
      <c r="E31" s="17">
        <v>326</v>
      </c>
      <c r="F31" s="17">
        <v>202</v>
      </c>
      <c r="G31" s="17">
        <v>31</v>
      </c>
      <c r="H31" s="17">
        <v>21</v>
      </c>
      <c r="I31" s="17">
        <v>22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620</v>
      </c>
      <c r="D32" s="17">
        <v>109</v>
      </c>
      <c r="E32" s="17">
        <v>220</v>
      </c>
      <c r="F32" s="17">
        <v>218</v>
      </c>
      <c r="G32" s="17">
        <v>33</v>
      </c>
      <c r="H32" s="17">
        <v>18</v>
      </c>
      <c r="I32" s="17">
        <v>22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354</v>
      </c>
      <c r="D33" s="17">
        <v>63</v>
      </c>
      <c r="E33" s="17">
        <v>127</v>
      </c>
      <c r="F33" s="17">
        <v>111</v>
      </c>
      <c r="G33" s="17">
        <v>16</v>
      </c>
      <c r="H33" s="17">
        <v>16</v>
      </c>
      <c r="I33" s="17">
        <v>21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160</v>
      </c>
      <c r="D34" s="17">
        <v>32</v>
      </c>
      <c r="E34" s="17">
        <v>35</v>
      </c>
      <c r="F34" s="17">
        <v>61</v>
      </c>
      <c r="G34" s="17">
        <v>11</v>
      </c>
      <c r="H34" s="17">
        <v>11</v>
      </c>
      <c r="I34" s="17">
        <v>10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96</v>
      </c>
      <c r="D35" s="17">
        <v>20</v>
      </c>
      <c r="E35" s="17">
        <v>12</v>
      </c>
      <c r="F35" s="17">
        <v>42</v>
      </c>
      <c r="G35" s="17">
        <v>9</v>
      </c>
      <c r="H35" s="17">
        <v>2</v>
      </c>
      <c r="I35" s="17">
        <v>11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45</v>
      </c>
      <c r="D36" s="17">
        <v>4</v>
      </c>
      <c r="E36" s="17">
        <v>8</v>
      </c>
      <c r="F36" s="17">
        <v>18</v>
      </c>
      <c r="G36" s="17">
        <v>3</v>
      </c>
      <c r="H36" s="17">
        <v>4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30</v>
      </c>
      <c r="D37" s="17">
        <v>3</v>
      </c>
      <c r="E37" s="17">
        <v>5</v>
      </c>
      <c r="F37" s="17">
        <v>11</v>
      </c>
      <c r="G37" s="17">
        <v>4</v>
      </c>
      <c r="H37" s="17">
        <v>1</v>
      </c>
      <c r="I37" s="17">
        <v>6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10740</v>
      </c>
      <c r="D38" s="16">
        <v>64</v>
      </c>
      <c r="E38" s="16">
        <v>5587</v>
      </c>
      <c r="F38" s="16">
        <v>3633</v>
      </c>
      <c r="G38" s="16">
        <v>755</v>
      </c>
      <c r="H38" s="16">
        <v>292</v>
      </c>
      <c r="I38" s="16">
        <v>409</v>
      </c>
    </row>
    <row r="39" spans="1:14" ht="12" customHeight="1" x14ac:dyDescent="0.2">
      <c r="A39" s="28" t="s">
        <v>165</v>
      </c>
      <c r="B39" s="2" t="s">
        <v>12</v>
      </c>
      <c r="C39" s="17">
        <v>22</v>
      </c>
      <c r="D39" s="17" t="s">
        <v>178</v>
      </c>
      <c r="E39" s="17">
        <v>11</v>
      </c>
      <c r="F39" s="17">
        <v>2</v>
      </c>
      <c r="G39" s="17">
        <v>4</v>
      </c>
      <c r="H39" s="17">
        <v>1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419</v>
      </c>
      <c r="D40" s="17">
        <v>6</v>
      </c>
      <c r="E40" s="17">
        <v>270</v>
      </c>
      <c r="F40" s="17">
        <v>66</v>
      </c>
      <c r="G40" s="17">
        <v>23</v>
      </c>
      <c r="H40" s="17">
        <v>32</v>
      </c>
      <c r="I40" s="17">
        <v>22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1053</v>
      </c>
      <c r="D41" s="17">
        <v>7</v>
      </c>
      <c r="E41" s="17">
        <v>759</v>
      </c>
      <c r="F41" s="17">
        <v>154</v>
      </c>
      <c r="G41" s="17">
        <v>59</v>
      </c>
      <c r="H41" s="17">
        <v>34</v>
      </c>
      <c r="I41" s="17">
        <v>40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1204</v>
      </c>
      <c r="D42" s="17">
        <v>7</v>
      </c>
      <c r="E42" s="17">
        <v>820</v>
      </c>
      <c r="F42" s="17">
        <v>259</v>
      </c>
      <c r="G42" s="17">
        <v>53</v>
      </c>
      <c r="H42" s="17">
        <v>24</v>
      </c>
      <c r="I42" s="17">
        <v>41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1354</v>
      </c>
      <c r="D43" s="17">
        <v>8</v>
      </c>
      <c r="E43" s="17">
        <v>858</v>
      </c>
      <c r="F43" s="17">
        <v>325</v>
      </c>
      <c r="G43" s="17">
        <v>78</v>
      </c>
      <c r="H43" s="17">
        <v>39</v>
      </c>
      <c r="I43" s="17">
        <v>46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1334</v>
      </c>
      <c r="D44" s="17">
        <v>5</v>
      </c>
      <c r="E44" s="17">
        <v>716</v>
      </c>
      <c r="F44" s="17">
        <v>452</v>
      </c>
      <c r="G44" s="17">
        <v>94</v>
      </c>
      <c r="H44" s="17">
        <v>23</v>
      </c>
      <c r="I44" s="17">
        <v>44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1345</v>
      </c>
      <c r="D45" s="17">
        <v>4</v>
      </c>
      <c r="E45" s="17">
        <v>640</v>
      </c>
      <c r="F45" s="17">
        <v>515</v>
      </c>
      <c r="G45" s="17">
        <v>116</v>
      </c>
      <c r="H45" s="17">
        <v>25</v>
      </c>
      <c r="I45" s="17">
        <v>45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1146</v>
      </c>
      <c r="D46" s="17">
        <v>5</v>
      </c>
      <c r="E46" s="17">
        <v>518</v>
      </c>
      <c r="F46" s="17">
        <v>480</v>
      </c>
      <c r="G46" s="17">
        <v>91</v>
      </c>
      <c r="H46" s="17">
        <v>22</v>
      </c>
      <c r="I46" s="17">
        <v>30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915</v>
      </c>
      <c r="D47" s="17">
        <v>5</v>
      </c>
      <c r="E47" s="17">
        <v>372</v>
      </c>
      <c r="F47" s="17">
        <v>410</v>
      </c>
      <c r="G47" s="17">
        <v>66</v>
      </c>
      <c r="H47" s="17">
        <v>30</v>
      </c>
      <c r="I47" s="17">
        <v>32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731</v>
      </c>
      <c r="D48" s="17">
        <v>4</v>
      </c>
      <c r="E48" s="17">
        <v>283</v>
      </c>
      <c r="F48" s="17">
        <v>326</v>
      </c>
      <c r="G48" s="17">
        <v>63</v>
      </c>
      <c r="H48" s="17">
        <v>27</v>
      </c>
      <c r="I48" s="17">
        <v>28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551</v>
      </c>
      <c r="D49" s="17">
        <v>5</v>
      </c>
      <c r="E49" s="17">
        <v>183</v>
      </c>
      <c r="F49" s="17">
        <v>268</v>
      </c>
      <c r="G49" s="17">
        <v>51</v>
      </c>
      <c r="H49" s="17">
        <v>15</v>
      </c>
      <c r="I49" s="17">
        <v>29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372</v>
      </c>
      <c r="D50" s="17">
        <v>5</v>
      </c>
      <c r="E50" s="17">
        <v>98</v>
      </c>
      <c r="F50" s="17">
        <v>214</v>
      </c>
      <c r="G50" s="17">
        <v>28</v>
      </c>
      <c r="H50" s="17">
        <v>12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153</v>
      </c>
      <c r="D51" s="17">
        <v>2</v>
      </c>
      <c r="E51" s="17">
        <v>26</v>
      </c>
      <c r="F51" s="17">
        <v>95</v>
      </c>
      <c r="G51" s="17">
        <v>11</v>
      </c>
      <c r="H51" s="17">
        <v>6</v>
      </c>
      <c r="I51" s="17">
        <v>13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81</v>
      </c>
      <c r="D52" s="17">
        <v>1</v>
      </c>
      <c r="E52" s="17">
        <v>15</v>
      </c>
      <c r="F52" s="17">
        <v>45</v>
      </c>
      <c r="G52" s="17">
        <v>14</v>
      </c>
      <c r="H52" s="17">
        <v>2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60</v>
      </c>
      <c r="D53" s="18" t="s">
        <v>178</v>
      </c>
      <c r="E53" s="18">
        <v>18</v>
      </c>
      <c r="F53" s="18">
        <v>22</v>
      </c>
      <c r="G53" s="18">
        <v>4</v>
      </c>
      <c r="H53" s="18" t="s">
        <v>178</v>
      </c>
      <c r="I53" s="18">
        <v>16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43938</v>
      </c>
      <c r="D6" s="16">
        <v>4108</v>
      </c>
      <c r="E6" s="16">
        <v>21713</v>
      </c>
      <c r="F6" s="16">
        <v>12857</v>
      </c>
      <c r="G6" s="16">
        <v>2164</v>
      </c>
      <c r="H6" s="16">
        <v>1150</v>
      </c>
      <c r="I6" s="16">
        <v>1946</v>
      </c>
    </row>
    <row r="7" spans="1:30" ht="12" customHeight="1" x14ac:dyDescent="0.2">
      <c r="A7" s="28" t="s">
        <v>165</v>
      </c>
      <c r="B7" s="2" t="s">
        <v>12</v>
      </c>
      <c r="C7" s="17">
        <v>101</v>
      </c>
      <c r="D7" s="17">
        <v>12</v>
      </c>
      <c r="E7" s="17">
        <v>21</v>
      </c>
      <c r="F7" s="17">
        <v>36</v>
      </c>
      <c r="G7" s="17">
        <v>4</v>
      </c>
      <c r="H7" s="17">
        <v>8</v>
      </c>
      <c r="I7" s="17">
        <v>20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2070</v>
      </c>
      <c r="D8" s="17">
        <v>189</v>
      </c>
      <c r="E8" s="17">
        <v>811</v>
      </c>
      <c r="F8" s="17">
        <v>681</v>
      </c>
      <c r="G8" s="17">
        <v>65</v>
      </c>
      <c r="H8" s="17">
        <v>147</v>
      </c>
      <c r="I8" s="17">
        <v>177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5005</v>
      </c>
      <c r="D9" s="17">
        <v>333</v>
      </c>
      <c r="E9" s="17">
        <v>2721</v>
      </c>
      <c r="F9" s="17">
        <v>1316</v>
      </c>
      <c r="G9" s="17">
        <v>243</v>
      </c>
      <c r="H9" s="17">
        <v>152</v>
      </c>
      <c r="I9" s="17">
        <v>240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5673</v>
      </c>
      <c r="D10" s="17">
        <v>407</v>
      </c>
      <c r="E10" s="17">
        <v>3176</v>
      </c>
      <c r="F10" s="17">
        <v>1456</v>
      </c>
      <c r="G10" s="17">
        <v>261</v>
      </c>
      <c r="H10" s="17">
        <v>137</v>
      </c>
      <c r="I10" s="17">
        <v>236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5879</v>
      </c>
      <c r="D11" s="17">
        <v>461</v>
      </c>
      <c r="E11" s="17">
        <v>3162</v>
      </c>
      <c r="F11" s="17">
        <v>1592</v>
      </c>
      <c r="G11" s="17">
        <v>302</v>
      </c>
      <c r="H11" s="17">
        <v>126</v>
      </c>
      <c r="I11" s="17">
        <v>236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5834</v>
      </c>
      <c r="D12" s="17">
        <v>482</v>
      </c>
      <c r="E12" s="17">
        <v>3094</v>
      </c>
      <c r="F12" s="17">
        <v>1586</v>
      </c>
      <c r="G12" s="17">
        <v>326</v>
      </c>
      <c r="H12" s="17">
        <v>128</v>
      </c>
      <c r="I12" s="17">
        <v>218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5642</v>
      </c>
      <c r="D13" s="17">
        <v>543</v>
      </c>
      <c r="E13" s="17">
        <v>2916</v>
      </c>
      <c r="F13" s="17">
        <v>1563</v>
      </c>
      <c r="G13" s="17">
        <v>272</v>
      </c>
      <c r="H13" s="17">
        <v>128</v>
      </c>
      <c r="I13" s="17">
        <v>220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4568</v>
      </c>
      <c r="D14" s="17">
        <v>526</v>
      </c>
      <c r="E14" s="17">
        <v>2178</v>
      </c>
      <c r="F14" s="17">
        <v>1362</v>
      </c>
      <c r="G14" s="17">
        <v>229</v>
      </c>
      <c r="H14" s="17">
        <v>102</v>
      </c>
      <c r="I14" s="17">
        <v>171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3462</v>
      </c>
      <c r="D15" s="17">
        <v>413</v>
      </c>
      <c r="E15" s="17">
        <v>1579</v>
      </c>
      <c r="F15" s="17">
        <v>1079</v>
      </c>
      <c r="G15" s="17">
        <v>185</v>
      </c>
      <c r="H15" s="17">
        <v>64</v>
      </c>
      <c r="I15" s="17">
        <v>142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2573</v>
      </c>
      <c r="D16" s="17">
        <v>381</v>
      </c>
      <c r="E16" s="17">
        <v>1051</v>
      </c>
      <c r="F16" s="17">
        <v>870</v>
      </c>
      <c r="G16" s="17">
        <v>119</v>
      </c>
      <c r="H16" s="17">
        <v>56</v>
      </c>
      <c r="I16" s="17">
        <v>96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1689</v>
      </c>
      <c r="D17" s="17">
        <v>190</v>
      </c>
      <c r="E17" s="17">
        <v>665</v>
      </c>
      <c r="F17" s="17">
        <v>641</v>
      </c>
      <c r="G17" s="17">
        <v>92</v>
      </c>
      <c r="H17" s="17">
        <v>43</v>
      </c>
      <c r="I17" s="17">
        <v>58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779</v>
      </c>
      <c r="D18" s="17">
        <v>102</v>
      </c>
      <c r="E18" s="17">
        <v>210</v>
      </c>
      <c r="F18" s="17">
        <v>342</v>
      </c>
      <c r="G18" s="17">
        <v>39</v>
      </c>
      <c r="H18" s="17">
        <v>31</v>
      </c>
      <c r="I18" s="17">
        <v>55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359</v>
      </c>
      <c r="D19" s="17">
        <v>50</v>
      </c>
      <c r="E19" s="17">
        <v>57</v>
      </c>
      <c r="F19" s="17">
        <v>192</v>
      </c>
      <c r="G19" s="17">
        <v>11</v>
      </c>
      <c r="H19" s="17">
        <v>14</v>
      </c>
      <c r="I19" s="17">
        <v>35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152</v>
      </c>
      <c r="D20" s="17">
        <v>10</v>
      </c>
      <c r="E20" s="17">
        <v>29</v>
      </c>
      <c r="F20" s="17">
        <v>82</v>
      </c>
      <c r="G20" s="17">
        <v>9</v>
      </c>
      <c r="H20" s="17">
        <v>8</v>
      </c>
      <c r="I20" s="17">
        <v>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152</v>
      </c>
      <c r="D21" s="17">
        <v>9</v>
      </c>
      <c r="E21" s="17">
        <v>43</v>
      </c>
      <c r="F21" s="17">
        <v>59</v>
      </c>
      <c r="G21" s="17">
        <v>7</v>
      </c>
      <c r="H21" s="17">
        <v>6</v>
      </c>
      <c r="I21" s="17">
        <v>28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18712</v>
      </c>
      <c r="D22" s="16">
        <v>3909</v>
      </c>
      <c r="E22" s="16">
        <v>7354</v>
      </c>
      <c r="F22" s="16">
        <v>5215</v>
      </c>
      <c r="G22" s="16">
        <v>650</v>
      </c>
      <c r="H22" s="16">
        <v>548</v>
      </c>
      <c r="I22" s="16">
        <v>1036</v>
      </c>
    </row>
    <row r="23" spans="1:14" ht="12" customHeight="1" x14ac:dyDescent="0.2">
      <c r="A23" s="28" t="s">
        <v>165</v>
      </c>
      <c r="B23" s="2" t="s">
        <v>12</v>
      </c>
      <c r="C23" s="17">
        <v>38</v>
      </c>
      <c r="D23" s="17">
        <v>8</v>
      </c>
      <c r="E23" s="17">
        <v>6</v>
      </c>
      <c r="F23" s="17">
        <v>11</v>
      </c>
      <c r="G23" s="17">
        <v>1</v>
      </c>
      <c r="H23" s="17">
        <v>2</v>
      </c>
      <c r="I23" s="17">
        <v>10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854</v>
      </c>
      <c r="D24" s="17">
        <v>171</v>
      </c>
      <c r="E24" s="17">
        <v>244</v>
      </c>
      <c r="F24" s="17">
        <v>271</v>
      </c>
      <c r="G24" s="17">
        <v>16</v>
      </c>
      <c r="H24" s="17">
        <v>68</v>
      </c>
      <c r="I24" s="17">
        <v>84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2051</v>
      </c>
      <c r="D25" s="17">
        <v>304</v>
      </c>
      <c r="E25" s="17">
        <v>884</v>
      </c>
      <c r="F25" s="17">
        <v>588</v>
      </c>
      <c r="G25" s="17">
        <v>85</v>
      </c>
      <c r="H25" s="17">
        <v>69</v>
      </c>
      <c r="I25" s="17">
        <v>121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2414</v>
      </c>
      <c r="D26" s="17">
        <v>386</v>
      </c>
      <c r="E26" s="17">
        <v>1061</v>
      </c>
      <c r="F26" s="17">
        <v>690</v>
      </c>
      <c r="G26" s="17">
        <v>83</v>
      </c>
      <c r="H26" s="17">
        <v>62</v>
      </c>
      <c r="I26" s="17">
        <v>132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2508</v>
      </c>
      <c r="D27" s="17">
        <v>438</v>
      </c>
      <c r="E27" s="17">
        <v>1081</v>
      </c>
      <c r="F27" s="17">
        <v>711</v>
      </c>
      <c r="G27" s="17">
        <v>94</v>
      </c>
      <c r="H27" s="17">
        <v>61</v>
      </c>
      <c r="I27" s="17">
        <v>123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2478</v>
      </c>
      <c r="D28" s="17">
        <v>462</v>
      </c>
      <c r="E28" s="17">
        <v>1044</v>
      </c>
      <c r="F28" s="17">
        <v>684</v>
      </c>
      <c r="G28" s="17">
        <v>97</v>
      </c>
      <c r="H28" s="17">
        <v>62</v>
      </c>
      <c r="I28" s="17">
        <v>129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2498</v>
      </c>
      <c r="D29" s="17">
        <v>512</v>
      </c>
      <c r="E29" s="17">
        <v>1050</v>
      </c>
      <c r="F29" s="17">
        <v>662</v>
      </c>
      <c r="G29" s="17">
        <v>95</v>
      </c>
      <c r="H29" s="17">
        <v>63</v>
      </c>
      <c r="I29" s="17">
        <v>116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2059</v>
      </c>
      <c r="D30" s="17">
        <v>516</v>
      </c>
      <c r="E30" s="17">
        <v>797</v>
      </c>
      <c r="F30" s="17">
        <v>532</v>
      </c>
      <c r="G30" s="17">
        <v>61</v>
      </c>
      <c r="H30" s="17">
        <v>60</v>
      </c>
      <c r="I30" s="17">
        <v>93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1499</v>
      </c>
      <c r="D31" s="17">
        <v>407</v>
      </c>
      <c r="E31" s="17">
        <v>540</v>
      </c>
      <c r="F31" s="17">
        <v>393</v>
      </c>
      <c r="G31" s="17">
        <v>54</v>
      </c>
      <c r="H31" s="17">
        <v>31</v>
      </c>
      <c r="I31" s="17">
        <v>74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1124</v>
      </c>
      <c r="D32" s="17">
        <v>374</v>
      </c>
      <c r="E32" s="17">
        <v>357</v>
      </c>
      <c r="F32" s="17">
        <v>285</v>
      </c>
      <c r="G32" s="17">
        <v>33</v>
      </c>
      <c r="H32" s="17">
        <v>23</v>
      </c>
      <c r="I32" s="17">
        <v>52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608</v>
      </c>
      <c r="D33" s="17">
        <v>184</v>
      </c>
      <c r="E33" s="17">
        <v>193</v>
      </c>
      <c r="F33" s="17">
        <v>173</v>
      </c>
      <c r="G33" s="17">
        <v>17</v>
      </c>
      <c r="H33" s="17">
        <v>17</v>
      </c>
      <c r="I33" s="17">
        <v>24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292</v>
      </c>
      <c r="D34" s="17">
        <v>90</v>
      </c>
      <c r="E34" s="17">
        <v>60</v>
      </c>
      <c r="F34" s="17">
        <v>90</v>
      </c>
      <c r="G34" s="17">
        <v>6</v>
      </c>
      <c r="H34" s="17">
        <v>14</v>
      </c>
      <c r="I34" s="17">
        <v>32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154</v>
      </c>
      <c r="D35" s="17">
        <v>43</v>
      </c>
      <c r="E35" s="17">
        <v>14</v>
      </c>
      <c r="F35" s="17">
        <v>69</v>
      </c>
      <c r="G35" s="17">
        <v>2</v>
      </c>
      <c r="H35" s="17">
        <v>5</v>
      </c>
      <c r="I35" s="17">
        <v>21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59</v>
      </c>
      <c r="D36" s="17">
        <v>6</v>
      </c>
      <c r="E36" s="17">
        <v>8</v>
      </c>
      <c r="F36" s="17">
        <v>29</v>
      </c>
      <c r="G36" s="17">
        <v>5</v>
      </c>
      <c r="H36" s="17">
        <v>5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76</v>
      </c>
      <c r="D37" s="17">
        <v>8</v>
      </c>
      <c r="E37" s="17">
        <v>15</v>
      </c>
      <c r="F37" s="17">
        <v>27</v>
      </c>
      <c r="G37" s="17">
        <v>1</v>
      </c>
      <c r="H37" s="17">
        <v>6</v>
      </c>
      <c r="I37" s="17">
        <v>19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25226</v>
      </c>
      <c r="D38" s="16">
        <v>199</v>
      </c>
      <c r="E38" s="16">
        <v>14359</v>
      </c>
      <c r="F38" s="16">
        <v>7642</v>
      </c>
      <c r="G38" s="16">
        <v>1514</v>
      </c>
      <c r="H38" s="16">
        <v>602</v>
      </c>
      <c r="I38" s="16">
        <v>910</v>
      </c>
    </row>
    <row r="39" spans="1:14" ht="12" customHeight="1" x14ac:dyDescent="0.2">
      <c r="A39" s="28" t="s">
        <v>165</v>
      </c>
      <c r="B39" s="2" t="s">
        <v>12</v>
      </c>
      <c r="C39" s="17">
        <v>63</v>
      </c>
      <c r="D39" s="17">
        <v>4</v>
      </c>
      <c r="E39" s="17">
        <v>15</v>
      </c>
      <c r="F39" s="17">
        <v>25</v>
      </c>
      <c r="G39" s="17">
        <v>3</v>
      </c>
      <c r="H39" s="17">
        <v>6</v>
      </c>
      <c r="I39" s="17">
        <v>10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1216</v>
      </c>
      <c r="D40" s="17">
        <v>18</v>
      </c>
      <c r="E40" s="17">
        <v>567</v>
      </c>
      <c r="F40" s="17">
        <v>410</v>
      </c>
      <c r="G40" s="17">
        <v>49</v>
      </c>
      <c r="H40" s="17">
        <v>79</v>
      </c>
      <c r="I40" s="17">
        <v>93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2954</v>
      </c>
      <c r="D41" s="17">
        <v>29</v>
      </c>
      <c r="E41" s="17">
        <v>1837</v>
      </c>
      <c r="F41" s="17">
        <v>728</v>
      </c>
      <c r="G41" s="17">
        <v>158</v>
      </c>
      <c r="H41" s="17">
        <v>83</v>
      </c>
      <c r="I41" s="17">
        <v>119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3259</v>
      </c>
      <c r="D42" s="17">
        <v>21</v>
      </c>
      <c r="E42" s="17">
        <v>2115</v>
      </c>
      <c r="F42" s="17">
        <v>766</v>
      </c>
      <c r="G42" s="17">
        <v>178</v>
      </c>
      <c r="H42" s="17">
        <v>75</v>
      </c>
      <c r="I42" s="17">
        <v>104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3371</v>
      </c>
      <c r="D43" s="17">
        <v>23</v>
      </c>
      <c r="E43" s="17">
        <v>2081</v>
      </c>
      <c r="F43" s="17">
        <v>881</v>
      </c>
      <c r="G43" s="17">
        <v>208</v>
      </c>
      <c r="H43" s="17">
        <v>65</v>
      </c>
      <c r="I43" s="17">
        <v>113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3356</v>
      </c>
      <c r="D44" s="17">
        <v>20</v>
      </c>
      <c r="E44" s="17">
        <v>2050</v>
      </c>
      <c r="F44" s="17">
        <v>902</v>
      </c>
      <c r="G44" s="17">
        <v>229</v>
      </c>
      <c r="H44" s="17">
        <v>66</v>
      </c>
      <c r="I44" s="17">
        <v>89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3144</v>
      </c>
      <c r="D45" s="17">
        <v>31</v>
      </c>
      <c r="E45" s="17">
        <v>1866</v>
      </c>
      <c r="F45" s="17">
        <v>901</v>
      </c>
      <c r="G45" s="17">
        <v>177</v>
      </c>
      <c r="H45" s="17">
        <v>65</v>
      </c>
      <c r="I45" s="17">
        <v>104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2509</v>
      </c>
      <c r="D46" s="17">
        <v>10</v>
      </c>
      <c r="E46" s="17">
        <v>1381</v>
      </c>
      <c r="F46" s="17">
        <v>830</v>
      </c>
      <c r="G46" s="17">
        <v>168</v>
      </c>
      <c r="H46" s="17">
        <v>42</v>
      </c>
      <c r="I46" s="17">
        <v>78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1963</v>
      </c>
      <c r="D47" s="17">
        <v>6</v>
      </c>
      <c r="E47" s="17">
        <v>1039</v>
      </c>
      <c r="F47" s="17">
        <v>686</v>
      </c>
      <c r="G47" s="17">
        <v>131</v>
      </c>
      <c r="H47" s="17">
        <v>33</v>
      </c>
      <c r="I47" s="17">
        <v>68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1449</v>
      </c>
      <c r="D48" s="17">
        <v>7</v>
      </c>
      <c r="E48" s="17">
        <v>694</v>
      </c>
      <c r="F48" s="17">
        <v>585</v>
      </c>
      <c r="G48" s="17">
        <v>86</v>
      </c>
      <c r="H48" s="17">
        <v>33</v>
      </c>
      <c r="I48" s="17">
        <v>44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1081</v>
      </c>
      <c r="D49" s="17">
        <v>6</v>
      </c>
      <c r="E49" s="17">
        <v>472</v>
      </c>
      <c r="F49" s="17">
        <v>468</v>
      </c>
      <c r="G49" s="17">
        <v>75</v>
      </c>
      <c r="H49" s="17">
        <v>26</v>
      </c>
      <c r="I49" s="17">
        <v>34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487</v>
      </c>
      <c r="D50" s="17">
        <v>12</v>
      </c>
      <c r="E50" s="17">
        <v>150</v>
      </c>
      <c r="F50" s="17">
        <v>252</v>
      </c>
      <c r="G50" s="17">
        <v>33</v>
      </c>
      <c r="H50" s="17">
        <v>17</v>
      </c>
      <c r="I50" s="17">
        <v>23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205</v>
      </c>
      <c r="D51" s="17">
        <v>7</v>
      </c>
      <c r="E51" s="17">
        <v>43</v>
      </c>
      <c r="F51" s="17">
        <v>123</v>
      </c>
      <c r="G51" s="17">
        <v>9</v>
      </c>
      <c r="H51" s="17">
        <v>9</v>
      </c>
      <c r="I51" s="17">
        <v>14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93</v>
      </c>
      <c r="D52" s="17">
        <v>4</v>
      </c>
      <c r="E52" s="17">
        <v>21</v>
      </c>
      <c r="F52" s="17">
        <v>53</v>
      </c>
      <c r="G52" s="17">
        <v>4</v>
      </c>
      <c r="H52" s="17">
        <v>3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76</v>
      </c>
      <c r="D53" s="18">
        <v>1</v>
      </c>
      <c r="E53" s="18">
        <v>28</v>
      </c>
      <c r="F53" s="18">
        <v>32</v>
      </c>
      <c r="G53" s="18">
        <v>6</v>
      </c>
      <c r="H53" s="18" t="s">
        <v>178</v>
      </c>
      <c r="I53" s="18">
        <v>9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129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8477</v>
      </c>
      <c r="D6" s="16">
        <v>626</v>
      </c>
      <c r="E6" s="16">
        <v>4169</v>
      </c>
      <c r="F6" s="16">
        <v>2403</v>
      </c>
      <c r="G6" s="16">
        <v>647</v>
      </c>
      <c r="H6" s="16">
        <v>373</v>
      </c>
      <c r="I6" s="16">
        <v>259</v>
      </c>
    </row>
    <row r="7" spans="1:29" ht="12" customHeight="1" x14ac:dyDescent="0.2">
      <c r="A7" s="28" t="s">
        <v>165</v>
      </c>
      <c r="B7" s="2" t="s">
        <v>12</v>
      </c>
      <c r="C7" s="17">
        <v>21</v>
      </c>
      <c r="D7" s="17">
        <v>1</v>
      </c>
      <c r="E7" s="17">
        <v>6</v>
      </c>
      <c r="F7" s="17">
        <v>3</v>
      </c>
      <c r="G7" s="17">
        <v>1</v>
      </c>
      <c r="H7" s="17">
        <v>5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251</v>
      </c>
      <c r="D8" s="17">
        <v>36</v>
      </c>
      <c r="E8" s="17">
        <v>103</v>
      </c>
      <c r="F8" s="17">
        <v>44</v>
      </c>
      <c r="G8" s="17">
        <v>8</v>
      </c>
      <c r="H8" s="17">
        <v>41</v>
      </c>
      <c r="I8" s="17">
        <v>19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589</v>
      </c>
      <c r="D9" s="17">
        <v>55</v>
      </c>
      <c r="E9" s="17">
        <v>362</v>
      </c>
      <c r="F9" s="17">
        <v>97</v>
      </c>
      <c r="G9" s="17">
        <v>27</v>
      </c>
      <c r="H9" s="17">
        <v>33</v>
      </c>
      <c r="I9" s="17">
        <v>15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831</v>
      </c>
      <c r="D10" s="17">
        <v>48</v>
      </c>
      <c r="E10" s="17">
        <v>514</v>
      </c>
      <c r="F10" s="17">
        <v>150</v>
      </c>
      <c r="G10" s="17">
        <v>61</v>
      </c>
      <c r="H10" s="17">
        <v>44</v>
      </c>
      <c r="I10" s="17">
        <v>14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941</v>
      </c>
      <c r="D11" s="17">
        <v>49</v>
      </c>
      <c r="E11" s="17">
        <v>575</v>
      </c>
      <c r="F11" s="17">
        <v>202</v>
      </c>
      <c r="G11" s="17">
        <v>62</v>
      </c>
      <c r="H11" s="17">
        <v>24</v>
      </c>
      <c r="I11" s="17">
        <v>29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946</v>
      </c>
      <c r="D12" s="17">
        <v>46</v>
      </c>
      <c r="E12" s="17">
        <v>557</v>
      </c>
      <c r="F12" s="17">
        <v>200</v>
      </c>
      <c r="G12" s="17">
        <v>87</v>
      </c>
      <c r="H12" s="17">
        <v>32</v>
      </c>
      <c r="I12" s="17">
        <v>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974</v>
      </c>
      <c r="D13" s="17">
        <v>70</v>
      </c>
      <c r="E13" s="17">
        <v>539</v>
      </c>
      <c r="F13" s="17">
        <v>257</v>
      </c>
      <c r="G13" s="17">
        <v>58</v>
      </c>
      <c r="H13" s="17">
        <v>33</v>
      </c>
      <c r="I13" s="17">
        <v>17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921</v>
      </c>
      <c r="D14" s="17">
        <v>58</v>
      </c>
      <c r="E14" s="17">
        <v>475</v>
      </c>
      <c r="F14" s="17">
        <v>258</v>
      </c>
      <c r="G14" s="17">
        <v>77</v>
      </c>
      <c r="H14" s="17">
        <v>30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869</v>
      </c>
      <c r="D15" s="17">
        <v>62</v>
      </c>
      <c r="E15" s="17">
        <v>427</v>
      </c>
      <c r="F15" s="17">
        <v>259</v>
      </c>
      <c r="G15" s="17">
        <v>72</v>
      </c>
      <c r="H15" s="17">
        <v>26</v>
      </c>
      <c r="I15" s="17">
        <v>23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803</v>
      </c>
      <c r="D16" s="17">
        <v>79</v>
      </c>
      <c r="E16" s="17">
        <v>321</v>
      </c>
      <c r="F16" s="17">
        <v>284</v>
      </c>
      <c r="G16" s="17">
        <v>70</v>
      </c>
      <c r="H16" s="17">
        <v>29</v>
      </c>
      <c r="I16" s="17">
        <v>20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571</v>
      </c>
      <c r="D17" s="17">
        <v>57</v>
      </c>
      <c r="E17" s="17">
        <v>197</v>
      </c>
      <c r="F17" s="17">
        <v>221</v>
      </c>
      <c r="G17" s="17">
        <v>47</v>
      </c>
      <c r="H17" s="17">
        <v>31</v>
      </c>
      <c r="I17" s="17">
        <v>18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352</v>
      </c>
      <c r="D18" s="17">
        <v>29</v>
      </c>
      <c r="E18" s="17">
        <v>42</v>
      </c>
      <c r="F18" s="17">
        <v>209</v>
      </c>
      <c r="G18" s="17">
        <v>33</v>
      </c>
      <c r="H18" s="17">
        <v>19</v>
      </c>
      <c r="I18" s="17">
        <v>20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215</v>
      </c>
      <c r="D19" s="17">
        <v>21</v>
      </c>
      <c r="E19" s="17">
        <v>29</v>
      </c>
      <c r="F19" s="17">
        <v>116</v>
      </c>
      <c r="G19" s="17">
        <v>20</v>
      </c>
      <c r="H19" s="17">
        <v>13</v>
      </c>
      <c r="I19" s="17">
        <v>16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106</v>
      </c>
      <c r="D20" s="17">
        <v>6</v>
      </c>
      <c r="E20" s="17">
        <v>5</v>
      </c>
      <c r="F20" s="17">
        <v>64</v>
      </c>
      <c r="G20" s="17">
        <v>16</v>
      </c>
      <c r="H20" s="17">
        <v>9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87</v>
      </c>
      <c r="D21" s="17">
        <v>9</v>
      </c>
      <c r="E21" s="17">
        <v>17</v>
      </c>
      <c r="F21" s="17">
        <v>39</v>
      </c>
      <c r="G21" s="17">
        <v>8</v>
      </c>
      <c r="H21" s="17">
        <v>4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3702</v>
      </c>
      <c r="D22" s="16">
        <v>600</v>
      </c>
      <c r="E22" s="16">
        <v>1931</v>
      </c>
      <c r="F22" s="16">
        <v>744</v>
      </c>
      <c r="G22" s="16">
        <v>152</v>
      </c>
      <c r="H22" s="16">
        <v>149</v>
      </c>
      <c r="I22" s="16">
        <v>126</v>
      </c>
    </row>
    <row r="23" spans="1:14" ht="12" customHeight="1" x14ac:dyDescent="0.2">
      <c r="A23" s="28" t="s">
        <v>165</v>
      </c>
      <c r="B23" s="2" t="s">
        <v>12</v>
      </c>
      <c r="C23" s="17">
        <v>7</v>
      </c>
      <c r="D23" s="17">
        <v>1</v>
      </c>
      <c r="E23" s="17">
        <v>3</v>
      </c>
      <c r="F23" s="17" t="s">
        <v>178</v>
      </c>
      <c r="G23" s="17" t="s">
        <v>178</v>
      </c>
      <c r="H23" s="17">
        <v>1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99</v>
      </c>
      <c r="D24" s="17">
        <v>36</v>
      </c>
      <c r="E24" s="17">
        <v>36</v>
      </c>
      <c r="F24" s="17">
        <v>14</v>
      </c>
      <c r="G24" s="17">
        <v>2</v>
      </c>
      <c r="H24" s="17">
        <v>5</v>
      </c>
      <c r="I24" s="17">
        <v>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230</v>
      </c>
      <c r="D25" s="17">
        <v>53</v>
      </c>
      <c r="E25" s="17">
        <v>128</v>
      </c>
      <c r="F25" s="17">
        <v>32</v>
      </c>
      <c r="G25" s="17">
        <v>6</v>
      </c>
      <c r="H25" s="17">
        <v>8</v>
      </c>
      <c r="I25" s="17">
        <v>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388</v>
      </c>
      <c r="D26" s="17">
        <v>47</v>
      </c>
      <c r="E26" s="17">
        <v>237</v>
      </c>
      <c r="F26" s="17">
        <v>67</v>
      </c>
      <c r="G26" s="17">
        <v>20</v>
      </c>
      <c r="H26" s="17">
        <v>13</v>
      </c>
      <c r="I26" s="17">
        <v>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419</v>
      </c>
      <c r="D27" s="17">
        <v>47</v>
      </c>
      <c r="E27" s="17">
        <v>250</v>
      </c>
      <c r="F27" s="17">
        <v>74</v>
      </c>
      <c r="G27" s="17">
        <v>20</v>
      </c>
      <c r="H27" s="17">
        <v>12</v>
      </c>
      <c r="I27" s="17">
        <v>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438</v>
      </c>
      <c r="D28" s="17">
        <v>46</v>
      </c>
      <c r="E28" s="17">
        <v>281</v>
      </c>
      <c r="F28" s="17">
        <v>64</v>
      </c>
      <c r="G28" s="17">
        <v>22</v>
      </c>
      <c r="H28" s="17">
        <v>14</v>
      </c>
      <c r="I28" s="17">
        <v>11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488</v>
      </c>
      <c r="D29" s="17">
        <v>68</v>
      </c>
      <c r="E29" s="17">
        <v>275</v>
      </c>
      <c r="F29" s="17">
        <v>102</v>
      </c>
      <c r="G29" s="17">
        <v>17</v>
      </c>
      <c r="H29" s="17">
        <v>14</v>
      </c>
      <c r="I29" s="17">
        <v>12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434</v>
      </c>
      <c r="D30" s="17">
        <v>56</v>
      </c>
      <c r="E30" s="17">
        <v>251</v>
      </c>
      <c r="F30" s="17">
        <v>84</v>
      </c>
      <c r="G30" s="17">
        <v>18</v>
      </c>
      <c r="H30" s="17">
        <v>11</v>
      </c>
      <c r="I30" s="17">
        <v>14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382</v>
      </c>
      <c r="D31" s="17">
        <v>59</v>
      </c>
      <c r="E31" s="17">
        <v>220</v>
      </c>
      <c r="F31" s="17">
        <v>66</v>
      </c>
      <c r="G31" s="17">
        <v>15</v>
      </c>
      <c r="H31" s="17">
        <v>14</v>
      </c>
      <c r="I31" s="17">
        <v>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334</v>
      </c>
      <c r="D32" s="17">
        <v>76</v>
      </c>
      <c r="E32" s="17">
        <v>141</v>
      </c>
      <c r="F32" s="17">
        <v>71</v>
      </c>
      <c r="G32" s="17">
        <v>14</v>
      </c>
      <c r="H32" s="17">
        <v>21</v>
      </c>
      <c r="I32" s="17">
        <v>11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228</v>
      </c>
      <c r="D33" s="17">
        <v>55</v>
      </c>
      <c r="E33" s="17">
        <v>79</v>
      </c>
      <c r="F33" s="17">
        <v>58</v>
      </c>
      <c r="G33" s="17">
        <v>10</v>
      </c>
      <c r="H33" s="17">
        <v>13</v>
      </c>
      <c r="I33" s="17">
        <v>13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112</v>
      </c>
      <c r="D34" s="17">
        <v>26</v>
      </c>
      <c r="E34" s="17">
        <v>11</v>
      </c>
      <c r="F34" s="17">
        <v>55</v>
      </c>
      <c r="G34" s="17">
        <v>2</v>
      </c>
      <c r="H34" s="17">
        <v>11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65</v>
      </c>
      <c r="D35" s="17">
        <v>19</v>
      </c>
      <c r="E35" s="17">
        <v>7</v>
      </c>
      <c r="F35" s="17">
        <v>21</v>
      </c>
      <c r="G35" s="17">
        <v>2</v>
      </c>
      <c r="H35" s="17">
        <v>6</v>
      </c>
      <c r="I35" s="17">
        <v>10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35</v>
      </c>
      <c r="D36" s="17">
        <v>4</v>
      </c>
      <c r="E36" s="17" t="s">
        <v>178</v>
      </c>
      <c r="F36" s="17">
        <v>21</v>
      </c>
      <c r="G36" s="17">
        <v>4</v>
      </c>
      <c r="H36" s="17">
        <v>4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43</v>
      </c>
      <c r="D37" s="17">
        <v>7</v>
      </c>
      <c r="E37" s="17">
        <v>12</v>
      </c>
      <c r="F37" s="17">
        <v>15</v>
      </c>
      <c r="G37" s="17" t="s">
        <v>178</v>
      </c>
      <c r="H37" s="17">
        <v>2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4775</v>
      </c>
      <c r="D38" s="16">
        <v>26</v>
      </c>
      <c r="E38" s="16">
        <v>2238</v>
      </c>
      <c r="F38" s="16">
        <v>1659</v>
      </c>
      <c r="G38" s="16">
        <v>495</v>
      </c>
      <c r="H38" s="16">
        <v>224</v>
      </c>
      <c r="I38" s="16">
        <v>133</v>
      </c>
    </row>
    <row r="39" spans="1:14" ht="12" customHeight="1" x14ac:dyDescent="0.2">
      <c r="A39" s="28" t="s">
        <v>165</v>
      </c>
      <c r="B39" s="2" t="s">
        <v>12</v>
      </c>
      <c r="C39" s="17">
        <v>14</v>
      </c>
      <c r="D39" s="17" t="s">
        <v>178</v>
      </c>
      <c r="E39" s="17">
        <v>3</v>
      </c>
      <c r="F39" s="17">
        <v>3</v>
      </c>
      <c r="G39" s="17">
        <v>1</v>
      </c>
      <c r="H39" s="17">
        <v>4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152</v>
      </c>
      <c r="D40" s="17" t="s">
        <v>178</v>
      </c>
      <c r="E40" s="17">
        <v>67</v>
      </c>
      <c r="F40" s="17">
        <v>30</v>
      </c>
      <c r="G40" s="17">
        <v>6</v>
      </c>
      <c r="H40" s="17">
        <v>36</v>
      </c>
      <c r="I40" s="17">
        <v>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359</v>
      </c>
      <c r="D41" s="17">
        <v>2</v>
      </c>
      <c r="E41" s="17">
        <v>234</v>
      </c>
      <c r="F41" s="17">
        <v>65</v>
      </c>
      <c r="G41" s="17">
        <v>21</v>
      </c>
      <c r="H41" s="17">
        <v>25</v>
      </c>
      <c r="I41" s="17">
        <v>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443</v>
      </c>
      <c r="D42" s="17">
        <v>1</v>
      </c>
      <c r="E42" s="17">
        <v>277</v>
      </c>
      <c r="F42" s="17">
        <v>83</v>
      </c>
      <c r="G42" s="17">
        <v>41</v>
      </c>
      <c r="H42" s="17">
        <v>31</v>
      </c>
      <c r="I42" s="17">
        <v>10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522</v>
      </c>
      <c r="D43" s="17">
        <v>2</v>
      </c>
      <c r="E43" s="17">
        <v>325</v>
      </c>
      <c r="F43" s="17">
        <v>128</v>
      </c>
      <c r="G43" s="17">
        <v>42</v>
      </c>
      <c r="H43" s="17">
        <v>12</v>
      </c>
      <c r="I43" s="17">
        <v>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508</v>
      </c>
      <c r="D44" s="17" t="s">
        <v>178</v>
      </c>
      <c r="E44" s="17">
        <v>276</v>
      </c>
      <c r="F44" s="17">
        <v>136</v>
      </c>
      <c r="G44" s="17">
        <v>65</v>
      </c>
      <c r="H44" s="17">
        <v>18</v>
      </c>
      <c r="I44" s="17">
        <v>13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486</v>
      </c>
      <c r="D45" s="17">
        <v>2</v>
      </c>
      <c r="E45" s="17">
        <v>264</v>
      </c>
      <c r="F45" s="17">
        <v>155</v>
      </c>
      <c r="G45" s="17">
        <v>41</v>
      </c>
      <c r="H45" s="17">
        <v>19</v>
      </c>
      <c r="I45" s="17">
        <v>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487</v>
      </c>
      <c r="D46" s="17">
        <v>2</v>
      </c>
      <c r="E46" s="17">
        <v>224</v>
      </c>
      <c r="F46" s="17">
        <v>174</v>
      </c>
      <c r="G46" s="17">
        <v>59</v>
      </c>
      <c r="H46" s="17">
        <v>19</v>
      </c>
      <c r="I46" s="17">
        <v>9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487</v>
      </c>
      <c r="D47" s="17">
        <v>3</v>
      </c>
      <c r="E47" s="17">
        <v>207</v>
      </c>
      <c r="F47" s="17">
        <v>193</v>
      </c>
      <c r="G47" s="17">
        <v>57</v>
      </c>
      <c r="H47" s="17">
        <v>12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469</v>
      </c>
      <c r="D48" s="17">
        <v>3</v>
      </c>
      <c r="E48" s="17">
        <v>180</v>
      </c>
      <c r="F48" s="17">
        <v>213</v>
      </c>
      <c r="G48" s="17">
        <v>56</v>
      </c>
      <c r="H48" s="17">
        <v>8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343</v>
      </c>
      <c r="D49" s="17">
        <v>2</v>
      </c>
      <c r="E49" s="17">
        <v>118</v>
      </c>
      <c r="F49" s="17">
        <v>163</v>
      </c>
      <c r="G49" s="17">
        <v>37</v>
      </c>
      <c r="H49" s="17">
        <v>18</v>
      </c>
      <c r="I49" s="17">
        <v>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240</v>
      </c>
      <c r="D50" s="17">
        <v>3</v>
      </c>
      <c r="E50" s="17">
        <v>31</v>
      </c>
      <c r="F50" s="17">
        <v>154</v>
      </c>
      <c r="G50" s="17">
        <v>31</v>
      </c>
      <c r="H50" s="17">
        <v>8</v>
      </c>
      <c r="I50" s="17">
        <v>13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150</v>
      </c>
      <c r="D51" s="17">
        <v>2</v>
      </c>
      <c r="E51" s="17">
        <v>22</v>
      </c>
      <c r="F51" s="17">
        <v>95</v>
      </c>
      <c r="G51" s="17">
        <v>18</v>
      </c>
      <c r="H51" s="17">
        <v>7</v>
      </c>
      <c r="I51" s="17">
        <v>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71</v>
      </c>
      <c r="D52" s="17">
        <v>2</v>
      </c>
      <c r="E52" s="17">
        <v>5</v>
      </c>
      <c r="F52" s="17">
        <v>43</v>
      </c>
      <c r="G52" s="17">
        <v>12</v>
      </c>
      <c r="H52" s="17">
        <v>5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44</v>
      </c>
      <c r="D53" s="18">
        <v>2</v>
      </c>
      <c r="E53" s="18">
        <v>5</v>
      </c>
      <c r="F53" s="18">
        <v>24</v>
      </c>
      <c r="G53" s="18">
        <v>8</v>
      </c>
      <c r="H53" s="18">
        <v>2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5857</v>
      </c>
      <c r="D6" s="16">
        <v>447</v>
      </c>
      <c r="E6" s="16">
        <v>3169</v>
      </c>
      <c r="F6" s="16">
        <v>1532</v>
      </c>
      <c r="G6" s="16">
        <v>290</v>
      </c>
      <c r="H6" s="16">
        <v>203</v>
      </c>
      <c r="I6" s="16">
        <v>216</v>
      </c>
    </row>
    <row r="7" spans="1:29" ht="12" customHeight="1" x14ac:dyDescent="0.2">
      <c r="A7" s="28" t="s">
        <v>165</v>
      </c>
      <c r="B7" s="2" t="s">
        <v>12</v>
      </c>
      <c r="C7" s="17">
        <v>7</v>
      </c>
      <c r="D7" s="17" t="s">
        <v>178</v>
      </c>
      <c r="E7" s="17">
        <v>2</v>
      </c>
      <c r="F7" s="17">
        <v>2</v>
      </c>
      <c r="G7" s="17" t="s">
        <v>178</v>
      </c>
      <c r="H7" s="17">
        <v>1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242</v>
      </c>
      <c r="D8" s="17">
        <v>28</v>
      </c>
      <c r="E8" s="17">
        <v>113</v>
      </c>
      <c r="F8" s="17">
        <v>51</v>
      </c>
      <c r="G8" s="17">
        <v>5</v>
      </c>
      <c r="H8" s="17">
        <v>30</v>
      </c>
      <c r="I8" s="17">
        <v>15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533</v>
      </c>
      <c r="D9" s="17">
        <v>53</v>
      </c>
      <c r="E9" s="17">
        <v>313</v>
      </c>
      <c r="F9" s="17">
        <v>92</v>
      </c>
      <c r="G9" s="17">
        <v>21</v>
      </c>
      <c r="H9" s="17">
        <v>24</v>
      </c>
      <c r="I9" s="17">
        <v>30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664</v>
      </c>
      <c r="D10" s="17">
        <v>49</v>
      </c>
      <c r="E10" s="17">
        <v>395</v>
      </c>
      <c r="F10" s="17">
        <v>134</v>
      </c>
      <c r="G10" s="17">
        <v>32</v>
      </c>
      <c r="H10" s="17">
        <v>28</v>
      </c>
      <c r="I10" s="17">
        <v>26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702</v>
      </c>
      <c r="D11" s="17">
        <v>43</v>
      </c>
      <c r="E11" s="17">
        <v>425</v>
      </c>
      <c r="F11" s="17">
        <v>156</v>
      </c>
      <c r="G11" s="17">
        <v>36</v>
      </c>
      <c r="H11" s="17">
        <v>18</v>
      </c>
      <c r="I11" s="17">
        <v>24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675</v>
      </c>
      <c r="D12" s="17">
        <v>54</v>
      </c>
      <c r="E12" s="17">
        <v>403</v>
      </c>
      <c r="F12" s="17">
        <v>139</v>
      </c>
      <c r="G12" s="17">
        <v>41</v>
      </c>
      <c r="H12" s="17">
        <v>14</v>
      </c>
      <c r="I12" s="17">
        <v>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714</v>
      </c>
      <c r="D13" s="17">
        <v>53</v>
      </c>
      <c r="E13" s="17">
        <v>438</v>
      </c>
      <c r="F13" s="17">
        <v>173</v>
      </c>
      <c r="G13" s="17">
        <v>19</v>
      </c>
      <c r="H13" s="17">
        <v>16</v>
      </c>
      <c r="I13" s="17">
        <v>15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672</v>
      </c>
      <c r="D14" s="17">
        <v>46</v>
      </c>
      <c r="E14" s="17">
        <v>386</v>
      </c>
      <c r="F14" s="17">
        <v>166</v>
      </c>
      <c r="G14" s="17">
        <v>37</v>
      </c>
      <c r="H14" s="17">
        <v>14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540</v>
      </c>
      <c r="D15" s="17">
        <v>32</v>
      </c>
      <c r="E15" s="17">
        <v>304</v>
      </c>
      <c r="F15" s="17">
        <v>151</v>
      </c>
      <c r="G15" s="17">
        <v>25</v>
      </c>
      <c r="H15" s="17">
        <v>15</v>
      </c>
      <c r="I15" s="17">
        <v>13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434</v>
      </c>
      <c r="D16" s="17">
        <v>37</v>
      </c>
      <c r="E16" s="17">
        <v>212</v>
      </c>
      <c r="F16" s="17">
        <v>141</v>
      </c>
      <c r="G16" s="17">
        <v>25</v>
      </c>
      <c r="H16" s="17">
        <v>10</v>
      </c>
      <c r="I16" s="17">
        <v>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303</v>
      </c>
      <c r="D17" s="17">
        <v>24</v>
      </c>
      <c r="E17" s="17">
        <v>107</v>
      </c>
      <c r="F17" s="17">
        <v>117</v>
      </c>
      <c r="G17" s="17">
        <v>31</v>
      </c>
      <c r="H17" s="17">
        <v>12</v>
      </c>
      <c r="I17" s="17">
        <v>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176</v>
      </c>
      <c r="D18" s="17">
        <v>11</v>
      </c>
      <c r="E18" s="17">
        <v>45</v>
      </c>
      <c r="F18" s="17">
        <v>95</v>
      </c>
      <c r="G18" s="17">
        <v>8</v>
      </c>
      <c r="H18" s="17">
        <v>8</v>
      </c>
      <c r="I18" s="17">
        <v>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93</v>
      </c>
      <c r="D19" s="17">
        <v>6</v>
      </c>
      <c r="E19" s="17">
        <v>13</v>
      </c>
      <c r="F19" s="17">
        <v>59</v>
      </c>
      <c r="G19" s="17">
        <v>5</v>
      </c>
      <c r="H19" s="17">
        <v>4</v>
      </c>
      <c r="I19" s="17">
        <v>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58</v>
      </c>
      <c r="D20" s="17">
        <v>7</v>
      </c>
      <c r="E20" s="17">
        <v>5</v>
      </c>
      <c r="F20" s="17">
        <v>35</v>
      </c>
      <c r="G20" s="17">
        <v>3</v>
      </c>
      <c r="H20" s="17">
        <v>5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44</v>
      </c>
      <c r="D21" s="17">
        <v>4</v>
      </c>
      <c r="E21" s="17">
        <v>8</v>
      </c>
      <c r="F21" s="17">
        <v>21</v>
      </c>
      <c r="G21" s="17">
        <v>2</v>
      </c>
      <c r="H21" s="17">
        <v>4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2617</v>
      </c>
      <c r="D22" s="16">
        <v>427</v>
      </c>
      <c r="E22" s="16">
        <v>1347</v>
      </c>
      <c r="F22" s="16">
        <v>557</v>
      </c>
      <c r="G22" s="16">
        <v>98</v>
      </c>
      <c r="H22" s="16">
        <v>86</v>
      </c>
      <c r="I22" s="16">
        <v>102</v>
      </c>
    </row>
    <row r="23" spans="1:14" ht="12" customHeight="1" x14ac:dyDescent="0.2">
      <c r="A23" s="28" t="s">
        <v>165</v>
      </c>
      <c r="B23" s="2" t="s">
        <v>12</v>
      </c>
      <c r="C23" s="17">
        <v>1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99</v>
      </c>
      <c r="D24" s="17">
        <v>26</v>
      </c>
      <c r="E24" s="17">
        <v>36</v>
      </c>
      <c r="F24" s="17">
        <v>19</v>
      </c>
      <c r="G24" s="17">
        <v>3</v>
      </c>
      <c r="H24" s="17">
        <v>7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233</v>
      </c>
      <c r="D25" s="17">
        <v>52</v>
      </c>
      <c r="E25" s="17">
        <v>109</v>
      </c>
      <c r="F25" s="17">
        <v>35</v>
      </c>
      <c r="G25" s="17">
        <v>8</v>
      </c>
      <c r="H25" s="17">
        <v>11</v>
      </c>
      <c r="I25" s="17">
        <v>18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312</v>
      </c>
      <c r="D26" s="17">
        <v>48</v>
      </c>
      <c r="E26" s="17">
        <v>164</v>
      </c>
      <c r="F26" s="17">
        <v>64</v>
      </c>
      <c r="G26" s="17">
        <v>13</v>
      </c>
      <c r="H26" s="17">
        <v>11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335</v>
      </c>
      <c r="D27" s="17">
        <v>41</v>
      </c>
      <c r="E27" s="17">
        <v>203</v>
      </c>
      <c r="F27" s="17">
        <v>59</v>
      </c>
      <c r="G27" s="17">
        <v>10</v>
      </c>
      <c r="H27" s="17">
        <v>8</v>
      </c>
      <c r="I27" s="17">
        <v>14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297</v>
      </c>
      <c r="D28" s="17">
        <v>52</v>
      </c>
      <c r="E28" s="17">
        <v>166</v>
      </c>
      <c r="F28" s="17">
        <v>53</v>
      </c>
      <c r="G28" s="17">
        <v>15</v>
      </c>
      <c r="H28" s="17">
        <v>5</v>
      </c>
      <c r="I28" s="17">
        <v>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360</v>
      </c>
      <c r="D29" s="17">
        <v>49</v>
      </c>
      <c r="E29" s="17">
        <v>211</v>
      </c>
      <c r="F29" s="17">
        <v>83</v>
      </c>
      <c r="G29" s="17">
        <v>4</v>
      </c>
      <c r="H29" s="17">
        <v>6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334</v>
      </c>
      <c r="D30" s="17">
        <v>46</v>
      </c>
      <c r="E30" s="17">
        <v>185</v>
      </c>
      <c r="F30" s="17">
        <v>64</v>
      </c>
      <c r="G30" s="17">
        <v>17</v>
      </c>
      <c r="H30" s="17">
        <v>7</v>
      </c>
      <c r="I30" s="17">
        <v>15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247</v>
      </c>
      <c r="D31" s="17">
        <v>32</v>
      </c>
      <c r="E31" s="17">
        <v>134</v>
      </c>
      <c r="F31" s="17">
        <v>58</v>
      </c>
      <c r="G31" s="17">
        <v>6</v>
      </c>
      <c r="H31" s="17">
        <v>11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179</v>
      </c>
      <c r="D32" s="17">
        <v>35</v>
      </c>
      <c r="E32" s="17">
        <v>79</v>
      </c>
      <c r="F32" s="17">
        <v>47</v>
      </c>
      <c r="G32" s="17">
        <v>9</v>
      </c>
      <c r="H32" s="17">
        <v>6</v>
      </c>
      <c r="I32" s="17">
        <v>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114</v>
      </c>
      <c r="D33" s="17">
        <v>23</v>
      </c>
      <c r="E33" s="17">
        <v>42</v>
      </c>
      <c r="F33" s="17">
        <v>32</v>
      </c>
      <c r="G33" s="17">
        <v>8</v>
      </c>
      <c r="H33" s="17">
        <v>6</v>
      </c>
      <c r="I33" s="17">
        <v>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45</v>
      </c>
      <c r="D34" s="17">
        <v>9</v>
      </c>
      <c r="E34" s="17">
        <v>12</v>
      </c>
      <c r="F34" s="17">
        <v>19</v>
      </c>
      <c r="G34" s="17">
        <v>3</v>
      </c>
      <c r="H34" s="17">
        <v>1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29</v>
      </c>
      <c r="D35" s="17">
        <v>5</v>
      </c>
      <c r="E35" s="17">
        <v>1</v>
      </c>
      <c r="F35" s="17">
        <v>16</v>
      </c>
      <c r="G35" s="17">
        <v>1</v>
      </c>
      <c r="H35" s="17">
        <v>2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16</v>
      </c>
      <c r="D36" s="17">
        <v>6</v>
      </c>
      <c r="E36" s="17">
        <v>1</v>
      </c>
      <c r="F36" s="17">
        <v>5</v>
      </c>
      <c r="G36" s="17" t="s">
        <v>178</v>
      </c>
      <c r="H36" s="17">
        <v>3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16</v>
      </c>
      <c r="D37" s="17">
        <v>3</v>
      </c>
      <c r="E37" s="17">
        <v>4</v>
      </c>
      <c r="F37" s="17">
        <v>3</v>
      </c>
      <c r="G37" s="17">
        <v>1</v>
      </c>
      <c r="H37" s="17">
        <v>2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3240</v>
      </c>
      <c r="D38" s="16">
        <v>20</v>
      </c>
      <c r="E38" s="16">
        <v>1822</v>
      </c>
      <c r="F38" s="16">
        <v>975</v>
      </c>
      <c r="G38" s="16">
        <v>192</v>
      </c>
      <c r="H38" s="16">
        <v>117</v>
      </c>
      <c r="I38" s="16">
        <v>114</v>
      </c>
    </row>
    <row r="39" spans="1:14" ht="12" customHeight="1" x14ac:dyDescent="0.2">
      <c r="A39" s="28" t="s">
        <v>165</v>
      </c>
      <c r="B39" s="2" t="s">
        <v>12</v>
      </c>
      <c r="C39" s="17">
        <v>6</v>
      </c>
      <c r="D39" s="17" t="s">
        <v>178</v>
      </c>
      <c r="E39" s="17">
        <v>2</v>
      </c>
      <c r="F39" s="17">
        <v>2</v>
      </c>
      <c r="G39" s="17" t="s">
        <v>178</v>
      </c>
      <c r="H39" s="17">
        <v>1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143</v>
      </c>
      <c r="D40" s="17">
        <v>2</v>
      </c>
      <c r="E40" s="17">
        <v>77</v>
      </c>
      <c r="F40" s="17">
        <v>32</v>
      </c>
      <c r="G40" s="17">
        <v>2</v>
      </c>
      <c r="H40" s="17">
        <v>23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300</v>
      </c>
      <c r="D41" s="17">
        <v>1</v>
      </c>
      <c r="E41" s="17">
        <v>204</v>
      </c>
      <c r="F41" s="17">
        <v>57</v>
      </c>
      <c r="G41" s="17">
        <v>13</v>
      </c>
      <c r="H41" s="17">
        <v>13</v>
      </c>
      <c r="I41" s="17">
        <v>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352</v>
      </c>
      <c r="D42" s="17">
        <v>1</v>
      </c>
      <c r="E42" s="17">
        <v>231</v>
      </c>
      <c r="F42" s="17">
        <v>70</v>
      </c>
      <c r="G42" s="17">
        <v>19</v>
      </c>
      <c r="H42" s="17">
        <v>17</v>
      </c>
      <c r="I42" s="17">
        <v>14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367</v>
      </c>
      <c r="D43" s="17">
        <v>2</v>
      </c>
      <c r="E43" s="17">
        <v>222</v>
      </c>
      <c r="F43" s="17">
        <v>97</v>
      </c>
      <c r="G43" s="17">
        <v>26</v>
      </c>
      <c r="H43" s="17">
        <v>10</v>
      </c>
      <c r="I43" s="17">
        <v>10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378</v>
      </c>
      <c r="D44" s="17">
        <v>2</v>
      </c>
      <c r="E44" s="17">
        <v>237</v>
      </c>
      <c r="F44" s="17">
        <v>86</v>
      </c>
      <c r="G44" s="17">
        <v>26</v>
      </c>
      <c r="H44" s="17">
        <v>9</v>
      </c>
      <c r="I44" s="17">
        <v>18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354</v>
      </c>
      <c r="D45" s="17">
        <v>4</v>
      </c>
      <c r="E45" s="17">
        <v>227</v>
      </c>
      <c r="F45" s="17">
        <v>90</v>
      </c>
      <c r="G45" s="17">
        <v>15</v>
      </c>
      <c r="H45" s="17">
        <v>10</v>
      </c>
      <c r="I45" s="17">
        <v>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338</v>
      </c>
      <c r="D46" s="17" t="s">
        <v>178</v>
      </c>
      <c r="E46" s="17">
        <v>201</v>
      </c>
      <c r="F46" s="17">
        <v>102</v>
      </c>
      <c r="G46" s="17">
        <v>20</v>
      </c>
      <c r="H46" s="17">
        <v>7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293</v>
      </c>
      <c r="D47" s="17" t="s">
        <v>178</v>
      </c>
      <c r="E47" s="17">
        <v>170</v>
      </c>
      <c r="F47" s="17">
        <v>93</v>
      </c>
      <c r="G47" s="17">
        <v>19</v>
      </c>
      <c r="H47" s="17">
        <v>4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255</v>
      </c>
      <c r="D48" s="17">
        <v>2</v>
      </c>
      <c r="E48" s="17">
        <v>133</v>
      </c>
      <c r="F48" s="17">
        <v>94</v>
      </c>
      <c r="G48" s="17">
        <v>16</v>
      </c>
      <c r="H48" s="17">
        <v>4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189</v>
      </c>
      <c r="D49" s="17">
        <v>1</v>
      </c>
      <c r="E49" s="17">
        <v>65</v>
      </c>
      <c r="F49" s="17">
        <v>85</v>
      </c>
      <c r="G49" s="17">
        <v>23</v>
      </c>
      <c r="H49" s="17">
        <v>6</v>
      </c>
      <c r="I49" s="17">
        <v>9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131</v>
      </c>
      <c r="D50" s="17">
        <v>2</v>
      </c>
      <c r="E50" s="17">
        <v>33</v>
      </c>
      <c r="F50" s="17">
        <v>76</v>
      </c>
      <c r="G50" s="17">
        <v>5</v>
      </c>
      <c r="H50" s="17">
        <v>7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64</v>
      </c>
      <c r="D51" s="17">
        <v>1</v>
      </c>
      <c r="E51" s="17">
        <v>12</v>
      </c>
      <c r="F51" s="17">
        <v>43</v>
      </c>
      <c r="G51" s="17">
        <v>4</v>
      </c>
      <c r="H51" s="17">
        <v>2</v>
      </c>
      <c r="I51" s="17">
        <v>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42</v>
      </c>
      <c r="D52" s="17">
        <v>1</v>
      </c>
      <c r="E52" s="17">
        <v>4</v>
      </c>
      <c r="F52" s="17">
        <v>30</v>
      </c>
      <c r="G52" s="17">
        <v>3</v>
      </c>
      <c r="H52" s="17">
        <v>2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28</v>
      </c>
      <c r="D53" s="18">
        <v>1</v>
      </c>
      <c r="E53" s="18">
        <v>4</v>
      </c>
      <c r="F53" s="18">
        <v>18</v>
      </c>
      <c r="G53" s="18">
        <v>1</v>
      </c>
      <c r="H53" s="18">
        <v>2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285180</v>
      </c>
      <c r="D6" s="16">
        <v>20640</v>
      </c>
      <c r="E6" s="16">
        <v>150680</v>
      </c>
      <c r="F6" s="16">
        <v>80696</v>
      </c>
      <c r="G6" s="16">
        <v>12737</v>
      </c>
      <c r="H6" s="16">
        <v>7091</v>
      </c>
      <c r="I6" s="16">
        <v>13336</v>
      </c>
    </row>
    <row r="7" spans="1:29" ht="12" customHeight="1" x14ac:dyDescent="0.2">
      <c r="A7" s="28" t="s">
        <v>165</v>
      </c>
      <c r="B7" s="2" t="s">
        <v>12</v>
      </c>
      <c r="C7" s="17">
        <v>478</v>
      </c>
      <c r="D7" s="17">
        <v>36</v>
      </c>
      <c r="E7" s="17">
        <v>138</v>
      </c>
      <c r="F7" s="17">
        <v>132</v>
      </c>
      <c r="G7" s="17">
        <v>21</v>
      </c>
      <c r="H7" s="17">
        <v>33</v>
      </c>
      <c r="I7" s="17">
        <v>118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8836</v>
      </c>
      <c r="D8" s="17">
        <v>630</v>
      </c>
      <c r="E8" s="17">
        <v>3717</v>
      </c>
      <c r="F8" s="17">
        <v>2634</v>
      </c>
      <c r="G8" s="17">
        <v>260</v>
      </c>
      <c r="H8" s="17">
        <v>632</v>
      </c>
      <c r="I8" s="17">
        <v>963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27038</v>
      </c>
      <c r="D9" s="17">
        <v>1546</v>
      </c>
      <c r="E9" s="17">
        <v>15539</v>
      </c>
      <c r="F9" s="17">
        <v>6496</v>
      </c>
      <c r="G9" s="17">
        <v>981</v>
      </c>
      <c r="H9" s="17">
        <v>947</v>
      </c>
      <c r="I9" s="17">
        <v>1529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34109</v>
      </c>
      <c r="D10" s="17">
        <v>1763</v>
      </c>
      <c r="E10" s="17">
        <v>20595</v>
      </c>
      <c r="F10" s="17">
        <v>7972</v>
      </c>
      <c r="G10" s="17">
        <v>1438</v>
      </c>
      <c r="H10" s="17">
        <v>827</v>
      </c>
      <c r="I10" s="17">
        <v>1514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35489</v>
      </c>
      <c r="D11" s="17">
        <v>1909</v>
      </c>
      <c r="E11" s="17">
        <v>20947</v>
      </c>
      <c r="F11" s="17">
        <v>8865</v>
      </c>
      <c r="G11" s="17">
        <v>1598</v>
      </c>
      <c r="H11" s="17">
        <v>748</v>
      </c>
      <c r="I11" s="17">
        <v>1422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34614</v>
      </c>
      <c r="D12" s="17">
        <v>2095</v>
      </c>
      <c r="E12" s="17">
        <v>20011</v>
      </c>
      <c r="F12" s="17">
        <v>8834</v>
      </c>
      <c r="G12" s="17">
        <v>1633</v>
      </c>
      <c r="H12" s="17">
        <v>656</v>
      </c>
      <c r="I12" s="17">
        <v>1385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35906</v>
      </c>
      <c r="D13" s="17">
        <v>2593</v>
      </c>
      <c r="E13" s="17">
        <v>19808</v>
      </c>
      <c r="F13" s="17">
        <v>9743</v>
      </c>
      <c r="G13" s="17">
        <v>1713</v>
      </c>
      <c r="H13" s="17">
        <v>711</v>
      </c>
      <c r="I13" s="17">
        <v>1338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31477</v>
      </c>
      <c r="D14" s="17">
        <v>2685</v>
      </c>
      <c r="E14" s="17">
        <v>16825</v>
      </c>
      <c r="F14" s="17">
        <v>8812</v>
      </c>
      <c r="G14" s="17">
        <v>1466</v>
      </c>
      <c r="H14" s="17">
        <v>611</v>
      </c>
      <c r="I14" s="17">
        <v>1078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26800</v>
      </c>
      <c r="D15" s="17">
        <v>2602</v>
      </c>
      <c r="E15" s="17">
        <v>13562</v>
      </c>
      <c r="F15" s="17">
        <v>7861</v>
      </c>
      <c r="G15" s="17">
        <v>1214</v>
      </c>
      <c r="H15" s="17">
        <v>565</v>
      </c>
      <c r="I15" s="17">
        <v>996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21288</v>
      </c>
      <c r="D16" s="17">
        <v>2278</v>
      </c>
      <c r="E16" s="17">
        <v>9839</v>
      </c>
      <c r="F16" s="17">
        <v>6902</v>
      </c>
      <c r="G16" s="17">
        <v>920</v>
      </c>
      <c r="H16" s="17">
        <v>456</v>
      </c>
      <c r="I16" s="17">
        <v>893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15056</v>
      </c>
      <c r="D17" s="17">
        <v>1389</v>
      </c>
      <c r="E17" s="17">
        <v>6170</v>
      </c>
      <c r="F17" s="17">
        <v>5669</v>
      </c>
      <c r="G17" s="17">
        <v>717</v>
      </c>
      <c r="H17" s="17">
        <v>370</v>
      </c>
      <c r="I17" s="17">
        <v>741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7657</v>
      </c>
      <c r="D18" s="17">
        <v>624</v>
      </c>
      <c r="E18" s="17">
        <v>2179</v>
      </c>
      <c r="F18" s="17">
        <v>3718</v>
      </c>
      <c r="G18" s="17">
        <v>365</v>
      </c>
      <c r="H18" s="17">
        <v>233</v>
      </c>
      <c r="I18" s="17">
        <v>538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3616</v>
      </c>
      <c r="D19" s="17">
        <v>287</v>
      </c>
      <c r="E19" s="17">
        <v>706</v>
      </c>
      <c r="F19" s="17">
        <v>1833</v>
      </c>
      <c r="G19" s="17">
        <v>227</v>
      </c>
      <c r="H19" s="17">
        <v>167</v>
      </c>
      <c r="I19" s="17">
        <v>396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1658</v>
      </c>
      <c r="D20" s="17">
        <v>128</v>
      </c>
      <c r="E20" s="17">
        <v>316</v>
      </c>
      <c r="F20" s="17">
        <v>789</v>
      </c>
      <c r="G20" s="17">
        <v>109</v>
      </c>
      <c r="H20" s="17">
        <v>82</v>
      </c>
      <c r="I20" s="17">
        <v>234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1158</v>
      </c>
      <c r="D21" s="17">
        <v>75</v>
      </c>
      <c r="E21" s="17">
        <v>328</v>
      </c>
      <c r="F21" s="17">
        <v>436</v>
      </c>
      <c r="G21" s="17">
        <v>75</v>
      </c>
      <c r="H21" s="17">
        <v>53</v>
      </c>
      <c r="I21" s="17">
        <v>191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126401</v>
      </c>
      <c r="D22" s="16">
        <v>19731</v>
      </c>
      <c r="E22" s="16">
        <v>59843</v>
      </c>
      <c r="F22" s="16">
        <v>32615</v>
      </c>
      <c r="G22" s="16">
        <v>4215</v>
      </c>
      <c r="H22" s="16">
        <v>3395</v>
      </c>
      <c r="I22" s="16">
        <v>6602</v>
      </c>
    </row>
    <row r="23" spans="1:14" ht="12" customHeight="1" x14ac:dyDescent="0.2">
      <c r="A23" s="28" t="s">
        <v>165</v>
      </c>
      <c r="B23" s="2" t="s">
        <v>12</v>
      </c>
      <c r="C23" s="17">
        <v>216</v>
      </c>
      <c r="D23" s="17">
        <v>29</v>
      </c>
      <c r="E23" s="17">
        <v>46</v>
      </c>
      <c r="F23" s="17">
        <v>53</v>
      </c>
      <c r="G23" s="17">
        <v>13</v>
      </c>
      <c r="H23" s="17">
        <v>14</v>
      </c>
      <c r="I23" s="17">
        <v>61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3678</v>
      </c>
      <c r="D24" s="17">
        <v>565</v>
      </c>
      <c r="E24" s="17">
        <v>1320</v>
      </c>
      <c r="F24" s="17">
        <v>1044</v>
      </c>
      <c r="G24" s="17">
        <v>79</v>
      </c>
      <c r="H24" s="17">
        <v>256</v>
      </c>
      <c r="I24" s="17">
        <v>414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11699</v>
      </c>
      <c r="D25" s="17">
        <v>1459</v>
      </c>
      <c r="E25" s="17">
        <v>5933</v>
      </c>
      <c r="F25" s="17">
        <v>2781</v>
      </c>
      <c r="G25" s="17">
        <v>360</v>
      </c>
      <c r="H25" s="17">
        <v>417</v>
      </c>
      <c r="I25" s="17">
        <v>749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15096</v>
      </c>
      <c r="D26" s="17">
        <v>1657</v>
      </c>
      <c r="E26" s="17">
        <v>8158</v>
      </c>
      <c r="F26" s="17">
        <v>3663</v>
      </c>
      <c r="G26" s="17">
        <v>490</v>
      </c>
      <c r="H26" s="17">
        <v>369</v>
      </c>
      <c r="I26" s="17">
        <v>759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15747</v>
      </c>
      <c r="D27" s="17">
        <v>1826</v>
      </c>
      <c r="E27" s="17">
        <v>8300</v>
      </c>
      <c r="F27" s="17">
        <v>4005</v>
      </c>
      <c r="G27" s="17">
        <v>522</v>
      </c>
      <c r="H27" s="17">
        <v>378</v>
      </c>
      <c r="I27" s="17">
        <v>716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15535</v>
      </c>
      <c r="D28" s="17">
        <v>2001</v>
      </c>
      <c r="E28" s="17">
        <v>8051</v>
      </c>
      <c r="F28" s="17">
        <v>3878</v>
      </c>
      <c r="G28" s="17">
        <v>569</v>
      </c>
      <c r="H28" s="17">
        <v>329</v>
      </c>
      <c r="I28" s="17">
        <v>707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16398</v>
      </c>
      <c r="D29" s="17">
        <v>2517</v>
      </c>
      <c r="E29" s="17">
        <v>8162</v>
      </c>
      <c r="F29" s="17">
        <v>4111</v>
      </c>
      <c r="G29" s="17">
        <v>599</v>
      </c>
      <c r="H29" s="17">
        <v>359</v>
      </c>
      <c r="I29" s="17">
        <v>650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14471</v>
      </c>
      <c r="D30" s="17">
        <v>2597</v>
      </c>
      <c r="E30" s="17">
        <v>7111</v>
      </c>
      <c r="F30" s="17">
        <v>3375</v>
      </c>
      <c r="G30" s="17">
        <v>503</v>
      </c>
      <c r="H30" s="17">
        <v>322</v>
      </c>
      <c r="I30" s="17">
        <v>563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12324</v>
      </c>
      <c r="D31" s="17">
        <v>2537</v>
      </c>
      <c r="E31" s="17">
        <v>5647</v>
      </c>
      <c r="F31" s="17">
        <v>2958</v>
      </c>
      <c r="G31" s="17">
        <v>397</v>
      </c>
      <c r="H31" s="17">
        <v>299</v>
      </c>
      <c r="I31" s="17">
        <v>486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9683</v>
      </c>
      <c r="D32" s="17">
        <v>2210</v>
      </c>
      <c r="E32" s="17">
        <v>3911</v>
      </c>
      <c r="F32" s="17">
        <v>2601</v>
      </c>
      <c r="G32" s="17">
        <v>292</v>
      </c>
      <c r="H32" s="17">
        <v>239</v>
      </c>
      <c r="I32" s="17">
        <v>430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5938</v>
      </c>
      <c r="D33" s="17">
        <v>1330</v>
      </c>
      <c r="E33" s="17">
        <v>1960</v>
      </c>
      <c r="F33" s="17">
        <v>1902</v>
      </c>
      <c r="G33" s="17">
        <v>198</v>
      </c>
      <c r="H33" s="17">
        <v>177</v>
      </c>
      <c r="I33" s="17">
        <v>371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2960</v>
      </c>
      <c r="D34" s="17">
        <v>578</v>
      </c>
      <c r="E34" s="17">
        <v>747</v>
      </c>
      <c r="F34" s="17">
        <v>1196</v>
      </c>
      <c r="G34" s="17">
        <v>83</v>
      </c>
      <c r="H34" s="17">
        <v>108</v>
      </c>
      <c r="I34" s="17">
        <v>248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1421</v>
      </c>
      <c r="D35" s="17">
        <v>250</v>
      </c>
      <c r="E35" s="17">
        <v>247</v>
      </c>
      <c r="F35" s="17">
        <v>596</v>
      </c>
      <c r="G35" s="17">
        <v>59</v>
      </c>
      <c r="H35" s="17">
        <v>74</v>
      </c>
      <c r="I35" s="17">
        <v>195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690</v>
      </c>
      <c r="D36" s="17">
        <v>110</v>
      </c>
      <c r="E36" s="17">
        <v>115</v>
      </c>
      <c r="F36" s="17">
        <v>276</v>
      </c>
      <c r="G36" s="17">
        <v>27</v>
      </c>
      <c r="H36" s="17">
        <v>28</v>
      </c>
      <c r="I36" s="17">
        <v>134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545</v>
      </c>
      <c r="D37" s="17">
        <v>65</v>
      </c>
      <c r="E37" s="17">
        <v>135</v>
      </c>
      <c r="F37" s="17">
        <v>176</v>
      </c>
      <c r="G37" s="17">
        <v>24</v>
      </c>
      <c r="H37" s="17">
        <v>26</v>
      </c>
      <c r="I37" s="17">
        <v>119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158779</v>
      </c>
      <c r="D38" s="16">
        <v>909</v>
      </c>
      <c r="E38" s="16">
        <v>90837</v>
      </c>
      <c r="F38" s="16">
        <v>48081</v>
      </c>
      <c r="G38" s="16">
        <v>8522</v>
      </c>
      <c r="H38" s="16">
        <v>3696</v>
      </c>
      <c r="I38" s="16">
        <v>6734</v>
      </c>
    </row>
    <row r="39" spans="1:14" ht="12" customHeight="1" x14ac:dyDescent="0.2">
      <c r="A39" s="28" t="s">
        <v>165</v>
      </c>
      <c r="B39" s="2" t="s">
        <v>12</v>
      </c>
      <c r="C39" s="17">
        <v>262</v>
      </c>
      <c r="D39" s="17">
        <v>7</v>
      </c>
      <c r="E39" s="17">
        <v>92</v>
      </c>
      <c r="F39" s="17">
        <v>79</v>
      </c>
      <c r="G39" s="17">
        <v>8</v>
      </c>
      <c r="H39" s="17">
        <v>19</v>
      </c>
      <c r="I39" s="17">
        <v>57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5158</v>
      </c>
      <c r="D40" s="17">
        <v>65</v>
      </c>
      <c r="E40" s="17">
        <v>2397</v>
      </c>
      <c r="F40" s="17">
        <v>1590</v>
      </c>
      <c r="G40" s="17">
        <v>181</v>
      </c>
      <c r="H40" s="17">
        <v>376</v>
      </c>
      <c r="I40" s="17">
        <v>549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15339</v>
      </c>
      <c r="D41" s="17">
        <v>87</v>
      </c>
      <c r="E41" s="17">
        <v>9606</v>
      </c>
      <c r="F41" s="17">
        <v>3715</v>
      </c>
      <c r="G41" s="17">
        <v>621</v>
      </c>
      <c r="H41" s="17">
        <v>530</v>
      </c>
      <c r="I41" s="17">
        <v>780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19013</v>
      </c>
      <c r="D42" s="17">
        <v>106</v>
      </c>
      <c r="E42" s="17">
        <v>12437</v>
      </c>
      <c r="F42" s="17">
        <v>4309</v>
      </c>
      <c r="G42" s="17">
        <v>948</v>
      </c>
      <c r="H42" s="17">
        <v>458</v>
      </c>
      <c r="I42" s="17">
        <v>755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19742</v>
      </c>
      <c r="D43" s="17">
        <v>83</v>
      </c>
      <c r="E43" s="17">
        <v>12647</v>
      </c>
      <c r="F43" s="17">
        <v>4860</v>
      </c>
      <c r="G43" s="17">
        <v>1076</v>
      </c>
      <c r="H43" s="17">
        <v>370</v>
      </c>
      <c r="I43" s="17">
        <v>706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19079</v>
      </c>
      <c r="D44" s="17">
        <v>94</v>
      </c>
      <c r="E44" s="17">
        <v>11960</v>
      </c>
      <c r="F44" s="17">
        <v>4956</v>
      </c>
      <c r="G44" s="17">
        <v>1064</v>
      </c>
      <c r="H44" s="17">
        <v>327</v>
      </c>
      <c r="I44" s="17">
        <v>678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19508</v>
      </c>
      <c r="D45" s="17">
        <v>76</v>
      </c>
      <c r="E45" s="17">
        <v>11646</v>
      </c>
      <c r="F45" s="17">
        <v>5632</v>
      </c>
      <c r="G45" s="17">
        <v>1114</v>
      </c>
      <c r="H45" s="17">
        <v>352</v>
      </c>
      <c r="I45" s="17">
        <v>688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17006</v>
      </c>
      <c r="D46" s="17">
        <v>88</v>
      </c>
      <c r="E46" s="17">
        <v>9714</v>
      </c>
      <c r="F46" s="17">
        <v>5437</v>
      </c>
      <c r="G46" s="17">
        <v>963</v>
      </c>
      <c r="H46" s="17">
        <v>289</v>
      </c>
      <c r="I46" s="17">
        <v>515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14476</v>
      </c>
      <c r="D47" s="17">
        <v>65</v>
      </c>
      <c r="E47" s="17">
        <v>7915</v>
      </c>
      <c r="F47" s="17">
        <v>4903</v>
      </c>
      <c r="G47" s="17">
        <v>817</v>
      </c>
      <c r="H47" s="17">
        <v>266</v>
      </c>
      <c r="I47" s="17">
        <v>510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11605</v>
      </c>
      <c r="D48" s="17">
        <v>68</v>
      </c>
      <c r="E48" s="17">
        <v>5928</v>
      </c>
      <c r="F48" s="17">
        <v>4301</v>
      </c>
      <c r="G48" s="17">
        <v>628</v>
      </c>
      <c r="H48" s="17">
        <v>217</v>
      </c>
      <c r="I48" s="17">
        <v>463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9118</v>
      </c>
      <c r="D49" s="17">
        <v>59</v>
      </c>
      <c r="E49" s="17">
        <v>4210</v>
      </c>
      <c r="F49" s="17">
        <v>3767</v>
      </c>
      <c r="G49" s="17">
        <v>519</v>
      </c>
      <c r="H49" s="17">
        <v>193</v>
      </c>
      <c r="I49" s="17">
        <v>370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4697</v>
      </c>
      <c r="D50" s="17">
        <v>46</v>
      </c>
      <c r="E50" s="17">
        <v>1432</v>
      </c>
      <c r="F50" s="17">
        <v>2522</v>
      </c>
      <c r="G50" s="17">
        <v>282</v>
      </c>
      <c r="H50" s="17">
        <v>125</v>
      </c>
      <c r="I50" s="17">
        <v>290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2195</v>
      </c>
      <c r="D51" s="17">
        <v>37</v>
      </c>
      <c r="E51" s="17">
        <v>459</v>
      </c>
      <c r="F51" s="17">
        <v>1237</v>
      </c>
      <c r="G51" s="17">
        <v>168</v>
      </c>
      <c r="H51" s="17">
        <v>93</v>
      </c>
      <c r="I51" s="17">
        <v>201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968</v>
      </c>
      <c r="D52" s="17">
        <v>18</v>
      </c>
      <c r="E52" s="17">
        <v>201</v>
      </c>
      <c r="F52" s="17">
        <v>513</v>
      </c>
      <c r="G52" s="17">
        <v>82</v>
      </c>
      <c r="H52" s="17">
        <v>54</v>
      </c>
      <c r="I52" s="17">
        <v>100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613</v>
      </c>
      <c r="D53" s="18">
        <v>10</v>
      </c>
      <c r="E53" s="18">
        <v>193</v>
      </c>
      <c r="F53" s="18">
        <v>260</v>
      </c>
      <c r="G53" s="18">
        <v>51</v>
      </c>
      <c r="H53" s="18">
        <v>27</v>
      </c>
      <c r="I53" s="18">
        <v>72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17897</v>
      </c>
      <c r="D6" s="16">
        <v>1509</v>
      </c>
      <c r="E6" s="16">
        <v>9965</v>
      </c>
      <c r="F6" s="16">
        <v>4517</v>
      </c>
      <c r="G6" s="16">
        <v>842</v>
      </c>
      <c r="H6" s="16">
        <v>518</v>
      </c>
      <c r="I6" s="16">
        <v>546</v>
      </c>
    </row>
    <row r="7" spans="1:29" ht="12" customHeight="1" x14ac:dyDescent="0.2">
      <c r="A7" s="28" t="s">
        <v>165</v>
      </c>
      <c r="B7" s="2" t="s">
        <v>12</v>
      </c>
      <c r="C7" s="17">
        <v>35</v>
      </c>
      <c r="D7" s="17">
        <v>5</v>
      </c>
      <c r="E7" s="17">
        <v>13</v>
      </c>
      <c r="F7" s="17">
        <v>8</v>
      </c>
      <c r="G7" s="17" t="s">
        <v>178</v>
      </c>
      <c r="H7" s="17">
        <v>4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662</v>
      </c>
      <c r="D8" s="17">
        <v>74</v>
      </c>
      <c r="E8" s="17">
        <v>324</v>
      </c>
      <c r="F8" s="17">
        <v>146</v>
      </c>
      <c r="G8" s="17">
        <v>18</v>
      </c>
      <c r="H8" s="17">
        <v>62</v>
      </c>
      <c r="I8" s="17">
        <v>38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1709</v>
      </c>
      <c r="D9" s="17">
        <v>134</v>
      </c>
      <c r="E9" s="17">
        <v>1043</v>
      </c>
      <c r="F9" s="17">
        <v>335</v>
      </c>
      <c r="G9" s="17">
        <v>62</v>
      </c>
      <c r="H9" s="17">
        <v>72</v>
      </c>
      <c r="I9" s="17">
        <v>63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2201</v>
      </c>
      <c r="D10" s="17">
        <v>140</v>
      </c>
      <c r="E10" s="17">
        <v>1445</v>
      </c>
      <c r="F10" s="17">
        <v>395</v>
      </c>
      <c r="G10" s="17">
        <v>84</v>
      </c>
      <c r="H10" s="17">
        <v>62</v>
      </c>
      <c r="I10" s="17">
        <v>75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2257</v>
      </c>
      <c r="D11" s="17">
        <v>160</v>
      </c>
      <c r="E11" s="17">
        <v>1420</v>
      </c>
      <c r="F11" s="17">
        <v>447</v>
      </c>
      <c r="G11" s="17">
        <v>112</v>
      </c>
      <c r="H11" s="17">
        <v>57</v>
      </c>
      <c r="I11" s="17">
        <v>61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2290</v>
      </c>
      <c r="D12" s="17">
        <v>182</v>
      </c>
      <c r="E12" s="17">
        <v>1380</v>
      </c>
      <c r="F12" s="17">
        <v>514</v>
      </c>
      <c r="G12" s="17">
        <v>100</v>
      </c>
      <c r="H12" s="17">
        <v>52</v>
      </c>
      <c r="I12" s="17">
        <v>62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2292</v>
      </c>
      <c r="D13" s="17">
        <v>193</v>
      </c>
      <c r="E13" s="17">
        <v>1338</v>
      </c>
      <c r="F13" s="17">
        <v>558</v>
      </c>
      <c r="G13" s="17">
        <v>124</v>
      </c>
      <c r="H13" s="17">
        <v>34</v>
      </c>
      <c r="I13" s="17">
        <v>45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2000</v>
      </c>
      <c r="D14" s="17">
        <v>188</v>
      </c>
      <c r="E14" s="17">
        <v>1138</v>
      </c>
      <c r="F14" s="17">
        <v>492</v>
      </c>
      <c r="G14" s="17">
        <v>96</v>
      </c>
      <c r="H14" s="17">
        <v>45</v>
      </c>
      <c r="I14" s="17">
        <v>41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1558</v>
      </c>
      <c r="D15" s="17">
        <v>157</v>
      </c>
      <c r="E15" s="17">
        <v>813</v>
      </c>
      <c r="F15" s="17">
        <v>443</v>
      </c>
      <c r="G15" s="17">
        <v>74</v>
      </c>
      <c r="H15" s="17">
        <v>34</v>
      </c>
      <c r="I15" s="17">
        <v>37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1209</v>
      </c>
      <c r="D16" s="17">
        <v>137</v>
      </c>
      <c r="E16" s="17">
        <v>558</v>
      </c>
      <c r="F16" s="17">
        <v>388</v>
      </c>
      <c r="G16" s="17">
        <v>64</v>
      </c>
      <c r="H16" s="17">
        <v>27</v>
      </c>
      <c r="I16" s="17">
        <v>35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788</v>
      </c>
      <c r="D17" s="17">
        <v>69</v>
      </c>
      <c r="E17" s="17">
        <v>290</v>
      </c>
      <c r="F17" s="17">
        <v>320</v>
      </c>
      <c r="G17" s="17">
        <v>54</v>
      </c>
      <c r="H17" s="17">
        <v>23</v>
      </c>
      <c r="I17" s="17">
        <v>32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456</v>
      </c>
      <c r="D18" s="17">
        <v>36</v>
      </c>
      <c r="E18" s="17">
        <v>122</v>
      </c>
      <c r="F18" s="17">
        <v>234</v>
      </c>
      <c r="G18" s="17">
        <v>25</v>
      </c>
      <c r="H18" s="17">
        <v>22</v>
      </c>
      <c r="I18" s="17">
        <v>17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231</v>
      </c>
      <c r="D19" s="17">
        <v>20</v>
      </c>
      <c r="E19" s="17">
        <v>40</v>
      </c>
      <c r="F19" s="17">
        <v>130</v>
      </c>
      <c r="G19" s="17">
        <v>16</v>
      </c>
      <c r="H19" s="17">
        <v>11</v>
      </c>
      <c r="I19" s="17">
        <v>14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111</v>
      </c>
      <c r="D20" s="17">
        <v>8</v>
      </c>
      <c r="E20" s="17">
        <v>19</v>
      </c>
      <c r="F20" s="17">
        <v>65</v>
      </c>
      <c r="G20" s="17">
        <v>5</v>
      </c>
      <c r="H20" s="17">
        <v>6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98</v>
      </c>
      <c r="D21" s="17">
        <v>6</v>
      </c>
      <c r="E21" s="17">
        <v>22</v>
      </c>
      <c r="F21" s="17">
        <v>42</v>
      </c>
      <c r="G21" s="17">
        <v>8</v>
      </c>
      <c r="H21" s="17">
        <v>7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7527</v>
      </c>
      <c r="D22" s="16">
        <v>1441</v>
      </c>
      <c r="E22" s="16">
        <v>3548</v>
      </c>
      <c r="F22" s="16">
        <v>1841</v>
      </c>
      <c r="G22" s="16">
        <v>225</v>
      </c>
      <c r="H22" s="16">
        <v>225</v>
      </c>
      <c r="I22" s="16">
        <v>247</v>
      </c>
    </row>
    <row r="23" spans="1:14" ht="12" customHeight="1" x14ac:dyDescent="0.2">
      <c r="A23" s="28" t="s">
        <v>165</v>
      </c>
      <c r="B23" s="2" t="s">
        <v>12</v>
      </c>
      <c r="C23" s="17">
        <v>18</v>
      </c>
      <c r="D23" s="17">
        <v>4</v>
      </c>
      <c r="E23" s="17">
        <v>5</v>
      </c>
      <c r="F23" s="17">
        <v>3</v>
      </c>
      <c r="G23" s="17" t="s">
        <v>178</v>
      </c>
      <c r="H23" s="17">
        <v>2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242</v>
      </c>
      <c r="D24" s="17">
        <v>67</v>
      </c>
      <c r="E24" s="17">
        <v>83</v>
      </c>
      <c r="F24" s="17">
        <v>56</v>
      </c>
      <c r="G24" s="17">
        <v>2</v>
      </c>
      <c r="H24" s="17">
        <v>19</v>
      </c>
      <c r="I24" s="17">
        <v>15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648</v>
      </c>
      <c r="D25" s="17">
        <v>128</v>
      </c>
      <c r="E25" s="17">
        <v>306</v>
      </c>
      <c r="F25" s="17">
        <v>146</v>
      </c>
      <c r="G25" s="17">
        <v>16</v>
      </c>
      <c r="H25" s="17">
        <v>26</v>
      </c>
      <c r="I25" s="17">
        <v>26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912</v>
      </c>
      <c r="D26" s="17">
        <v>134</v>
      </c>
      <c r="E26" s="17">
        <v>493</v>
      </c>
      <c r="F26" s="17">
        <v>203</v>
      </c>
      <c r="G26" s="17">
        <v>19</v>
      </c>
      <c r="H26" s="17">
        <v>26</v>
      </c>
      <c r="I26" s="17">
        <v>37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984</v>
      </c>
      <c r="D27" s="17">
        <v>155</v>
      </c>
      <c r="E27" s="17">
        <v>503</v>
      </c>
      <c r="F27" s="17">
        <v>236</v>
      </c>
      <c r="G27" s="17">
        <v>35</v>
      </c>
      <c r="H27" s="17">
        <v>29</v>
      </c>
      <c r="I27" s="17">
        <v>26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1010</v>
      </c>
      <c r="D28" s="17">
        <v>176</v>
      </c>
      <c r="E28" s="17">
        <v>518</v>
      </c>
      <c r="F28" s="17">
        <v>234</v>
      </c>
      <c r="G28" s="17">
        <v>32</v>
      </c>
      <c r="H28" s="17">
        <v>21</v>
      </c>
      <c r="I28" s="17">
        <v>29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1042</v>
      </c>
      <c r="D29" s="17">
        <v>186</v>
      </c>
      <c r="E29" s="17">
        <v>544</v>
      </c>
      <c r="F29" s="17">
        <v>242</v>
      </c>
      <c r="G29" s="17">
        <v>36</v>
      </c>
      <c r="H29" s="17">
        <v>14</v>
      </c>
      <c r="I29" s="17">
        <v>20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893</v>
      </c>
      <c r="D30" s="17">
        <v>178</v>
      </c>
      <c r="E30" s="17">
        <v>448</v>
      </c>
      <c r="F30" s="17">
        <v>199</v>
      </c>
      <c r="G30" s="17">
        <v>26</v>
      </c>
      <c r="H30" s="17">
        <v>23</v>
      </c>
      <c r="I30" s="17">
        <v>19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665</v>
      </c>
      <c r="D31" s="17">
        <v>154</v>
      </c>
      <c r="E31" s="17">
        <v>303</v>
      </c>
      <c r="F31" s="17">
        <v>157</v>
      </c>
      <c r="G31" s="17">
        <v>10</v>
      </c>
      <c r="H31" s="17">
        <v>15</v>
      </c>
      <c r="I31" s="17">
        <v>26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499</v>
      </c>
      <c r="D32" s="17">
        <v>134</v>
      </c>
      <c r="E32" s="17">
        <v>193</v>
      </c>
      <c r="F32" s="17">
        <v>131</v>
      </c>
      <c r="G32" s="17">
        <v>16</v>
      </c>
      <c r="H32" s="17">
        <v>14</v>
      </c>
      <c r="I32" s="17">
        <v>11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284</v>
      </c>
      <c r="D33" s="17">
        <v>63</v>
      </c>
      <c r="E33" s="17">
        <v>89</v>
      </c>
      <c r="F33" s="17">
        <v>88</v>
      </c>
      <c r="G33" s="17">
        <v>14</v>
      </c>
      <c r="H33" s="17">
        <v>15</v>
      </c>
      <c r="I33" s="17">
        <v>15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158</v>
      </c>
      <c r="D34" s="17">
        <v>32</v>
      </c>
      <c r="E34" s="17">
        <v>39</v>
      </c>
      <c r="F34" s="17">
        <v>65</v>
      </c>
      <c r="G34" s="17">
        <v>8</v>
      </c>
      <c r="H34" s="17">
        <v>10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87</v>
      </c>
      <c r="D35" s="17">
        <v>18</v>
      </c>
      <c r="E35" s="17">
        <v>10</v>
      </c>
      <c r="F35" s="17">
        <v>45</v>
      </c>
      <c r="G35" s="17">
        <v>7</v>
      </c>
      <c r="H35" s="17">
        <v>4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41</v>
      </c>
      <c r="D36" s="17">
        <v>7</v>
      </c>
      <c r="E36" s="17">
        <v>6</v>
      </c>
      <c r="F36" s="17">
        <v>22</v>
      </c>
      <c r="G36" s="17">
        <v>1</v>
      </c>
      <c r="H36" s="17">
        <v>3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44</v>
      </c>
      <c r="D37" s="17">
        <v>5</v>
      </c>
      <c r="E37" s="17">
        <v>8</v>
      </c>
      <c r="F37" s="17">
        <v>14</v>
      </c>
      <c r="G37" s="17">
        <v>3</v>
      </c>
      <c r="H37" s="17">
        <v>4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10370</v>
      </c>
      <c r="D38" s="16">
        <v>68</v>
      </c>
      <c r="E38" s="16">
        <v>6417</v>
      </c>
      <c r="F38" s="16">
        <v>2676</v>
      </c>
      <c r="G38" s="16">
        <v>617</v>
      </c>
      <c r="H38" s="16">
        <v>293</v>
      </c>
      <c r="I38" s="16">
        <v>299</v>
      </c>
    </row>
    <row r="39" spans="1:14" ht="12" customHeight="1" x14ac:dyDescent="0.2">
      <c r="A39" s="28" t="s">
        <v>165</v>
      </c>
      <c r="B39" s="2" t="s">
        <v>12</v>
      </c>
      <c r="C39" s="17">
        <v>17</v>
      </c>
      <c r="D39" s="17">
        <v>1</v>
      </c>
      <c r="E39" s="17">
        <v>8</v>
      </c>
      <c r="F39" s="17">
        <v>5</v>
      </c>
      <c r="G39" s="17" t="s">
        <v>178</v>
      </c>
      <c r="H39" s="17">
        <v>2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420</v>
      </c>
      <c r="D40" s="17">
        <v>7</v>
      </c>
      <c r="E40" s="17">
        <v>241</v>
      </c>
      <c r="F40" s="17">
        <v>90</v>
      </c>
      <c r="G40" s="17">
        <v>16</v>
      </c>
      <c r="H40" s="17">
        <v>43</v>
      </c>
      <c r="I40" s="17">
        <v>23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1061</v>
      </c>
      <c r="D41" s="17">
        <v>6</v>
      </c>
      <c r="E41" s="17">
        <v>737</v>
      </c>
      <c r="F41" s="17">
        <v>189</v>
      </c>
      <c r="G41" s="17">
        <v>46</v>
      </c>
      <c r="H41" s="17">
        <v>46</v>
      </c>
      <c r="I41" s="17">
        <v>37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1289</v>
      </c>
      <c r="D42" s="17">
        <v>6</v>
      </c>
      <c r="E42" s="17">
        <v>952</v>
      </c>
      <c r="F42" s="17">
        <v>192</v>
      </c>
      <c r="G42" s="17">
        <v>65</v>
      </c>
      <c r="H42" s="17">
        <v>36</v>
      </c>
      <c r="I42" s="17">
        <v>38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1273</v>
      </c>
      <c r="D43" s="17">
        <v>5</v>
      </c>
      <c r="E43" s="17">
        <v>917</v>
      </c>
      <c r="F43" s="17">
        <v>211</v>
      </c>
      <c r="G43" s="17">
        <v>77</v>
      </c>
      <c r="H43" s="17">
        <v>28</v>
      </c>
      <c r="I43" s="17">
        <v>35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1280</v>
      </c>
      <c r="D44" s="17">
        <v>6</v>
      </c>
      <c r="E44" s="17">
        <v>862</v>
      </c>
      <c r="F44" s="17">
        <v>280</v>
      </c>
      <c r="G44" s="17">
        <v>68</v>
      </c>
      <c r="H44" s="17">
        <v>31</v>
      </c>
      <c r="I44" s="17">
        <v>33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1250</v>
      </c>
      <c r="D45" s="17">
        <v>7</v>
      </c>
      <c r="E45" s="17">
        <v>794</v>
      </c>
      <c r="F45" s="17">
        <v>316</v>
      </c>
      <c r="G45" s="17">
        <v>88</v>
      </c>
      <c r="H45" s="17">
        <v>20</v>
      </c>
      <c r="I45" s="17">
        <v>25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1107</v>
      </c>
      <c r="D46" s="17">
        <v>10</v>
      </c>
      <c r="E46" s="17">
        <v>690</v>
      </c>
      <c r="F46" s="17">
        <v>293</v>
      </c>
      <c r="G46" s="17">
        <v>70</v>
      </c>
      <c r="H46" s="17">
        <v>22</v>
      </c>
      <c r="I46" s="17">
        <v>22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893</v>
      </c>
      <c r="D47" s="17">
        <v>3</v>
      </c>
      <c r="E47" s="17">
        <v>510</v>
      </c>
      <c r="F47" s="17">
        <v>286</v>
      </c>
      <c r="G47" s="17">
        <v>64</v>
      </c>
      <c r="H47" s="17">
        <v>19</v>
      </c>
      <c r="I47" s="17">
        <v>11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710</v>
      </c>
      <c r="D48" s="17">
        <v>3</v>
      </c>
      <c r="E48" s="17">
        <v>365</v>
      </c>
      <c r="F48" s="17">
        <v>257</v>
      </c>
      <c r="G48" s="17">
        <v>48</v>
      </c>
      <c r="H48" s="17">
        <v>13</v>
      </c>
      <c r="I48" s="17">
        <v>24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504</v>
      </c>
      <c r="D49" s="17">
        <v>6</v>
      </c>
      <c r="E49" s="17">
        <v>201</v>
      </c>
      <c r="F49" s="17">
        <v>232</v>
      </c>
      <c r="G49" s="17">
        <v>40</v>
      </c>
      <c r="H49" s="17">
        <v>8</v>
      </c>
      <c r="I49" s="17">
        <v>17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298</v>
      </c>
      <c r="D50" s="17">
        <v>4</v>
      </c>
      <c r="E50" s="17">
        <v>83</v>
      </c>
      <c r="F50" s="17">
        <v>169</v>
      </c>
      <c r="G50" s="17">
        <v>17</v>
      </c>
      <c r="H50" s="17">
        <v>12</v>
      </c>
      <c r="I50" s="17">
        <v>13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144</v>
      </c>
      <c r="D51" s="17">
        <v>2</v>
      </c>
      <c r="E51" s="17">
        <v>30</v>
      </c>
      <c r="F51" s="17">
        <v>85</v>
      </c>
      <c r="G51" s="17">
        <v>9</v>
      </c>
      <c r="H51" s="17">
        <v>7</v>
      </c>
      <c r="I51" s="17">
        <v>11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70</v>
      </c>
      <c r="D52" s="17">
        <v>1</v>
      </c>
      <c r="E52" s="17">
        <v>13</v>
      </c>
      <c r="F52" s="17">
        <v>43</v>
      </c>
      <c r="G52" s="17">
        <v>4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54</v>
      </c>
      <c r="D53" s="18">
        <v>1</v>
      </c>
      <c r="E53" s="18">
        <v>14</v>
      </c>
      <c r="F53" s="18">
        <v>28</v>
      </c>
      <c r="G53" s="18">
        <v>5</v>
      </c>
      <c r="H53" s="18">
        <v>3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8237</v>
      </c>
      <c r="D6" s="16">
        <v>837</v>
      </c>
      <c r="E6" s="16">
        <v>4079</v>
      </c>
      <c r="F6" s="16">
        <v>2274</v>
      </c>
      <c r="G6" s="16">
        <v>510</v>
      </c>
      <c r="H6" s="16">
        <v>333</v>
      </c>
      <c r="I6" s="16">
        <v>204</v>
      </c>
    </row>
    <row r="7" spans="1:29" ht="12" customHeight="1" x14ac:dyDescent="0.2">
      <c r="A7" s="28" t="s">
        <v>165</v>
      </c>
      <c r="B7" s="2" t="s">
        <v>12</v>
      </c>
      <c r="C7" s="17">
        <v>19</v>
      </c>
      <c r="D7" s="17">
        <v>1</v>
      </c>
      <c r="E7" s="17">
        <v>6</v>
      </c>
      <c r="F7" s="17">
        <v>4</v>
      </c>
      <c r="G7" s="17">
        <v>2</v>
      </c>
      <c r="H7" s="17">
        <v>3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273</v>
      </c>
      <c r="D8" s="17">
        <v>32</v>
      </c>
      <c r="E8" s="17">
        <v>133</v>
      </c>
      <c r="F8" s="17">
        <v>41</v>
      </c>
      <c r="G8" s="17">
        <v>9</v>
      </c>
      <c r="H8" s="17">
        <v>41</v>
      </c>
      <c r="I8" s="17">
        <v>17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714</v>
      </c>
      <c r="D9" s="17">
        <v>94</v>
      </c>
      <c r="E9" s="17">
        <v>428</v>
      </c>
      <c r="F9" s="17">
        <v>107</v>
      </c>
      <c r="G9" s="17">
        <v>24</v>
      </c>
      <c r="H9" s="17">
        <v>42</v>
      </c>
      <c r="I9" s="17">
        <v>19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890</v>
      </c>
      <c r="D10" s="17">
        <v>91</v>
      </c>
      <c r="E10" s="17">
        <v>532</v>
      </c>
      <c r="F10" s="17">
        <v>151</v>
      </c>
      <c r="G10" s="17">
        <v>54</v>
      </c>
      <c r="H10" s="17">
        <v>39</v>
      </c>
      <c r="I10" s="17">
        <v>23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927</v>
      </c>
      <c r="D11" s="17">
        <v>75</v>
      </c>
      <c r="E11" s="17">
        <v>545</v>
      </c>
      <c r="F11" s="17">
        <v>195</v>
      </c>
      <c r="G11" s="17">
        <v>45</v>
      </c>
      <c r="H11" s="17">
        <v>36</v>
      </c>
      <c r="I11" s="17">
        <v>31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935</v>
      </c>
      <c r="D12" s="17">
        <v>85</v>
      </c>
      <c r="E12" s="17">
        <v>517</v>
      </c>
      <c r="F12" s="17">
        <v>238</v>
      </c>
      <c r="G12" s="17">
        <v>57</v>
      </c>
      <c r="H12" s="17">
        <v>26</v>
      </c>
      <c r="I12" s="17">
        <v>12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1013</v>
      </c>
      <c r="D13" s="17">
        <v>112</v>
      </c>
      <c r="E13" s="17">
        <v>523</v>
      </c>
      <c r="F13" s="17">
        <v>261</v>
      </c>
      <c r="G13" s="17">
        <v>66</v>
      </c>
      <c r="H13" s="17">
        <v>33</v>
      </c>
      <c r="I13" s="17">
        <v>18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960</v>
      </c>
      <c r="D14" s="17">
        <v>88</v>
      </c>
      <c r="E14" s="17">
        <v>531</v>
      </c>
      <c r="F14" s="17">
        <v>254</v>
      </c>
      <c r="G14" s="17">
        <v>58</v>
      </c>
      <c r="H14" s="17">
        <v>21</v>
      </c>
      <c r="I14" s="17">
        <v>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758</v>
      </c>
      <c r="D15" s="17">
        <v>80</v>
      </c>
      <c r="E15" s="17">
        <v>378</v>
      </c>
      <c r="F15" s="17">
        <v>220</v>
      </c>
      <c r="G15" s="17">
        <v>56</v>
      </c>
      <c r="H15" s="17">
        <v>10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608</v>
      </c>
      <c r="D16" s="17">
        <v>73</v>
      </c>
      <c r="E16" s="17">
        <v>234</v>
      </c>
      <c r="F16" s="17">
        <v>216</v>
      </c>
      <c r="G16" s="17">
        <v>48</v>
      </c>
      <c r="H16" s="17">
        <v>28</v>
      </c>
      <c r="I16" s="17">
        <v>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451</v>
      </c>
      <c r="D17" s="17">
        <v>45</v>
      </c>
      <c r="E17" s="17">
        <v>145</v>
      </c>
      <c r="F17" s="17">
        <v>199</v>
      </c>
      <c r="G17" s="17">
        <v>29</v>
      </c>
      <c r="H17" s="17">
        <v>19</v>
      </c>
      <c r="I17" s="17">
        <v>14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317</v>
      </c>
      <c r="D18" s="17">
        <v>30</v>
      </c>
      <c r="E18" s="17">
        <v>57</v>
      </c>
      <c r="F18" s="17">
        <v>177</v>
      </c>
      <c r="G18" s="17">
        <v>21</v>
      </c>
      <c r="H18" s="17">
        <v>16</v>
      </c>
      <c r="I18" s="17">
        <v>16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195</v>
      </c>
      <c r="D19" s="17">
        <v>17</v>
      </c>
      <c r="E19" s="17">
        <v>19</v>
      </c>
      <c r="F19" s="17">
        <v>120</v>
      </c>
      <c r="G19" s="17">
        <v>19</v>
      </c>
      <c r="H19" s="17">
        <v>10</v>
      </c>
      <c r="I19" s="17">
        <v>10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105</v>
      </c>
      <c r="D20" s="17">
        <v>11</v>
      </c>
      <c r="E20" s="17">
        <v>18</v>
      </c>
      <c r="F20" s="17">
        <v>54</v>
      </c>
      <c r="G20" s="17">
        <v>12</v>
      </c>
      <c r="H20" s="17">
        <v>6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72</v>
      </c>
      <c r="D21" s="17">
        <v>3</v>
      </c>
      <c r="E21" s="17">
        <v>13</v>
      </c>
      <c r="F21" s="17">
        <v>37</v>
      </c>
      <c r="G21" s="17">
        <v>10</v>
      </c>
      <c r="H21" s="17">
        <v>3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3617</v>
      </c>
      <c r="D22" s="16">
        <v>828</v>
      </c>
      <c r="E22" s="16">
        <v>1714</v>
      </c>
      <c r="F22" s="16">
        <v>711</v>
      </c>
      <c r="G22" s="16">
        <v>111</v>
      </c>
      <c r="H22" s="16">
        <v>156</v>
      </c>
      <c r="I22" s="16">
        <v>97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>
        <v>1</v>
      </c>
      <c r="E23" s="17">
        <v>1</v>
      </c>
      <c r="F23" s="17">
        <v>1</v>
      </c>
      <c r="G23" s="17" t="s">
        <v>178</v>
      </c>
      <c r="H23" s="17">
        <v>2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93</v>
      </c>
      <c r="D24" s="17">
        <v>32</v>
      </c>
      <c r="E24" s="17">
        <v>27</v>
      </c>
      <c r="F24" s="17">
        <v>14</v>
      </c>
      <c r="G24" s="17">
        <v>2</v>
      </c>
      <c r="H24" s="17">
        <v>14</v>
      </c>
      <c r="I24" s="17">
        <v>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292</v>
      </c>
      <c r="D25" s="17">
        <v>94</v>
      </c>
      <c r="E25" s="17">
        <v>123</v>
      </c>
      <c r="F25" s="17">
        <v>46</v>
      </c>
      <c r="G25" s="17">
        <v>7</v>
      </c>
      <c r="H25" s="17">
        <v>16</v>
      </c>
      <c r="I25" s="17">
        <v>6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392</v>
      </c>
      <c r="D26" s="17">
        <v>89</v>
      </c>
      <c r="E26" s="17">
        <v>210</v>
      </c>
      <c r="F26" s="17">
        <v>46</v>
      </c>
      <c r="G26" s="17">
        <v>19</v>
      </c>
      <c r="H26" s="17">
        <v>16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415</v>
      </c>
      <c r="D27" s="17">
        <v>75</v>
      </c>
      <c r="E27" s="17">
        <v>221</v>
      </c>
      <c r="F27" s="17">
        <v>76</v>
      </c>
      <c r="G27" s="17">
        <v>10</v>
      </c>
      <c r="H27" s="17">
        <v>17</v>
      </c>
      <c r="I27" s="17">
        <v>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456</v>
      </c>
      <c r="D28" s="17">
        <v>85</v>
      </c>
      <c r="E28" s="17">
        <v>256</v>
      </c>
      <c r="F28" s="17">
        <v>75</v>
      </c>
      <c r="G28" s="17">
        <v>17</v>
      </c>
      <c r="H28" s="17">
        <v>14</v>
      </c>
      <c r="I28" s="17">
        <v>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499</v>
      </c>
      <c r="D29" s="17">
        <v>111</v>
      </c>
      <c r="E29" s="17">
        <v>251</v>
      </c>
      <c r="F29" s="17">
        <v>100</v>
      </c>
      <c r="G29" s="17">
        <v>12</v>
      </c>
      <c r="H29" s="17">
        <v>17</v>
      </c>
      <c r="I29" s="17">
        <v>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443</v>
      </c>
      <c r="D30" s="17">
        <v>88</v>
      </c>
      <c r="E30" s="17">
        <v>250</v>
      </c>
      <c r="F30" s="17">
        <v>78</v>
      </c>
      <c r="G30" s="17">
        <v>12</v>
      </c>
      <c r="H30" s="17">
        <v>11</v>
      </c>
      <c r="I30" s="17">
        <v>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355</v>
      </c>
      <c r="D31" s="17">
        <v>79</v>
      </c>
      <c r="E31" s="17">
        <v>185</v>
      </c>
      <c r="F31" s="17">
        <v>72</v>
      </c>
      <c r="G31" s="17">
        <v>8</v>
      </c>
      <c r="H31" s="17">
        <v>5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283</v>
      </c>
      <c r="D32" s="17">
        <v>73</v>
      </c>
      <c r="E32" s="17">
        <v>108</v>
      </c>
      <c r="F32" s="17">
        <v>64</v>
      </c>
      <c r="G32" s="17">
        <v>12</v>
      </c>
      <c r="H32" s="17">
        <v>19</v>
      </c>
      <c r="I32" s="17">
        <v>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175</v>
      </c>
      <c r="D33" s="17">
        <v>45</v>
      </c>
      <c r="E33" s="17">
        <v>53</v>
      </c>
      <c r="F33" s="17">
        <v>54</v>
      </c>
      <c r="G33" s="17">
        <v>5</v>
      </c>
      <c r="H33" s="17">
        <v>12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101</v>
      </c>
      <c r="D34" s="17">
        <v>30</v>
      </c>
      <c r="E34" s="17">
        <v>16</v>
      </c>
      <c r="F34" s="17">
        <v>41</v>
      </c>
      <c r="G34" s="17">
        <v>3</v>
      </c>
      <c r="H34" s="17">
        <v>4</v>
      </c>
      <c r="I34" s="17">
        <v>7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53</v>
      </c>
      <c r="D35" s="17">
        <v>15</v>
      </c>
      <c r="E35" s="17">
        <v>5</v>
      </c>
      <c r="F35" s="17">
        <v>23</v>
      </c>
      <c r="G35" s="17">
        <v>1</v>
      </c>
      <c r="H35" s="17">
        <v>3</v>
      </c>
      <c r="I35" s="17">
        <v>6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35</v>
      </c>
      <c r="D36" s="17">
        <v>10</v>
      </c>
      <c r="E36" s="17">
        <v>3</v>
      </c>
      <c r="F36" s="17">
        <v>13</v>
      </c>
      <c r="G36" s="17">
        <v>3</v>
      </c>
      <c r="H36" s="17">
        <v>4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19</v>
      </c>
      <c r="D37" s="17">
        <v>1</v>
      </c>
      <c r="E37" s="17">
        <v>5</v>
      </c>
      <c r="F37" s="17">
        <v>8</v>
      </c>
      <c r="G37" s="17" t="s">
        <v>178</v>
      </c>
      <c r="H37" s="17">
        <v>2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4620</v>
      </c>
      <c r="D38" s="16">
        <v>9</v>
      </c>
      <c r="E38" s="16">
        <v>2365</v>
      </c>
      <c r="F38" s="16">
        <v>1563</v>
      </c>
      <c r="G38" s="16">
        <v>399</v>
      </c>
      <c r="H38" s="16">
        <v>177</v>
      </c>
      <c r="I38" s="16">
        <v>107</v>
      </c>
    </row>
    <row r="39" spans="1:14" ht="12" customHeight="1" x14ac:dyDescent="0.2">
      <c r="A39" s="28" t="s">
        <v>165</v>
      </c>
      <c r="B39" s="2" t="s">
        <v>12</v>
      </c>
      <c r="C39" s="17">
        <v>13</v>
      </c>
      <c r="D39" s="17" t="s">
        <v>178</v>
      </c>
      <c r="E39" s="17">
        <v>5</v>
      </c>
      <c r="F39" s="17">
        <v>3</v>
      </c>
      <c r="G39" s="17">
        <v>2</v>
      </c>
      <c r="H39" s="17">
        <v>1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180</v>
      </c>
      <c r="D40" s="17" t="s">
        <v>178</v>
      </c>
      <c r="E40" s="17">
        <v>106</v>
      </c>
      <c r="F40" s="17">
        <v>27</v>
      </c>
      <c r="G40" s="17">
        <v>7</v>
      </c>
      <c r="H40" s="17">
        <v>27</v>
      </c>
      <c r="I40" s="17">
        <v>13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422</v>
      </c>
      <c r="D41" s="17" t="s">
        <v>178</v>
      </c>
      <c r="E41" s="17">
        <v>305</v>
      </c>
      <c r="F41" s="17">
        <v>61</v>
      </c>
      <c r="G41" s="17">
        <v>17</v>
      </c>
      <c r="H41" s="17">
        <v>26</v>
      </c>
      <c r="I41" s="17">
        <v>13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498</v>
      </c>
      <c r="D42" s="17">
        <v>2</v>
      </c>
      <c r="E42" s="17">
        <v>322</v>
      </c>
      <c r="F42" s="17">
        <v>105</v>
      </c>
      <c r="G42" s="17">
        <v>35</v>
      </c>
      <c r="H42" s="17">
        <v>23</v>
      </c>
      <c r="I42" s="17">
        <v>11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512</v>
      </c>
      <c r="D43" s="17" t="s">
        <v>178</v>
      </c>
      <c r="E43" s="17">
        <v>324</v>
      </c>
      <c r="F43" s="17">
        <v>119</v>
      </c>
      <c r="G43" s="17">
        <v>35</v>
      </c>
      <c r="H43" s="17">
        <v>19</v>
      </c>
      <c r="I43" s="17">
        <v>15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479</v>
      </c>
      <c r="D44" s="17" t="s">
        <v>178</v>
      </c>
      <c r="E44" s="17">
        <v>261</v>
      </c>
      <c r="F44" s="17">
        <v>163</v>
      </c>
      <c r="G44" s="17">
        <v>40</v>
      </c>
      <c r="H44" s="17">
        <v>12</v>
      </c>
      <c r="I44" s="17">
        <v>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514</v>
      </c>
      <c r="D45" s="17">
        <v>1</v>
      </c>
      <c r="E45" s="17">
        <v>272</v>
      </c>
      <c r="F45" s="17">
        <v>161</v>
      </c>
      <c r="G45" s="17">
        <v>54</v>
      </c>
      <c r="H45" s="17">
        <v>16</v>
      </c>
      <c r="I45" s="17">
        <v>10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517</v>
      </c>
      <c r="D46" s="17" t="s">
        <v>178</v>
      </c>
      <c r="E46" s="17">
        <v>281</v>
      </c>
      <c r="F46" s="17">
        <v>176</v>
      </c>
      <c r="G46" s="17">
        <v>46</v>
      </c>
      <c r="H46" s="17">
        <v>10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403</v>
      </c>
      <c r="D47" s="17">
        <v>1</v>
      </c>
      <c r="E47" s="17">
        <v>193</v>
      </c>
      <c r="F47" s="17">
        <v>148</v>
      </c>
      <c r="G47" s="17">
        <v>48</v>
      </c>
      <c r="H47" s="17">
        <v>5</v>
      </c>
      <c r="I47" s="17">
        <v>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325</v>
      </c>
      <c r="D48" s="17" t="s">
        <v>178</v>
      </c>
      <c r="E48" s="17">
        <v>126</v>
      </c>
      <c r="F48" s="17">
        <v>152</v>
      </c>
      <c r="G48" s="17">
        <v>36</v>
      </c>
      <c r="H48" s="17">
        <v>9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276</v>
      </c>
      <c r="D49" s="17" t="s">
        <v>178</v>
      </c>
      <c r="E49" s="17">
        <v>92</v>
      </c>
      <c r="F49" s="17">
        <v>145</v>
      </c>
      <c r="G49" s="17">
        <v>24</v>
      </c>
      <c r="H49" s="17">
        <v>7</v>
      </c>
      <c r="I49" s="17">
        <v>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216</v>
      </c>
      <c r="D50" s="17" t="s">
        <v>178</v>
      </c>
      <c r="E50" s="17">
        <v>41</v>
      </c>
      <c r="F50" s="17">
        <v>136</v>
      </c>
      <c r="G50" s="17">
        <v>18</v>
      </c>
      <c r="H50" s="17">
        <v>12</v>
      </c>
      <c r="I50" s="17">
        <v>9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142</v>
      </c>
      <c r="D51" s="17">
        <v>2</v>
      </c>
      <c r="E51" s="17">
        <v>14</v>
      </c>
      <c r="F51" s="17">
        <v>97</v>
      </c>
      <c r="G51" s="17">
        <v>18</v>
      </c>
      <c r="H51" s="17">
        <v>7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70</v>
      </c>
      <c r="D52" s="17">
        <v>1</v>
      </c>
      <c r="E52" s="17">
        <v>15</v>
      </c>
      <c r="F52" s="17">
        <v>41</v>
      </c>
      <c r="G52" s="17">
        <v>9</v>
      </c>
      <c r="H52" s="17">
        <v>2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53</v>
      </c>
      <c r="D53" s="18">
        <v>2</v>
      </c>
      <c r="E53" s="18">
        <v>8</v>
      </c>
      <c r="F53" s="18">
        <v>29</v>
      </c>
      <c r="G53" s="18">
        <v>10</v>
      </c>
      <c r="H53" s="18">
        <v>1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9881</v>
      </c>
      <c r="D6" s="16">
        <v>883</v>
      </c>
      <c r="E6" s="16">
        <v>4929</v>
      </c>
      <c r="F6" s="16">
        <v>2635</v>
      </c>
      <c r="G6" s="16">
        <v>812</v>
      </c>
      <c r="H6" s="16">
        <v>347</v>
      </c>
      <c r="I6" s="16">
        <v>275</v>
      </c>
    </row>
    <row r="7" spans="1:29" ht="12" customHeight="1" x14ac:dyDescent="0.2">
      <c r="A7" s="28" t="s">
        <v>165</v>
      </c>
      <c r="B7" s="2" t="s">
        <v>12</v>
      </c>
      <c r="C7" s="17">
        <v>34</v>
      </c>
      <c r="D7" s="17" t="s">
        <v>178</v>
      </c>
      <c r="E7" s="17">
        <v>17</v>
      </c>
      <c r="F7" s="17">
        <v>9</v>
      </c>
      <c r="G7" s="17">
        <v>2</v>
      </c>
      <c r="H7" s="17">
        <v>4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390</v>
      </c>
      <c r="D8" s="17">
        <v>33</v>
      </c>
      <c r="E8" s="17">
        <v>213</v>
      </c>
      <c r="F8" s="17">
        <v>74</v>
      </c>
      <c r="G8" s="17">
        <v>11</v>
      </c>
      <c r="H8" s="17">
        <v>37</v>
      </c>
      <c r="I8" s="17">
        <v>22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945</v>
      </c>
      <c r="D9" s="17">
        <v>96</v>
      </c>
      <c r="E9" s="17">
        <v>614</v>
      </c>
      <c r="F9" s="17">
        <v>118</v>
      </c>
      <c r="G9" s="17">
        <v>37</v>
      </c>
      <c r="H9" s="17">
        <v>52</v>
      </c>
      <c r="I9" s="17">
        <v>28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1181</v>
      </c>
      <c r="D10" s="17">
        <v>92</v>
      </c>
      <c r="E10" s="17">
        <v>752</v>
      </c>
      <c r="F10" s="17">
        <v>196</v>
      </c>
      <c r="G10" s="17">
        <v>80</v>
      </c>
      <c r="H10" s="17">
        <v>39</v>
      </c>
      <c r="I10" s="17">
        <v>22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1205</v>
      </c>
      <c r="D11" s="17">
        <v>88</v>
      </c>
      <c r="E11" s="17">
        <v>665</v>
      </c>
      <c r="F11" s="17">
        <v>304</v>
      </c>
      <c r="G11" s="17">
        <v>90</v>
      </c>
      <c r="H11" s="17">
        <v>37</v>
      </c>
      <c r="I11" s="17">
        <v>21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1158</v>
      </c>
      <c r="D12" s="17">
        <v>75</v>
      </c>
      <c r="E12" s="17">
        <v>615</v>
      </c>
      <c r="F12" s="17">
        <v>305</v>
      </c>
      <c r="G12" s="17">
        <v>104</v>
      </c>
      <c r="H12" s="17">
        <v>35</v>
      </c>
      <c r="I12" s="17">
        <v>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1085</v>
      </c>
      <c r="D13" s="17">
        <v>106</v>
      </c>
      <c r="E13" s="17">
        <v>552</v>
      </c>
      <c r="F13" s="17">
        <v>296</v>
      </c>
      <c r="G13" s="17">
        <v>84</v>
      </c>
      <c r="H13" s="17">
        <v>27</v>
      </c>
      <c r="I13" s="17">
        <v>20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972</v>
      </c>
      <c r="D14" s="17">
        <v>108</v>
      </c>
      <c r="E14" s="17">
        <v>479</v>
      </c>
      <c r="F14" s="17">
        <v>269</v>
      </c>
      <c r="G14" s="17">
        <v>78</v>
      </c>
      <c r="H14" s="17">
        <v>24</v>
      </c>
      <c r="I14" s="17">
        <v>14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877</v>
      </c>
      <c r="D15" s="17">
        <v>98</v>
      </c>
      <c r="E15" s="17">
        <v>394</v>
      </c>
      <c r="F15" s="17">
        <v>261</v>
      </c>
      <c r="G15" s="17">
        <v>83</v>
      </c>
      <c r="H15" s="17">
        <v>20</v>
      </c>
      <c r="I15" s="17">
        <v>21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782</v>
      </c>
      <c r="D16" s="17">
        <v>89</v>
      </c>
      <c r="E16" s="17">
        <v>317</v>
      </c>
      <c r="F16" s="17">
        <v>235</v>
      </c>
      <c r="G16" s="17">
        <v>101</v>
      </c>
      <c r="H16" s="17">
        <v>17</v>
      </c>
      <c r="I16" s="17">
        <v>23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581</v>
      </c>
      <c r="D17" s="17">
        <v>54</v>
      </c>
      <c r="E17" s="17">
        <v>191</v>
      </c>
      <c r="F17" s="17">
        <v>244</v>
      </c>
      <c r="G17" s="17">
        <v>54</v>
      </c>
      <c r="H17" s="17">
        <v>14</v>
      </c>
      <c r="I17" s="17">
        <v>24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362</v>
      </c>
      <c r="D18" s="17">
        <v>22</v>
      </c>
      <c r="E18" s="17">
        <v>86</v>
      </c>
      <c r="F18" s="17">
        <v>173</v>
      </c>
      <c r="G18" s="17">
        <v>47</v>
      </c>
      <c r="H18" s="17">
        <v>15</v>
      </c>
      <c r="I18" s="17">
        <v>19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176</v>
      </c>
      <c r="D19" s="17">
        <v>10</v>
      </c>
      <c r="E19" s="17">
        <v>18</v>
      </c>
      <c r="F19" s="17">
        <v>85</v>
      </c>
      <c r="G19" s="17">
        <v>28</v>
      </c>
      <c r="H19" s="17">
        <v>18</v>
      </c>
      <c r="I19" s="17">
        <v>17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78</v>
      </c>
      <c r="D20" s="17">
        <v>7</v>
      </c>
      <c r="E20" s="17">
        <v>9</v>
      </c>
      <c r="F20" s="17">
        <v>43</v>
      </c>
      <c r="G20" s="17">
        <v>8</v>
      </c>
      <c r="H20" s="17">
        <v>5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55</v>
      </c>
      <c r="D21" s="17">
        <v>5</v>
      </c>
      <c r="E21" s="17">
        <v>7</v>
      </c>
      <c r="F21" s="17">
        <v>23</v>
      </c>
      <c r="G21" s="17">
        <v>5</v>
      </c>
      <c r="H21" s="17">
        <v>3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4208</v>
      </c>
      <c r="D22" s="16">
        <v>864</v>
      </c>
      <c r="E22" s="16">
        <v>1962</v>
      </c>
      <c r="F22" s="16">
        <v>915</v>
      </c>
      <c r="G22" s="16">
        <v>203</v>
      </c>
      <c r="H22" s="16">
        <v>148</v>
      </c>
      <c r="I22" s="16">
        <v>116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 t="s">
        <v>178</v>
      </c>
      <c r="E23" s="17">
        <v>3</v>
      </c>
      <c r="F23" s="17">
        <v>2</v>
      </c>
      <c r="G23" s="17">
        <v>2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122</v>
      </c>
      <c r="D24" s="17">
        <v>28</v>
      </c>
      <c r="E24" s="17">
        <v>49</v>
      </c>
      <c r="F24" s="17">
        <v>28</v>
      </c>
      <c r="G24" s="17">
        <v>2</v>
      </c>
      <c r="H24" s="17">
        <v>11</v>
      </c>
      <c r="I24" s="17">
        <v>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391</v>
      </c>
      <c r="D25" s="17">
        <v>96</v>
      </c>
      <c r="E25" s="17">
        <v>205</v>
      </c>
      <c r="F25" s="17">
        <v>50</v>
      </c>
      <c r="G25" s="17">
        <v>11</v>
      </c>
      <c r="H25" s="17">
        <v>18</v>
      </c>
      <c r="I25" s="17">
        <v>11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522</v>
      </c>
      <c r="D26" s="17">
        <v>90</v>
      </c>
      <c r="E26" s="17">
        <v>304</v>
      </c>
      <c r="F26" s="17">
        <v>77</v>
      </c>
      <c r="G26" s="17">
        <v>26</v>
      </c>
      <c r="H26" s="17">
        <v>16</v>
      </c>
      <c r="I26" s="17">
        <v>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542</v>
      </c>
      <c r="D27" s="17">
        <v>86</v>
      </c>
      <c r="E27" s="17">
        <v>265</v>
      </c>
      <c r="F27" s="17">
        <v>137</v>
      </c>
      <c r="G27" s="17">
        <v>30</v>
      </c>
      <c r="H27" s="17">
        <v>16</v>
      </c>
      <c r="I27" s="17">
        <v>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526</v>
      </c>
      <c r="D28" s="17">
        <v>74</v>
      </c>
      <c r="E28" s="17">
        <v>270</v>
      </c>
      <c r="F28" s="17">
        <v>131</v>
      </c>
      <c r="G28" s="17">
        <v>23</v>
      </c>
      <c r="H28" s="17">
        <v>15</v>
      </c>
      <c r="I28" s="17">
        <v>13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492</v>
      </c>
      <c r="D29" s="17">
        <v>104</v>
      </c>
      <c r="E29" s="17">
        <v>246</v>
      </c>
      <c r="F29" s="17">
        <v>99</v>
      </c>
      <c r="G29" s="17">
        <v>22</v>
      </c>
      <c r="H29" s="17">
        <v>14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447</v>
      </c>
      <c r="D30" s="17">
        <v>107</v>
      </c>
      <c r="E30" s="17">
        <v>217</v>
      </c>
      <c r="F30" s="17">
        <v>88</v>
      </c>
      <c r="G30" s="17">
        <v>17</v>
      </c>
      <c r="H30" s="17">
        <v>12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397</v>
      </c>
      <c r="D31" s="17">
        <v>98</v>
      </c>
      <c r="E31" s="17">
        <v>179</v>
      </c>
      <c r="F31" s="17">
        <v>79</v>
      </c>
      <c r="G31" s="17">
        <v>20</v>
      </c>
      <c r="H31" s="17">
        <v>7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320</v>
      </c>
      <c r="D32" s="17">
        <v>88</v>
      </c>
      <c r="E32" s="17">
        <v>126</v>
      </c>
      <c r="F32" s="17">
        <v>66</v>
      </c>
      <c r="G32" s="17">
        <v>21</v>
      </c>
      <c r="H32" s="17">
        <v>10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214</v>
      </c>
      <c r="D33" s="17">
        <v>53</v>
      </c>
      <c r="E33" s="17">
        <v>64</v>
      </c>
      <c r="F33" s="17">
        <v>67</v>
      </c>
      <c r="G33" s="17">
        <v>12</v>
      </c>
      <c r="H33" s="17">
        <v>9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124</v>
      </c>
      <c r="D34" s="17">
        <v>22</v>
      </c>
      <c r="E34" s="17">
        <v>27</v>
      </c>
      <c r="F34" s="17">
        <v>48</v>
      </c>
      <c r="G34" s="17">
        <v>9</v>
      </c>
      <c r="H34" s="17">
        <v>10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40</v>
      </c>
      <c r="D35" s="17">
        <v>8</v>
      </c>
      <c r="E35" s="17" t="s">
        <v>178</v>
      </c>
      <c r="F35" s="17">
        <v>19</v>
      </c>
      <c r="G35" s="17">
        <v>5</v>
      </c>
      <c r="H35" s="17">
        <v>5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35</v>
      </c>
      <c r="D36" s="17">
        <v>6</v>
      </c>
      <c r="E36" s="17">
        <v>6</v>
      </c>
      <c r="F36" s="17">
        <v>16</v>
      </c>
      <c r="G36" s="17">
        <v>1</v>
      </c>
      <c r="H36" s="17">
        <v>2</v>
      </c>
      <c r="I36" s="17">
        <v>4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27</v>
      </c>
      <c r="D37" s="17">
        <v>4</v>
      </c>
      <c r="E37" s="17">
        <v>1</v>
      </c>
      <c r="F37" s="17">
        <v>8</v>
      </c>
      <c r="G37" s="17">
        <v>2</v>
      </c>
      <c r="H37" s="17">
        <v>2</v>
      </c>
      <c r="I37" s="17">
        <v>10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5673</v>
      </c>
      <c r="D38" s="16">
        <v>19</v>
      </c>
      <c r="E38" s="16">
        <v>2967</v>
      </c>
      <c r="F38" s="16">
        <v>1720</v>
      </c>
      <c r="G38" s="16">
        <v>609</v>
      </c>
      <c r="H38" s="16">
        <v>199</v>
      </c>
      <c r="I38" s="16">
        <v>159</v>
      </c>
    </row>
    <row r="39" spans="1:14" ht="12" customHeight="1" x14ac:dyDescent="0.2">
      <c r="A39" s="28" t="s">
        <v>165</v>
      </c>
      <c r="B39" s="2" t="s">
        <v>12</v>
      </c>
      <c r="C39" s="17">
        <v>25</v>
      </c>
      <c r="D39" s="17" t="s">
        <v>178</v>
      </c>
      <c r="E39" s="17">
        <v>14</v>
      </c>
      <c r="F39" s="17">
        <v>7</v>
      </c>
      <c r="G39" s="17" t="s">
        <v>178</v>
      </c>
      <c r="H39" s="17">
        <v>3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268</v>
      </c>
      <c r="D40" s="17">
        <v>5</v>
      </c>
      <c r="E40" s="17">
        <v>164</v>
      </c>
      <c r="F40" s="17">
        <v>46</v>
      </c>
      <c r="G40" s="17">
        <v>9</v>
      </c>
      <c r="H40" s="17">
        <v>26</v>
      </c>
      <c r="I40" s="17">
        <v>18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554</v>
      </c>
      <c r="D41" s="17" t="s">
        <v>178</v>
      </c>
      <c r="E41" s="17">
        <v>409</v>
      </c>
      <c r="F41" s="17">
        <v>68</v>
      </c>
      <c r="G41" s="17">
        <v>26</v>
      </c>
      <c r="H41" s="17">
        <v>34</v>
      </c>
      <c r="I41" s="17">
        <v>17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659</v>
      </c>
      <c r="D42" s="17">
        <v>2</v>
      </c>
      <c r="E42" s="17">
        <v>448</v>
      </c>
      <c r="F42" s="17">
        <v>119</v>
      </c>
      <c r="G42" s="17">
        <v>54</v>
      </c>
      <c r="H42" s="17">
        <v>23</v>
      </c>
      <c r="I42" s="17">
        <v>13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663</v>
      </c>
      <c r="D43" s="17">
        <v>2</v>
      </c>
      <c r="E43" s="17">
        <v>400</v>
      </c>
      <c r="F43" s="17">
        <v>167</v>
      </c>
      <c r="G43" s="17">
        <v>60</v>
      </c>
      <c r="H43" s="17">
        <v>21</v>
      </c>
      <c r="I43" s="17">
        <v>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632</v>
      </c>
      <c r="D44" s="17">
        <v>1</v>
      </c>
      <c r="E44" s="17">
        <v>345</v>
      </c>
      <c r="F44" s="17">
        <v>174</v>
      </c>
      <c r="G44" s="17">
        <v>81</v>
      </c>
      <c r="H44" s="17">
        <v>20</v>
      </c>
      <c r="I44" s="17">
        <v>11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593</v>
      </c>
      <c r="D45" s="17">
        <v>2</v>
      </c>
      <c r="E45" s="17">
        <v>306</v>
      </c>
      <c r="F45" s="17">
        <v>197</v>
      </c>
      <c r="G45" s="17">
        <v>62</v>
      </c>
      <c r="H45" s="17">
        <v>13</v>
      </c>
      <c r="I45" s="17">
        <v>13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525</v>
      </c>
      <c r="D46" s="17">
        <v>1</v>
      </c>
      <c r="E46" s="17">
        <v>262</v>
      </c>
      <c r="F46" s="17">
        <v>181</v>
      </c>
      <c r="G46" s="17">
        <v>61</v>
      </c>
      <c r="H46" s="17">
        <v>12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480</v>
      </c>
      <c r="D47" s="17" t="s">
        <v>178</v>
      </c>
      <c r="E47" s="17">
        <v>215</v>
      </c>
      <c r="F47" s="17">
        <v>182</v>
      </c>
      <c r="G47" s="17">
        <v>63</v>
      </c>
      <c r="H47" s="17">
        <v>13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462</v>
      </c>
      <c r="D48" s="17">
        <v>1</v>
      </c>
      <c r="E48" s="17">
        <v>191</v>
      </c>
      <c r="F48" s="17">
        <v>169</v>
      </c>
      <c r="G48" s="17">
        <v>80</v>
      </c>
      <c r="H48" s="17">
        <v>7</v>
      </c>
      <c r="I48" s="17">
        <v>14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367</v>
      </c>
      <c r="D49" s="17">
        <v>1</v>
      </c>
      <c r="E49" s="17">
        <v>127</v>
      </c>
      <c r="F49" s="17">
        <v>177</v>
      </c>
      <c r="G49" s="17">
        <v>42</v>
      </c>
      <c r="H49" s="17">
        <v>5</v>
      </c>
      <c r="I49" s="17">
        <v>15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238</v>
      </c>
      <c r="D50" s="17" t="s">
        <v>178</v>
      </c>
      <c r="E50" s="17">
        <v>59</v>
      </c>
      <c r="F50" s="17">
        <v>125</v>
      </c>
      <c r="G50" s="17">
        <v>38</v>
      </c>
      <c r="H50" s="17">
        <v>5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136</v>
      </c>
      <c r="D51" s="17">
        <v>2</v>
      </c>
      <c r="E51" s="17">
        <v>18</v>
      </c>
      <c r="F51" s="17">
        <v>66</v>
      </c>
      <c r="G51" s="17">
        <v>23</v>
      </c>
      <c r="H51" s="17">
        <v>13</v>
      </c>
      <c r="I51" s="17">
        <v>14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43</v>
      </c>
      <c r="D52" s="17">
        <v>1</v>
      </c>
      <c r="E52" s="17">
        <v>3</v>
      </c>
      <c r="F52" s="17">
        <v>27</v>
      </c>
      <c r="G52" s="17">
        <v>7</v>
      </c>
      <c r="H52" s="17">
        <v>3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28</v>
      </c>
      <c r="D53" s="18">
        <v>1</v>
      </c>
      <c r="E53" s="18">
        <v>6</v>
      </c>
      <c r="F53" s="18">
        <v>15</v>
      </c>
      <c r="G53" s="18">
        <v>3</v>
      </c>
      <c r="H53" s="18">
        <v>1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12369</v>
      </c>
      <c r="D6" s="16">
        <v>957</v>
      </c>
      <c r="E6" s="16">
        <v>6576</v>
      </c>
      <c r="F6" s="16">
        <v>3276</v>
      </c>
      <c r="G6" s="16">
        <v>815</v>
      </c>
      <c r="H6" s="16">
        <v>348</v>
      </c>
      <c r="I6" s="16">
        <v>397</v>
      </c>
    </row>
    <row r="7" spans="1:29" ht="12" customHeight="1" x14ac:dyDescent="0.2">
      <c r="A7" s="28" t="s">
        <v>165</v>
      </c>
      <c r="B7" s="2" t="s">
        <v>12</v>
      </c>
      <c r="C7" s="17">
        <v>19</v>
      </c>
      <c r="D7" s="17" t="s">
        <v>178</v>
      </c>
      <c r="E7" s="17">
        <v>8</v>
      </c>
      <c r="F7" s="17">
        <v>5</v>
      </c>
      <c r="G7" s="17" t="s">
        <v>178</v>
      </c>
      <c r="H7" s="17">
        <v>1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407</v>
      </c>
      <c r="D8" s="17">
        <v>33</v>
      </c>
      <c r="E8" s="17">
        <v>225</v>
      </c>
      <c r="F8" s="17">
        <v>76</v>
      </c>
      <c r="G8" s="17">
        <v>16</v>
      </c>
      <c r="H8" s="17">
        <v>37</v>
      </c>
      <c r="I8" s="17">
        <v>20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1025</v>
      </c>
      <c r="D9" s="17">
        <v>75</v>
      </c>
      <c r="E9" s="17">
        <v>639</v>
      </c>
      <c r="F9" s="17">
        <v>190</v>
      </c>
      <c r="G9" s="17">
        <v>39</v>
      </c>
      <c r="H9" s="17">
        <v>45</v>
      </c>
      <c r="I9" s="17">
        <v>37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1343</v>
      </c>
      <c r="D10" s="17">
        <v>85</v>
      </c>
      <c r="E10" s="17">
        <v>879</v>
      </c>
      <c r="F10" s="17">
        <v>223</v>
      </c>
      <c r="G10" s="17">
        <v>77</v>
      </c>
      <c r="H10" s="17">
        <v>38</v>
      </c>
      <c r="I10" s="17">
        <v>41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1434</v>
      </c>
      <c r="D11" s="17">
        <v>113</v>
      </c>
      <c r="E11" s="17">
        <v>888</v>
      </c>
      <c r="F11" s="17">
        <v>286</v>
      </c>
      <c r="G11" s="17">
        <v>87</v>
      </c>
      <c r="H11" s="17">
        <v>22</v>
      </c>
      <c r="I11" s="17">
        <v>38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1521</v>
      </c>
      <c r="D12" s="17">
        <v>105</v>
      </c>
      <c r="E12" s="17">
        <v>918</v>
      </c>
      <c r="F12" s="17">
        <v>333</v>
      </c>
      <c r="G12" s="17">
        <v>97</v>
      </c>
      <c r="H12" s="17">
        <v>21</v>
      </c>
      <c r="I12" s="17">
        <v>47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1557</v>
      </c>
      <c r="D13" s="17">
        <v>108</v>
      </c>
      <c r="E13" s="17">
        <v>897</v>
      </c>
      <c r="F13" s="17">
        <v>385</v>
      </c>
      <c r="G13" s="17">
        <v>91</v>
      </c>
      <c r="H13" s="17">
        <v>35</v>
      </c>
      <c r="I13" s="17">
        <v>41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1320</v>
      </c>
      <c r="D14" s="17">
        <v>105</v>
      </c>
      <c r="E14" s="17">
        <v>704</v>
      </c>
      <c r="F14" s="17">
        <v>356</v>
      </c>
      <c r="G14" s="17">
        <v>102</v>
      </c>
      <c r="H14" s="17">
        <v>23</v>
      </c>
      <c r="I14" s="17">
        <v>30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1169</v>
      </c>
      <c r="D15" s="17">
        <v>111</v>
      </c>
      <c r="E15" s="17">
        <v>560</v>
      </c>
      <c r="F15" s="17">
        <v>349</v>
      </c>
      <c r="G15" s="17">
        <v>91</v>
      </c>
      <c r="H15" s="17">
        <v>33</v>
      </c>
      <c r="I15" s="17">
        <v>25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953</v>
      </c>
      <c r="D16" s="17">
        <v>83</v>
      </c>
      <c r="E16" s="17">
        <v>425</v>
      </c>
      <c r="F16" s="17">
        <v>326</v>
      </c>
      <c r="G16" s="17">
        <v>72</v>
      </c>
      <c r="H16" s="17">
        <v>22</v>
      </c>
      <c r="I16" s="17">
        <v>25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723</v>
      </c>
      <c r="D17" s="17">
        <v>66</v>
      </c>
      <c r="E17" s="17">
        <v>276</v>
      </c>
      <c r="F17" s="17">
        <v>272</v>
      </c>
      <c r="G17" s="17">
        <v>58</v>
      </c>
      <c r="H17" s="17">
        <v>29</v>
      </c>
      <c r="I17" s="17">
        <v>22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430</v>
      </c>
      <c r="D18" s="17">
        <v>43</v>
      </c>
      <c r="E18" s="17">
        <v>90</v>
      </c>
      <c r="F18" s="17">
        <v>212</v>
      </c>
      <c r="G18" s="17">
        <v>45</v>
      </c>
      <c r="H18" s="17">
        <v>17</v>
      </c>
      <c r="I18" s="17">
        <v>23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262</v>
      </c>
      <c r="D19" s="17">
        <v>17</v>
      </c>
      <c r="E19" s="17">
        <v>40</v>
      </c>
      <c r="F19" s="17">
        <v>148</v>
      </c>
      <c r="G19" s="17">
        <v>22</v>
      </c>
      <c r="H19" s="17">
        <v>13</v>
      </c>
      <c r="I19" s="17">
        <v>22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123</v>
      </c>
      <c r="D20" s="17">
        <v>11</v>
      </c>
      <c r="E20" s="17">
        <v>12</v>
      </c>
      <c r="F20" s="17">
        <v>76</v>
      </c>
      <c r="G20" s="17">
        <v>11</v>
      </c>
      <c r="H20" s="17">
        <v>4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83</v>
      </c>
      <c r="D21" s="17">
        <v>2</v>
      </c>
      <c r="E21" s="17">
        <v>15</v>
      </c>
      <c r="F21" s="17">
        <v>39</v>
      </c>
      <c r="G21" s="17">
        <v>7</v>
      </c>
      <c r="H21" s="17">
        <v>8</v>
      </c>
      <c r="I21" s="17">
        <v>12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5420</v>
      </c>
      <c r="D22" s="16">
        <v>925</v>
      </c>
      <c r="E22" s="16">
        <v>2753</v>
      </c>
      <c r="F22" s="16">
        <v>1160</v>
      </c>
      <c r="G22" s="16">
        <v>225</v>
      </c>
      <c r="H22" s="16">
        <v>166</v>
      </c>
      <c r="I22" s="16">
        <v>191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 t="s">
        <v>178</v>
      </c>
      <c r="E23" s="17">
        <v>2</v>
      </c>
      <c r="F23" s="17">
        <v>1</v>
      </c>
      <c r="G23" s="17" t="s">
        <v>178</v>
      </c>
      <c r="H23" s="17" t="s">
        <v>178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152</v>
      </c>
      <c r="D24" s="17">
        <v>33</v>
      </c>
      <c r="E24" s="17">
        <v>64</v>
      </c>
      <c r="F24" s="17">
        <v>28</v>
      </c>
      <c r="G24" s="17">
        <v>6</v>
      </c>
      <c r="H24" s="17">
        <v>9</v>
      </c>
      <c r="I24" s="17">
        <v>12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422</v>
      </c>
      <c r="D25" s="17">
        <v>73</v>
      </c>
      <c r="E25" s="17">
        <v>214</v>
      </c>
      <c r="F25" s="17">
        <v>86</v>
      </c>
      <c r="G25" s="17">
        <v>14</v>
      </c>
      <c r="H25" s="17">
        <v>16</v>
      </c>
      <c r="I25" s="17">
        <v>19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600</v>
      </c>
      <c r="D26" s="17">
        <v>84</v>
      </c>
      <c r="E26" s="17">
        <v>359</v>
      </c>
      <c r="F26" s="17">
        <v>93</v>
      </c>
      <c r="G26" s="17">
        <v>27</v>
      </c>
      <c r="H26" s="17">
        <v>16</v>
      </c>
      <c r="I26" s="17">
        <v>21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693</v>
      </c>
      <c r="D27" s="17">
        <v>113</v>
      </c>
      <c r="E27" s="17">
        <v>402</v>
      </c>
      <c r="F27" s="17">
        <v>124</v>
      </c>
      <c r="G27" s="17">
        <v>27</v>
      </c>
      <c r="H27" s="17">
        <v>9</v>
      </c>
      <c r="I27" s="17">
        <v>18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699</v>
      </c>
      <c r="D28" s="17">
        <v>101</v>
      </c>
      <c r="E28" s="17">
        <v>408</v>
      </c>
      <c r="F28" s="17">
        <v>126</v>
      </c>
      <c r="G28" s="17">
        <v>31</v>
      </c>
      <c r="H28" s="17">
        <v>11</v>
      </c>
      <c r="I28" s="17">
        <v>22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760</v>
      </c>
      <c r="D29" s="17">
        <v>106</v>
      </c>
      <c r="E29" s="17">
        <v>427</v>
      </c>
      <c r="F29" s="17">
        <v>158</v>
      </c>
      <c r="G29" s="17">
        <v>23</v>
      </c>
      <c r="H29" s="17">
        <v>18</v>
      </c>
      <c r="I29" s="17">
        <v>28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574</v>
      </c>
      <c r="D30" s="17">
        <v>103</v>
      </c>
      <c r="E30" s="17">
        <v>319</v>
      </c>
      <c r="F30" s="17">
        <v>108</v>
      </c>
      <c r="G30" s="17">
        <v>22</v>
      </c>
      <c r="H30" s="17">
        <v>12</v>
      </c>
      <c r="I30" s="17">
        <v>10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530</v>
      </c>
      <c r="D31" s="17">
        <v>106</v>
      </c>
      <c r="E31" s="17">
        <v>243</v>
      </c>
      <c r="F31" s="17">
        <v>119</v>
      </c>
      <c r="G31" s="17">
        <v>23</v>
      </c>
      <c r="H31" s="17">
        <v>26</v>
      </c>
      <c r="I31" s="17">
        <v>13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397</v>
      </c>
      <c r="D32" s="17">
        <v>80</v>
      </c>
      <c r="E32" s="17">
        <v>167</v>
      </c>
      <c r="F32" s="17">
        <v>113</v>
      </c>
      <c r="G32" s="17">
        <v>21</v>
      </c>
      <c r="H32" s="17">
        <v>10</v>
      </c>
      <c r="I32" s="17">
        <v>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278</v>
      </c>
      <c r="D33" s="17">
        <v>63</v>
      </c>
      <c r="E33" s="17">
        <v>103</v>
      </c>
      <c r="F33" s="17">
        <v>72</v>
      </c>
      <c r="G33" s="17">
        <v>12</v>
      </c>
      <c r="H33" s="17">
        <v>16</v>
      </c>
      <c r="I33" s="17">
        <v>12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165</v>
      </c>
      <c r="D34" s="17">
        <v>41</v>
      </c>
      <c r="E34" s="17">
        <v>31</v>
      </c>
      <c r="F34" s="17">
        <v>66</v>
      </c>
      <c r="G34" s="17">
        <v>9</v>
      </c>
      <c r="H34" s="17">
        <v>10</v>
      </c>
      <c r="I34" s="17">
        <v>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77</v>
      </c>
      <c r="D35" s="17">
        <v>13</v>
      </c>
      <c r="E35" s="17">
        <v>5</v>
      </c>
      <c r="F35" s="17">
        <v>33</v>
      </c>
      <c r="G35" s="17">
        <v>7</v>
      </c>
      <c r="H35" s="17">
        <v>9</v>
      </c>
      <c r="I35" s="17">
        <v>10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36</v>
      </c>
      <c r="D36" s="17">
        <v>8</v>
      </c>
      <c r="E36" s="17">
        <v>2</v>
      </c>
      <c r="F36" s="17">
        <v>19</v>
      </c>
      <c r="G36" s="17">
        <v>1</v>
      </c>
      <c r="H36" s="17">
        <v>1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32</v>
      </c>
      <c r="D37" s="17">
        <v>1</v>
      </c>
      <c r="E37" s="17">
        <v>7</v>
      </c>
      <c r="F37" s="17">
        <v>14</v>
      </c>
      <c r="G37" s="17">
        <v>2</v>
      </c>
      <c r="H37" s="17">
        <v>3</v>
      </c>
      <c r="I37" s="17">
        <v>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6949</v>
      </c>
      <c r="D38" s="16">
        <v>32</v>
      </c>
      <c r="E38" s="16">
        <v>3823</v>
      </c>
      <c r="F38" s="16">
        <v>2116</v>
      </c>
      <c r="G38" s="16">
        <v>590</v>
      </c>
      <c r="H38" s="16">
        <v>182</v>
      </c>
      <c r="I38" s="16">
        <v>206</v>
      </c>
    </row>
    <row r="39" spans="1:14" ht="12" customHeight="1" x14ac:dyDescent="0.2">
      <c r="A39" s="28" t="s">
        <v>165</v>
      </c>
      <c r="B39" s="2" t="s">
        <v>12</v>
      </c>
      <c r="C39" s="17">
        <v>14</v>
      </c>
      <c r="D39" s="17" t="s">
        <v>178</v>
      </c>
      <c r="E39" s="17">
        <v>6</v>
      </c>
      <c r="F39" s="17">
        <v>4</v>
      </c>
      <c r="G39" s="17" t="s">
        <v>178</v>
      </c>
      <c r="H39" s="17">
        <v>1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255</v>
      </c>
      <c r="D40" s="17" t="s">
        <v>178</v>
      </c>
      <c r="E40" s="17">
        <v>161</v>
      </c>
      <c r="F40" s="17">
        <v>48</v>
      </c>
      <c r="G40" s="17">
        <v>10</v>
      </c>
      <c r="H40" s="17">
        <v>28</v>
      </c>
      <c r="I40" s="17">
        <v>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603</v>
      </c>
      <c r="D41" s="17">
        <v>2</v>
      </c>
      <c r="E41" s="17">
        <v>425</v>
      </c>
      <c r="F41" s="17">
        <v>104</v>
      </c>
      <c r="G41" s="17">
        <v>25</v>
      </c>
      <c r="H41" s="17">
        <v>29</v>
      </c>
      <c r="I41" s="17">
        <v>18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743</v>
      </c>
      <c r="D42" s="17">
        <v>1</v>
      </c>
      <c r="E42" s="17">
        <v>520</v>
      </c>
      <c r="F42" s="17">
        <v>130</v>
      </c>
      <c r="G42" s="17">
        <v>50</v>
      </c>
      <c r="H42" s="17">
        <v>22</v>
      </c>
      <c r="I42" s="17">
        <v>20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741</v>
      </c>
      <c r="D43" s="17" t="s">
        <v>178</v>
      </c>
      <c r="E43" s="17">
        <v>486</v>
      </c>
      <c r="F43" s="17">
        <v>162</v>
      </c>
      <c r="G43" s="17">
        <v>60</v>
      </c>
      <c r="H43" s="17">
        <v>13</v>
      </c>
      <c r="I43" s="17">
        <v>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822</v>
      </c>
      <c r="D44" s="17">
        <v>4</v>
      </c>
      <c r="E44" s="17">
        <v>510</v>
      </c>
      <c r="F44" s="17">
        <v>207</v>
      </c>
      <c r="G44" s="17">
        <v>66</v>
      </c>
      <c r="H44" s="17">
        <v>10</v>
      </c>
      <c r="I44" s="17">
        <v>25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797</v>
      </c>
      <c r="D45" s="17">
        <v>2</v>
      </c>
      <c r="E45" s="17">
        <v>470</v>
      </c>
      <c r="F45" s="17">
        <v>227</v>
      </c>
      <c r="G45" s="17">
        <v>68</v>
      </c>
      <c r="H45" s="17">
        <v>17</v>
      </c>
      <c r="I45" s="17">
        <v>13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746</v>
      </c>
      <c r="D46" s="17">
        <v>2</v>
      </c>
      <c r="E46" s="17">
        <v>385</v>
      </c>
      <c r="F46" s="17">
        <v>248</v>
      </c>
      <c r="G46" s="17">
        <v>80</v>
      </c>
      <c r="H46" s="17">
        <v>11</v>
      </c>
      <c r="I46" s="17">
        <v>20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639</v>
      </c>
      <c r="D47" s="17">
        <v>5</v>
      </c>
      <c r="E47" s="17">
        <v>317</v>
      </c>
      <c r="F47" s="17">
        <v>230</v>
      </c>
      <c r="G47" s="17">
        <v>68</v>
      </c>
      <c r="H47" s="17">
        <v>7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556</v>
      </c>
      <c r="D48" s="17">
        <v>3</v>
      </c>
      <c r="E48" s="17">
        <v>258</v>
      </c>
      <c r="F48" s="17">
        <v>213</v>
      </c>
      <c r="G48" s="17">
        <v>51</v>
      </c>
      <c r="H48" s="17">
        <v>12</v>
      </c>
      <c r="I48" s="17">
        <v>19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445</v>
      </c>
      <c r="D49" s="17">
        <v>3</v>
      </c>
      <c r="E49" s="17">
        <v>173</v>
      </c>
      <c r="F49" s="17">
        <v>200</v>
      </c>
      <c r="G49" s="17">
        <v>46</v>
      </c>
      <c r="H49" s="17">
        <v>13</v>
      </c>
      <c r="I49" s="17">
        <v>10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265</v>
      </c>
      <c r="D50" s="17">
        <v>2</v>
      </c>
      <c r="E50" s="17">
        <v>59</v>
      </c>
      <c r="F50" s="17">
        <v>146</v>
      </c>
      <c r="G50" s="17">
        <v>36</v>
      </c>
      <c r="H50" s="17">
        <v>7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185</v>
      </c>
      <c r="D51" s="17">
        <v>4</v>
      </c>
      <c r="E51" s="17">
        <v>35</v>
      </c>
      <c r="F51" s="17">
        <v>115</v>
      </c>
      <c r="G51" s="17">
        <v>15</v>
      </c>
      <c r="H51" s="17">
        <v>4</v>
      </c>
      <c r="I51" s="17">
        <v>12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87</v>
      </c>
      <c r="D52" s="17">
        <v>3</v>
      </c>
      <c r="E52" s="17">
        <v>10</v>
      </c>
      <c r="F52" s="17">
        <v>57</v>
      </c>
      <c r="G52" s="17">
        <v>10</v>
      </c>
      <c r="H52" s="17">
        <v>3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51</v>
      </c>
      <c r="D53" s="18">
        <v>1</v>
      </c>
      <c r="E53" s="18">
        <v>8</v>
      </c>
      <c r="F53" s="18">
        <v>25</v>
      </c>
      <c r="G53" s="18">
        <v>5</v>
      </c>
      <c r="H53" s="18">
        <v>5</v>
      </c>
      <c r="I53" s="18">
        <v>7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7037</v>
      </c>
      <c r="D6" s="16">
        <v>648</v>
      </c>
      <c r="E6" s="16">
        <v>3730</v>
      </c>
      <c r="F6" s="16">
        <v>1792</v>
      </c>
      <c r="G6" s="16">
        <v>405</v>
      </c>
      <c r="H6" s="16">
        <v>186</v>
      </c>
      <c r="I6" s="16">
        <v>276</v>
      </c>
    </row>
    <row r="7" spans="1:29" ht="12" customHeight="1" x14ac:dyDescent="0.2">
      <c r="A7" s="28" t="s">
        <v>165</v>
      </c>
      <c r="B7" s="2" t="s">
        <v>12</v>
      </c>
      <c r="C7" s="17">
        <v>12</v>
      </c>
      <c r="D7" s="17" t="s">
        <v>178</v>
      </c>
      <c r="E7" s="17">
        <v>2</v>
      </c>
      <c r="F7" s="17">
        <v>2</v>
      </c>
      <c r="G7" s="17" t="s">
        <v>178</v>
      </c>
      <c r="H7" s="17">
        <v>3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269</v>
      </c>
      <c r="D8" s="17">
        <v>28</v>
      </c>
      <c r="E8" s="17">
        <v>139</v>
      </c>
      <c r="F8" s="17">
        <v>43</v>
      </c>
      <c r="G8" s="17">
        <v>4</v>
      </c>
      <c r="H8" s="17">
        <v>30</v>
      </c>
      <c r="I8" s="17">
        <v>25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697</v>
      </c>
      <c r="D9" s="17">
        <v>69</v>
      </c>
      <c r="E9" s="17">
        <v>458</v>
      </c>
      <c r="F9" s="17">
        <v>96</v>
      </c>
      <c r="G9" s="17">
        <v>22</v>
      </c>
      <c r="H9" s="17">
        <v>20</v>
      </c>
      <c r="I9" s="17">
        <v>32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793</v>
      </c>
      <c r="D10" s="17">
        <v>60</v>
      </c>
      <c r="E10" s="17">
        <v>487</v>
      </c>
      <c r="F10" s="17">
        <v>161</v>
      </c>
      <c r="G10" s="17">
        <v>31</v>
      </c>
      <c r="H10" s="17">
        <v>24</v>
      </c>
      <c r="I10" s="17">
        <v>30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888</v>
      </c>
      <c r="D11" s="17">
        <v>66</v>
      </c>
      <c r="E11" s="17">
        <v>544</v>
      </c>
      <c r="F11" s="17">
        <v>172</v>
      </c>
      <c r="G11" s="17">
        <v>56</v>
      </c>
      <c r="H11" s="17">
        <v>20</v>
      </c>
      <c r="I11" s="17">
        <v>30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866</v>
      </c>
      <c r="D12" s="17">
        <v>69</v>
      </c>
      <c r="E12" s="17">
        <v>507</v>
      </c>
      <c r="F12" s="17">
        <v>206</v>
      </c>
      <c r="G12" s="17">
        <v>41</v>
      </c>
      <c r="H12" s="17">
        <v>14</v>
      </c>
      <c r="I12" s="17">
        <v>29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866</v>
      </c>
      <c r="D13" s="17">
        <v>64</v>
      </c>
      <c r="E13" s="17">
        <v>491</v>
      </c>
      <c r="F13" s="17">
        <v>214</v>
      </c>
      <c r="G13" s="17">
        <v>61</v>
      </c>
      <c r="H13" s="17">
        <v>12</v>
      </c>
      <c r="I13" s="17">
        <v>24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743</v>
      </c>
      <c r="D14" s="17">
        <v>74</v>
      </c>
      <c r="E14" s="17">
        <v>383</v>
      </c>
      <c r="F14" s="17">
        <v>197</v>
      </c>
      <c r="G14" s="17">
        <v>49</v>
      </c>
      <c r="H14" s="17">
        <v>15</v>
      </c>
      <c r="I14" s="17">
        <v>25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609</v>
      </c>
      <c r="D15" s="17">
        <v>72</v>
      </c>
      <c r="E15" s="17">
        <v>310</v>
      </c>
      <c r="F15" s="17">
        <v>163</v>
      </c>
      <c r="G15" s="17">
        <v>45</v>
      </c>
      <c r="H15" s="17">
        <v>8</v>
      </c>
      <c r="I15" s="17">
        <v>11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480</v>
      </c>
      <c r="D16" s="17">
        <v>69</v>
      </c>
      <c r="E16" s="17">
        <v>197</v>
      </c>
      <c r="F16" s="17">
        <v>160</v>
      </c>
      <c r="G16" s="17">
        <v>31</v>
      </c>
      <c r="H16" s="17">
        <v>8</v>
      </c>
      <c r="I16" s="17">
        <v>15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364</v>
      </c>
      <c r="D17" s="17">
        <v>37</v>
      </c>
      <c r="E17" s="17">
        <v>126</v>
      </c>
      <c r="F17" s="17">
        <v>148</v>
      </c>
      <c r="G17" s="17">
        <v>27</v>
      </c>
      <c r="H17" s="17">
        <v>15</v>
      </c>
      <c r="I17" s="17">
        <v>11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230</v>
      </c>
      <c r="D18" s="17">
        <v>24</v>
      </c>
      <c r="E18" s="17">
        <v>45</v>
      </c>
      <c r="F18" s="17">
        <v>118</v>
      </c>
      <c r="G18" s="17">
        <v>17</v>
      </c>
      <c r="H18" s="17">
        <v>9</v>
      </c>
      <c r="I18" s="17">
        <v>17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124</v>
      </c>
      <c r="D19" s="17">
        <v>12</v>
      </c>
      <c r="E19" s="17">
        <v>29</v>
      </c>
      <c r="F19" s="17">
        <v>57</v>
      </c>
      <c r="G19" s="17">
        <v>14</v>
      </c>
      <c r="H19" s="17">
        <v>3</v>
      </c>
      <c r="I19" s="17">
        <v>9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61</v>
      </c>
      <c r="D20" s="17">
        <v>1</v>
      </c>
      <c r="E20" s="17">
        <v>9</v>
      </c>
      <c r="F20" s="17">
        <v>38</v>
      </c>
      <c r="G20" s="17">
        <v>3</v>
      </c>
      <c r="H20" s="17">
        <v>1</v>
      </c>
      <c r="I20" s="17">
        <v>9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35</v>
      </c>
      <c r="D21" s="17">
        <v>3</v>
      </c>
      <c r="E21" s="17">
        <v>3</v>
      </c>
      <c r="F21" s="17">
        <v>17</v>
      </c>
      <c r="G21" s="17">
        <v>4</v>
      </c>
      <c r="H21" s="17">
        <v>4</v>
      </c>
      <c r="I21" s="17">
        <v>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3050</v>
      </c>
      <c r="D22" s="16">
        <v>622</v>
      </c>
      <c r="E22" s="16">
        <v>1509</v>
      </c>
      <c r="F22" s="16">
        <v>613</v>
      </c>
      <c r="G22" s="16">
        <v>91</v>
      </c>
      <c r="H22" s="16">
        <v>79</v>
      </c>
      <c r="I22" s="16">
        <v>136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103</v>
      </c>
      <c r="D24" s="17">
        <v>26</v>
      </c>
      <c r="E24" s="17">
        <v>46</v>
      </c>
      <c r="F24" s="17">
        <v>9</v>
      </c>
      <c r="G24" s="17">
        <v>1</v>
      </c>
      <c r="H24" s="17">
        <v>8</v>
      </c>
      <c r="I24" s="17">
        <v>13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279</v>
      </c>
      <c r="D25" s="17">
        <v>65</v>
      </c>
      <c r="E25" s="17">
        <v>156</v>
      </c>
      <c r="F25" s="17">
        <v>28</v>
      </c>
      <c r="G25" s="17">
        <v>6</v>
      </c>
      <c r="H25" s="17">
        <v>10</v>
      </c>
      <c r="I25" s="17">
        <v>14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351</v>
      </c>
      <c r="D26" s="17">
        <v>59</v>
      </c>
      <c r="E26" s="17">
        <v>185</v>
      </c>
      <c r="F26" s="17">
        <v>72</v>
      </c>
      <c r="G26" s="17">
        <v>12</v>
      </c>
      <c r="H26" s="17">
        <v>11</v>
      </c>
      <c r="I26" s="17">
        <v>12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393</v>
      </c>
      <c r="D27" s="17">
        <v>65</v>
      </c>
      <c r="E27" s="17">
        <v>226</v>
      </c>
      <c r="F27" s="17">
        <v>70</v>
      </c>
      <c r="G27" s="17">
        <v>13</v>
      </c>
      <c r="H27" s="17">
        <v>6</v>
      </c>
      <c r="I27" s="17">
        <v>13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398</v>
      </c>
      <c r="D28" s="17">
        <v>69</v>
      </c>
      <c r="E28" s="17">
        <v>221</v>
      </c>
      <c r="F28" s="17">
        <v>74</v>
      </c>
      <c r="G28" s="17">
        <v>11</v>
      </c>
      <c r="H28" s="17">
        <v>6</v>
      </c>
      <c r="I28" s="17">
        <v>17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402</v>
      </c>
      <c r="D29" s="17">
        <v>63</v>
      </c>
      <c r="E29" s="17">
        <v>222</v>
      </c>
      <c r="F29" s="17">
        <v>92</v>
      </c>
      <c r="G29" s="17">
        <v>6</v>
      </c>
      <c r="H29" s="17">
        <v>6</v>
      </c>
      <c r="I29" s="17">
        <v>13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345</v>
      </c>
      <c r="D30" s="17">
        <v>72</v>
      </c>
      <c r="E30" s="17">
        <v>171</v>
      </c>
      <c r="F30" s="17">
        <v>66</v>
      </c>
      <c r="G30" s="17">
        <v>15</v>
      </c>
      <c r="H30" s="17">
        <v>7</v>
      </c>
      <c r="I30" s="17">
        <v>14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284</v>
      </c>
      <c r="D31" s="17">
        <v>72</v>
      </c>
      <c r="E31" s="17">
        <v>143</v>
      </c>
      <c r="F31" s="17">
        <v>49</v>
      </c>
      <c r="G31" s="17">
        <v>10</v>
      </c>
      <c r="H31" s="17">
        <v>4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211</v>
      </c>
      <c r="D32" s="17">
        <v>65</v>
      </c>
      <c r="E32" s="17">
        <v>74</v>
      </c>
      <c r="F32" s="17">
        <v>49</v>
      </c>
      <c r="G32" s="17">
        <v>8</v>
      </c>
      <c r="H32" s="17">
        <v>6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141</v>
      </c>
      <c r="D33" s="17">
        <v>35</v>
      </c>
      <c r="E33" s="17">
        <v>47</v>
      </c>
      <c r="F33" s="17">
        <v>40</v>
      </c>
      <c r="G33" s="17">
        <v>7</v>
      </c>
      <c r="H33" s="17">
        <v>8</v>
      </c>
      <c r="I33" s="17">
        <v>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82</v>
      </c>
      <c r="D34" s="17">
        <v>22</v>
      </c>
      <c r="E34" s="17">
        <v>8</v>
      </c>
      <c r="F34" s="17">
        <v>41</v>
      </c>
      <c r="G34" s="17">
        <v>1</v>
      </c>
      <c r="H34" s="17">
        <v>5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32</v>
      </c>
      <c r="D35" s="17">
        <v>8</v>
      </c>
      <c r="E35" s="17">
        <v>5</v>
      </c>
      <c r="F35" s="17">
        <v>12</v>
      </c>
      <c r="G35" s="17" t="s">
        <v>178</v>
      </c>
      <c r="H35" s="17">
        <v>2</v>
      </c>
      <c r="I35" s="17">
        <v>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16</v>
      </c>
      <c r="D36" s="17" t="s">
        <v>178</v>
      </c>
      <c r="E36" s="17">
        <v>3</v>
      </c>
      <c r="F36" s="17">
        <v>7</v>
      </c>
      <c r="G36" s="17">
        <v>1</v>
      </c>
      <c r="H36" s="17" t="s">
        <v>178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10</v>
      </c>
      <c r="D37" s="17">
        <v>1</v>
      </c>
      <c r="E37" s="17">
        <v>2</v>
      </c>
      <c r="F37" s="17">
        <v>4</v>
      </c>
      <c r="G37" s="17" t="s">
        <v>178</v>
      </c>
      <c r="H37" s="17" t="s">
        <v>178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3987</v>
      </c>
      <c r="D38" s="16">
        <v>26</v>
      </c>
      <c r="E38" s="16">
        <v>2221</v>
      </c>
      <c r="F38" s="16">
        <v>1179</v>
      </c>
      <c r="G38" s="16">
        <v>314</v>
      </c>
      <c r="H38" s="16">
        <v>107</v>
      </c>
      <c r="I38" s="16">
        <v>140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2</v>
      </c>
      <c r="F39" s="17">
        <v>2</v>
      </c>
      <c r="G39" s="17" t="s">
        <v>178</v>
      </c>
      <c r="H39" s="17">
        <v>3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166</v>
      </c>
      <c r="D40" s="17">
        <v>2</v>
      </c>
      <c r="E40" s="17">
        <v>93</v>
      </c>
      <c r="F40" s="17">
        <v>34</v>
      </c>
      <c r="G40" s="17">
        <v>3</v>
      </c>
      <c r="H40" s="17">
        <v>22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418</v>
      </c>
      <c r="D41" s="17">
        <v>4</v>
      </c>
      <c r="E41" s="17">
        <v>302</v>
      </c>
      <c r="F41" s="17">
        <v>68</v>
      </c>
      <c r="G41" s="17">
        <v>16</v>
      </c>
      <c r="H41" s="17">
        <v>10</v>
      </c>
      <c r="I41" s="17">
        <v>18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442</v>
      </c>
      <c r="D42" s="17">
        <v>1</v>
      </c>
      <c r="E42" s="17">
        <v>302</v>
      </c>
      <c r="F42" s="17">
        <v>89</v>
      </c>
      <c r="G42" s="17">
        <v>19</v>
      </c>
      <c r="H42" s="17">
        <v>13</v>
      </c>
      <c r="I42" s="17">
        <v>18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495</v>
      </c>
      <c r="D43" s="17">
        <v>1</v>
      </c>
      <c r="E43" s="17">
        <v>318</v>
      </c>
      <c r="F43" s="17">
        <v>102</v>
      </c>
      <c r="G43" s="17">
        <v>43</v>
      </c>
      <c r="H43" s="17">
        <v>14</v>
      </c>
      <c r="I43" s="17">
        <v>17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468</v>
      </c>
      <c r="D44" s="17" t="s">
        <v>178</v>
      </c>
      <c r="E44" s="17">
        <v>286</v>
      </c>
      <c r="F44" s="17">
        <v>132</v>
      </c>
      <c r="G44" s="17">
        <v>30</v>
      </c>
      <c r="H44" s="17">
        <v>8</v>
      </c>
      <c r="I44" s="17">
        <v>12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464</v>
      </c>
      <c r="D45" s="17">
        <v>1</v>
      </c>
      <c r="E45" s="17">
        <v>269</v>
      </c>
      <c r="F45" s="17">
        <v>122</v>
      </c>
      <c r="G45" s="17">
        <v>55</v>
      </c>
      <c r="H45" s="17">
        <v>6</v>
      </c>
      <c r="I45" s="17">
        <v>11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398</v>
      </c>
      <c r="D46" s="17">
        <v>2</v>
      </c>
      <c r="E46" s="17">
        <v>212</v>
      </c>
      <c r="F46" s="17">
        <v>131</v>
      </c>
      <c r="G46" s="17">
        <v>34</v>
      </c>
      <c r="H46" s="17">
        <v>8</v>
      </c>
      <c r="I46" s="17">
        <v>11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325</v>
      </c>
      <c r="D47" s="17" t="s">
        <v>178</v>
      </c>
      <c r="E47" s="17">
        <v>167</v>
      </c>
      <c r="F47" s="17">
        <v>114</v>
      </c>
      <c r="G47" s="17">
        <v>35</v>
      </c>
      <c r="H47" s="17">
        <v>4</v>
      </c>
      <c r="I47" s="17">
        <v>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269</v>
      </c>
      <c r="D48" s="17">
        <v>4</v>
      </c>
      <c r="E48" s="17">
        <v>123</v>
      </c>
      <c r="F48" s="17">
        <v>111</v>
      </c>
      <c r="G48" s="17">
        <v>23</v>
      </c>
      <c r="H48" s="17">
        <v>2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223</v>
      </c>
      <c r="D49" s="17">
        <v>2</v>
      </c>
      <c r="E49" s="17">
        <v>79</v>
      </c>
      <c r="F49" s="17">
        <v>108</v>
      </c>
      <c r="G49" s="17">
        <v>20</v>
      </c>
      <c r="H49" s="17">
        <v>7</v>
      </c>
      <c r="I49" s="17">
        <v>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148</v>
      </c>
      <c r="D50" s="17">
        <v>2</v>
      </c>
      <c r="E50" s="17">
        <v>37</v>
      </c>
      <c r="F50" s="17">
        <v>77</v>
      </c>
      <c r="G50" s="17">
        <v>16</v>
      </c>
      <c r="H50" s="17">
        <v>4</v>
      </c>
      <c r="I50" s="17">
        <v>12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92</v>
      </c>
      <c r="D51" s="17">
        <v>4</v>
      </c>
      <c r="E51" s="17">
        <v>24</v>
      </c>
      <c r="F51" s="17">
        <v>45</v>
      </c>
      <c r="G51" s="17">
        <v>14</v>
      </c>
      <c r="H51" s="17">
        <v>1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45</v>
      </c>
      <c r="D52" s="17">
        <v>1</v>
      </c>
      <c r="E52" s="17">
        <v>6</v>
      </c>
      <c r="F52" s="17">
        <v>31</v>
      </c>
      <c r="G52" s="17">
        <v>2</v>
      </c>
      <c r="H52" s="17">
        <v>1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25</v>
      </c>
      <c r="D53" s="18">
        <v>2</v>
      </c>
      <c r="E53" s="18">
        <v>1</v>
      </c>
      <c r="F53" s="18">
        <v>13</v>
      </c>
      <c r="G53" s="18">
        <v>4</v>
      </c>
      <c r="H53" s="18">
        <v>4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11131</v>
      </c>
      <c r="D6" s="16">
        <v>867</v>
      </c>
      <c r="E6" s="16">
        <v>5516</v>
      </c>
      <c r="F6" s="16">
        <v>3122</v>
      </c>
      <c r="G6" s="16">
        <v>758</v>
      </c>
      <c r="H6" s="16">
        <v>357</v>
      </c>
      <c r="I6" s="16">
        <v>511</v>
      </c>
    </row>
    <row r="7" spans="1:29" ht="12" customHeight="1" x14ac:dyDescent="0.2">
      <c r="A7" s="28" t="s">
        <v>165</v>
      </c>
      <c r="B7" s="2" t="s">
        <v>12</v>
      </c>
      <c r="C7" s="17">
        <v>12</v>
      </c>
      <c r="D7" s="17" t="s">
        <v>178</v>
      </c>
      <c r="E7" s="17">
        <v>1</v>
      </c>
      <c r="F7" s="17">
        <v>5</v>
      </c>
      <c r="G7" s="17">
        <v>2</v>
      </c>
      <c r="H7" s="17">
        <v>3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332</v>
      </c>
      <c r="D8" s="17">
        <v>41</v>
      </c>
      <c r="E8" s="17">
        <v>139</v>
      </c>
      <c r="F8" s="17">
        <v>73</v>
      </c>
      <c r="G8" s="17">
        <v>9</v>
      </c>
      <c r="H8" s="17">
        <v>36</v>
      </c>
      <c r="I8" s="17">
        <v>34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896</v>
      </c>
      <c r="D9" s="17">
        <v>80</v>
      </c>
      <c r="E9" s="17">
        <v>534</v>
      </c>
      <c r="F9" s="17">
        <v>131</v>
      </c>
      <c r="G9" s="17">
        <v>33</v>
      </c>
      <c r="H9" s="17">
        <v>51</v>
      </c>
      <c r="I9" s="17">
        <v>67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1150</v>
      </c>
      <c r="D10" s="17">
        <v>75</v>
      </c>
      <c r="E10" s="17">
        <v>687</v>
      </c>
      <c r="F10" s="17">
        <v>241</v>
      </c>
      <c r="G10" s="17">
        <v>54</v>
      </c>
      <c r="H10" s="17">
        <v>28</v>
      </c>
      <c r="I10" s="17">
        <v>65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1320</v>
      </c>
      <c r="D11" s="17">
        <v>82</v>
      </c>
      <c r="E11" s="17">
        <v>741</v>
      </c>
      <c r="F11" s="17">
        <v>325</v>
      </c>
      <c r="G11" s="17">
        <v>76</v>
      </c>
      <c r="H11" s="17">
        <v>37</v>
      </c>
      <c r="I11" s="17">
        <v>59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1284</v>
      </c>
      <c r="D12" s="17">
        <v>81</v>
      </c>
      <c r="E12" s="17">
        <v>728</v>
      </c>
      <c r="F12" s="17">
        <v>311</v>
      </c>
      <c r="G12" s="17">
        <v>87</v>
      </c>
      <c r="H12" s="17">
        <v>33</v>
      </c>
      <c r="I12" s="17">
        <v>44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1411</v>
      </c>
      <c r="D13" s="17">
        <v>83</v>
      </c>
      <c r="E13" s="17">
        <v>799</v>
      </c>
      <c r="F13" s="17">
        <v>345</v>
      </c>
      <c r="G13" s="17">
        <v>97</v>
      </c>
      <c r="H13" s="17">
        <v>26</v>
      </c>
      <c r="I13" s="17">
        <v>61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1224</v>
      </c>
      <c r="D14" s="17">
        <v>95</v>
      </c>
      <c r="E14" s="17">
        <v>671</v>
      </c>
      <c r="F14" s="17">
        <v>324</v>
      </c>
      <c r="G14" s="17">
        <v>69</v>
      </c>
      <c r="H14" s="17">
        <v>26</v>
      </c>
      <c r="I14" s="17">
        <v>39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1076</v>
      </c>
      <c r="D15" s="17">
        <v>90</v>
      </c>
      <c r="E15" s="17">
        <v>511</v>
      </c>
      <c r="F15" s="17">
        <v>332</v>
      </c>
      <c r="G15" s="17">
        <v>77</v>
      </c>
      <c r="H15" s="17">
        <v>28</v>
      </c>
      <c r="I15" s="17">
        <v>38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952</v>
      </c>
      <c r="D16" s="17">
        <v>115</v>
      </c>
      <c r="E16" s="17">
        <v>402</v>
      </c>
      <c r="F16" s="17">
        <v>311</v>
      </c>
      <c r="G16" s="17">
        <v>72</v>
      </c>
      <c r="H16" s="17">
        <v>23</v>
      </c>
      <c r="I16" s="17">
        <v>29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701</v>
      </c>
      <c r="D17" s="17">
        <v>58</v>
      </c>
      <c r="E17" s="17">
        <v>212</v>
      </c>
      <c r="F17" s="17">
        <v>294</v>
      </c>
      <c r="G17" s="17">
        <v>83</v>
      </c>
      <c r="H17" s="17">
        <v>20</v>
      </c>
      <c r="I17" s="17">
        <v>34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347</v>
      </c>
      <c r="D18" s="17">
        <v>38</v>
      </c>
      <c r="E18" s="17">
        <v>48</v>
      </c>
      <c r="F18" s="17">
        <v>187</v>
      </c>
      <c r="G18" s="17">
        <v>43</v>
      </c>
      <c r="H18" s="17">
        <v>19</v>
      </c>
      <c r="I18" s="17">
        <v>12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240</v>
      </c>
      <c r="D19" s="17">
        <v>17</v>
      </c>
      <c r="E19" s="17">
        <v>29</v>
      </c>
      <c r="F19" s="17">
        <v>139</v>
      </c>
      <c r="G19" s="17">
        <v>30</v>
      </c>
      <c r="H19" s="17">
        <v>10</v>
      </c>
      <c r="I19" s="17">
        <v>15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116</v>
      </c>
      <c r="D20" s="17">
        <v>6</v>
      </c>
      <c r="E20" s="17">
        <v>7</v>
      </c>
      <c r="F20" s="17">
        <v>67</v>
      </c>
      <c r="G20" s="17">
        <v>18</v>
      </c>
      <c r="H20" s="17">
        <v>11</v>
      </c>
      <c r="I20" s="17">
        <v>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70</v>
      </c>
      <c r="D21" s="17">
        <v>6</v>
      </c>
      <c r="E21" s="17">
        <v>7</v>
      </c>
      <c r="F21" s="17">
        <v>37</v>
      </c>
      <c r="G21" s="17">
        <v>8</v>
      </c>
      <c r="H21" s="17">
        <v>6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4963</v>
      </c>
      <c r="D22" s="16">
        <v>840</v>
      </c>
      <c r="E22" s="16">
        <v>2458</v>
      </c>
      <c r="F22" s="16">
        <v>1122</v>
      </c>
      <c r="G22" s="16">
        <v>183</v>
      </c>
      <c r="H22" s="16">
        <v>140</v>
      </c>
      <c r="I22" s="16">
        <v>220</v>
      </c>
    </row>
    <row r="23" spans="1:14" ht="12" customHeight="1" x14ac:dyDescent="0.2">
      <c r="A23" s="28" t="s">
        <v>165</v>
      </c>
      <c r="B23" s="2" t="s">
        <v>12</v>
      </c>
      <c r="C23" s="17">
        <v>5</v>
      </c>
      <c r="D23" s="17" t="s">
        <v>178</v>
      </c>
      <c r="E23" s="17" t="s">
        <v>178</v>
      </c>
      <c r="F23" s="17">
        <v>4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127</v>
      </c>
      <c r="D24" s="17">
        <v>40</v>
      </c>
      <c r="E24" s="17">
        <v>41</v>
      </c>
      <c r="F24" s="17">
        <v>24</v>
      </c>
      <c r="G24" s="17">
        <v>2</v>
      </c>
      <c r="H24" s="17">
        <v>9</v>
      </c>
      <c r="I24" s="17">
        <v>11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376</v>
      </c>
      <c r="D25" s="17">
        <v>78</v>
      </c>
      <c r="E25" s="17">
        <v>193</v>
      </c>
      <c r="F25" s="17">
        <v>55</v>
      </c>
      <c r="G25" s="17">
        <v>9</v>
      </c>
      <c r="H25" s="17">
        <v>13</v>
      </c>
      <c r="I25" s="17">
        <v>28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522</v>
      </c>
      <c r="D26" s="17">
        <v>72</v>
      </c>
      <c r="E26" s="17">
        <v>277</v>
      </c>
      <c r="F26" s="17">
        <v>116</v>
      </c>
      <c r="G26" s="17">
        <v>13</v>
      </c>
      <c r="H26" s="17">
        <v>14</v>
      </c>
      <c r="I26" s="17">
        <v>30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608</v>
      </c>
      <c r="D27" s="17">
        <v>81</v>
      </c>
      <c r="E27" s="17">
        <v>345</v>
      </c>
      <c r="F27" s="17">
        <v>126</v>
      </c>
      <c r="G27" s="17">
        <v>22</v>
      </c>
      <c r="H27" s="17">
        <v>8</v>
      </c>
      <c r="I27" s="17">
        <v>26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632</v>
      </c>
      <c r="D28" s="17">
        <v>76</v>
      </c>
      <c r="E28" s="17">
        <v>357</v>
      </c>
      <c r="F28" s="17">
        <v>149</v>
      </c>
      <c r="G28" s="17">
        <v>17</v>
      </c>
      <c r="H28" s="17">
        <v>16</v>
      </c>
      <c r="I28" s="17">
        <v>17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643</v>
      </c>
      <c r="D29" s="17">
        <v>81</v>
      </c>
      <c r="E29" s="17">
        <v>378</v>
      </c>
      <c r="F29" s="17">
        <v>119</v>
      </c>
      <c r="G29" s="17">
        <v>28</v>
      </c>
      <c r="H29" s="17">
        <v>13</v>
      </c>
      <c r="I29" s="17">
        <v>24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612</v>
      </c>
      <c r="D30" s="17">
        <v>95</v>
      </c>
      <c r="E30" s="17">
        <v>343</v>
      </c>
      <c r="F30" s="17">
        <v>119</v>
      </c>
      <c r="G30" s="17">
        <v>26</v>
      </c>
      <c r="H30" s="17">
        <v>14</v>
      </c>
      <c r="I30" s="17">
        <v>15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494</v>
      </c>
      <c r="D31" s="17">
        <v>88</v>
      </c>
      <c r="E31" s="17">
        <v>248</v>
      </c>
      <c r="F31" s="17">
        <v>116</v>
      </c>
      <c r="G31" s="17">
        <v>16</v>
      </c>
      <c r="H31" s="17">
        <v>10</v>
      </c>
      <c r="I31" s="17">
        <v>16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433</v>
      </c>
      <c r="D32" s="17">
        <v>113</v>
      </c>
      <c r="E32" s="17">
        <v>175</v>
      </c>
      <c r="F32" s="17">
        <v>97</v>
      </c>
      <c r="G32" s="17">
        <v>19</v>
      </c>
      <c r="H32" s="17">
        <v>15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257</v>
      </c>
      <c r="D33" s="17">
        <v>57</v>
      </c>
      <c r="E33" s="17">
        <v>78</v>
      </c>
      <c r="F33" s="17">
        <v>80</v>
      </c>
      <c r="G33" s="17">
        <v>19</v>
      </c>
      <c r="H33" s="17">
        <v>7</v>
      </c>
      <c r="I33" s="17">
        <v>16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125</v>
      </c>
      <c r="D34" s="17">
        <v>36</v>
      </c>
      <c r="E34" s="17">
        <v>13</v>
      </c>
      <c r="F34" s="17">
        <v>55</v>
      </c>
      <c r="G34" s="17">
        <v>5</v>
      </c>
      <c r="H34" s="17">
        <v>10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67</v>
      </c>
      <c r="D35" s="17">
        <v>16</v>
      </c>
      <c r="E35" s="17">
        <v>6</v>
      </c>
      <c r="F35" s="17">
        <v>31</v>
      </c>
      <c r="G35" s="17">
        <v>2</v>
      </c>
      <c r="H35" s="17">
        <v>5</v>
      </c>
      <c r="I35" s="17">
        <v>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37</v>
      </c>
      <c r="D36" s="17">
        <v>3</v>
      </c>
      <c r="E36" s="17" t="s">
        <v>178</v>
      </c>
      <c r="F36" s="17">
        <v>23</v>
      </c>
      <c r="G36" s="17">
        <v>3</v>
      </c>
      <c r="H36" s="17">
        <v>3</v>
      </c>
      <c r="I36" s="17">
        <v>5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25</v>
      </c>
      <c r="D37" s="17">
        <v>4</v>
      </c>
      <c r="E37" s="17">
        <v>4</v>
      </c>
      <c r="F37" s="17">
        <v>8</v>
      </c>
      <c r="G37" s="17">
        <v>2</v>
      </c>
      <c r="H37" s="17">
        <v>3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6168</v>
      </c>
      <c r="D38" s="16">
        <v>27</v>
      </c>
      <c r="E38" s="16">
        <v>3058</v>
      </c>
      <c r="F38" s="16">
        <v>2000</v>
      </c>
      <c r="G38" s="16">
        <v>575</v>
      </c>
      <c r="H38" s="16">
        <v>217</v>
      </c>
      <c r="I38" s="16">
        <v>291</v>
      </c>
    </row>
    <row r="39" spans="1:14" ht="12" customHeight="1" x14ac:dyDescent="0.2">
      <c r="A39" s="28" t="s">
        <v>165</v>
      </c>
      <c r="B39" s="2" t="s">
        <v>12</v>
      </c>
      <c r="C39" s="17">
        <v>7</v>
      </c>
      <c r="D39" s="17" t="s">
        <v>178</v>
      </c>
      <c r="E39" s="17">
        <v>1</v>
      </c>
      <c r="F39" s="17">
        <v>1</v>
      </c>
      <c r="G39" s="17">
        <v>2</v>
      </c>
      <c r="H39" s="17">
        <v>3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205</v>
      </c>
      <c r="D40" s="17">
        <v>1</v>
      </c>
      <c r="E40" s="17">
        <v>98</v>
      </c>
      <c r="F40" s="17">
        <v>49</v>
      </c>
      <c r="G40" s="17">
        <v>7</v>
      </c>
      <c r="H40" s="17">
        <v>27</v>
      </c>
      <c r="I40" s="17">
        <v>23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520</v>
      </c>
      <c r="D41" s="17">
        <v>2</v>
      </c>
      <c r="E41" s="17">
        <v>341</v>
      </c>
      <c r="F41" s="17">
        <v>76</v>
      </c>
      <c r="G41" s="17">
        <v>24</v>
      </c>
      <c r="H41" s="17">
        <v>38</v>
      </c>
      <c r="I41" s="17">
        <v>39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628</v>
      </c>
      <c r="D42" s="17">
        <v>3</v>
      </c>
      <c r="E42" s="17">
        <v>410</v>
      </c>
      <c r="F42" s="17">
        <v>125</v>
      </c>
      <c r="G42" s="17">
        <v>41</v>
      </c>
      <c r="H42" s="17">
        <v>14</v>
      </c>
      <c r="I42" s="17">
        <v>35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712</v>
      </c>
      <c r="D43" s="17">
        <v>1</v>
      </c>
      <c r="E43" s="17">
        <v>396</v>
      </c>
      <c r="F43" s="17">
        <v>199</v>
      </c>
      <c r="G43" s="17">
        <v>54</v>
      </c>
      <c r="H43" s="17">
        <v>29</v>
      </c>
      <c r="I43" s="17">
        <v>33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652</v>
      </c>
      <c r="D44" s="17">
        <v>5</v>
      </c>
      <c r="E44" s="17">
        <v>371</v>
      </c>
      <c r="F44" s="17">
        <v>162</v>
      </c>
      <c r="G44" s="17">
        <v>70</v>
      </c>
      <c r="H44" s="17">
        <v>17</v>
      </c>
      <c r="I44" s="17">
        <v>27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768</v>
      </c>
      <c r="D45" s="17">
        <v>2</v>
      </c>
      <c r="E45" s="17">
        <v>421</v>
      </c>
      <c r="F45" s="17">
        <v>226</v>
      </c>
      <c r="G45" s="17">
        <v>69</v>
      </c>
      <c r="H45" s="17">
        <v>13</v>
      </c>
      <c r="I45" s="17">
        <v>37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612</v>
      </c>
      <c r="D46" s="17" t="s">
        <v>178</v>
      </c>
      <c r="E46" s="17">
        <v>328</v>
      </c>
      <c r="F46" s="17">
        <v>205</v>
      </c>
      <c r="G46" s="17">
        <v>43</v>
      </c>
      <c r="H46" s="17">
        <v>12</v>
      </c>
      <c r="I46" s="17">
        <v>24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582</v>
      </c>
      <c r="D47" s="17">
        <v>2</v>
      </c>
      <c r="E47" s="17">
        <v>263</v>
      </c>
      <c r="F47" s="17">
        <v>216</v>
      </c>
      <c r="G47" s="17">
        <v>61</v>
      </c>
      <c r="H47" s="17">
        <v>18</v>
      </c>
      <c r="I47" s="17">
        <v>22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519</v>
      </c>
      <c r="D48" s="17">
        <v>2</v>
      </c>
      <c r="E48" s="17">
        <v>227</v>
      </c>
      <c r="F48" s="17">
        <v>214</v>
      </c>
      <c r="G48" s="17">
        <v>53</v>
      </c>
      <c r="H48" s="17">
        <v>8</v>
      </c>
      <c r="I48" s="17">
        <v>15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444</v>
      </c>
      <c r="D49" s="17">
        <v>1</v>
      </c>
      <c r="E49" s="17">
        <v>134</v>
      </c>
      <c r="F49" s="17">
        <v>214</v>
      </c>
      <c r="G49" s="17">
        <v>64</v>
      </c>
      <c r="H49" s="17">
        <v>13</v>
      </c>
      <c r="I49" s="17">
        <v>18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222</v>
      </c>
      <c r="D50" s="17">
        <v>2</v>
      </c>
      <c r="E50" s="17">
        <v>35</v>
      </c>
      <c r="F50" s="17">
        <v>132</v>
      </c>
      <c r="G50" s="17">
        <v>38</v>
      </c>
      <c r="H50" s="17">
        <v>9</v>
      </c>
      <c r="I50" s="17">
        <v>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173</v>
      </c>
      <c r="D51" s="17">
        <v>1</v>
      </c>
      <c r="E51" s="17">
        <v>23</v>
      </c>
      <c r="F51" s="17">
        <v>108</v>
      </c>
      <c r="G51" s="17">
        <v>28</v>
      </c>
      <c r="H51" s="17">
        <v>5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79</v>
      </c>
      <c r="D52" s="17">
        <v>3</v>
      </c>
      <c r="E52" s="17">
        <v>7</v>
      </c>
      <c r="F52" s="17">
        <v>44</v>
      </c>
      <c r="G52" s="17">
        <v>15</v>
      </c>
      <c r="H52" s="17">
        <v>8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45</v>
      </c>
      <c r="D53" s="18">
        <v>2</v>
      </c>
      <c r="E53" s="18">
        <v>3</v>
      </c>
      <c r="F53" s="18">
        <v>29</v>
      </c>
      <c r="G53" s="18">
        <v>6</v>
      </c>
      <c r="H53" s="18">
        <v>3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17465</v>
      </c>
      <c r="D6" s="16">
        <v>1448</v>
      </c>
      <c r="E6" s="16">
        <v>9094</v>
      </c>
      <c r="F6" s="16">
        <v>4807</v>
      </c>
      <c r="G6" s="16">
        <v>1071</v>
      </c>
      <c r="H6" s="16">
        <v>541</v>
      </c>
      <c r="I6" s="16">
        <v>504</v>
      </c>
    </row>
    <row r="7" spans="1:29" ht="12" customHeight="1" x14ac:dyDescent="0.2">
      <c r="A7" s="28" t="s">
        <v>165</v>
      </c>
      <c r="B7" s="2" t="s">
        <v>12</v>
      </c>
      <c r="C7" s="17">
        <v>26</v>
      </c>
      <c r="D7" s="17">
        <v>1</v>
      </c>
      <c r="E7" s="17">
        <v>5</v>
      </c>
      <c r="F7" s="17">
        <v>8</v>
      </c>
      <c r="G7" s="17" t="s">
        <v>178</v>
      </c>
      <c r="H7" s="17">
        <v>10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587</v>
      </c>
      <c r="D8" s="17">
        <v>48</v>
      </c>
      <c r="E8" s="17">
        <v>316</v>
      </c>
      <c r="F8" s="17">
        <v>106</v>
      </c>
      <c r="G8" s="17">
        <v>15</v>
      </c>
      <c r="H8" s="17">
        <v>71</v>
      </c>
      <c r="I8" s="17">
        <v>31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1546</v>
      </c>
      <c r="D9" s="17">
        <v>148</v>
      </c>
      <c r="E9" s="17">
        <v>985</v>
      </c>
      <c r="F9" s="17">
        <v>236</v>
      </c>
      <c r="G9" s="17">
        <v>56</v>
      </c>
      <c r="H9" s="17">
        <v>60</v>
      </c>
      <c r="I9" s="17">
        <v>61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1886</v>
      </c>
      <c r="D10" s="17">
        <v>141</v>
      </c>
      <c r="E10" s="17">
        <v>1167</v>
      </c>
      <c r="F10" s="17">
        <v>377</v>
      </c>
      <c r="G10" s="17">
        <v>96</v>
      </c>
      <c r="H10" s="17">
        <v>49</v>
      </c>
      <c r="I10" s="17">
        <v>56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2072</v>
      </c>
      <c r="D11" s="17">
        <v>136</v>
      </c>
      <c r="E11" s="17">
        <v>1252</v>
      </c>
      <c r="F11" s="17">
        <v>443</v>
      </c>
      <c r="G11" s="17">
        <v>138</v>
      </c>
      <c r="H11" s="17">
        <v>52</v>
      </c>
      <c r="I11" s="17">
        <v>51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2046</v>
      </c>
      <c r="D12" s="17">
        <v>142</v>
      </c>
      <c r="E12" s="17">
        <v>1181</v>
      </c>
      <c r="F12" s="17">
        <v>517</v>
      </c>
      <c r="G12" s="17">
        <v>134</v>
      </c>
      <c r="H12" s="17">
        <v>34</v>
      </c>
      <c r="I12" s="17">
        <v>38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2226</v>
      </c>
      <c r="D13" s="17">
        <v>172</v>
      </c>
      <c r="E13" s="17">
        <v>1212</v>
      </c>
      <c r="F13" s="17">
        <v>594</v>
      </c>
      <c r="G13" s="17">
        <v>150</v>
      </c>
      <c r="H13" s="17">
        <v>49</v>
      </c>
      <c r="I13" s="17">
        <v>49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1914</v>
      </c>
      <c r="D14" s="17">
        <v>171</v>
      </c>
      <c r="E14" s="17">
        <v>1005</v>
      </c>
      <c r="F14" s="17">
        <v>531</v>
      </c>
      <c r="G14" s="17">
        <v>127</v>
      </c>
      <c r="H14" s="17">
        <v>31</v>
      </c>
      <c r="I14" s="17">
        <v>49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1559</v>
      </c>
      <c r="D15" s="17">
        <v>169</v>
      </c>
      <c r="E15" s="17">
        <v>783</v>
      </c>
      <c r="F15" s="17">
        <v>449</v>
      </c>
      <c r="G15" s="17">
        <v>96</v>
      </c>
      <c r="H15" s="17">
        <v>32</v>
      </c>
      <c r="I15" s="17">
        <v>30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1327</v>
      </c>
      <c r="D16" s="17">
        <v>132</v>
      </c>
      <c r="E16" s="17">
        <v>585</v>
      </c>
      <c r="F16" s="17">
        <v>434</v>
      </c>
      <c r="G16" s="17">
        <v>107</v>
      </c>
      <c r="H16" s="17">
        <v>33</v>
      </c>
      <c r="I16" s="17">
        <v>36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1023</v>
      </c>
      <c r="D17" s="17">
        <v>90</v>
      </c>
      <c r="E17" s="17">
        <v>382</v>
      </c>
      <c r="F17" s="17">
        <v>426</v>
      </c>
      <c r="G17" s="17">
        <v>65</v>
      </c>
      <c r="H17" s="17">
        <v>37</v>
      </c>
      <c r="I17" s="17">
        <v>23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616</v>
      </c>
      <c r="D18" s="17">
        <v>48</v>
      </c>
      <c r="E18" s="17">
        <v>135</v>
      </c>
      <c r="F18" s="17">
        <v>329</v>
      </c>
      <c r="G18" s="17">
        <v>42</v>
      </c>
      <c r="H18" s="17">
        <v>35</v>
      </c>
      <c r="I18" s="17">
        <v>27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343</v>
      </c>
      <c r="D19" s="17">
        <v>29</v>
      </c>
      <c r="E19" s="17">
        <v>58</v>
      </c>
      <c r="F19" s="17">
        <v>192</v>
      </c>
      <c r="G19" s="17">
        <v>22</v>
      </c>
      <c r="H19" s="17">
        <v>22</v>
      </c>
      <c r="I19" s="17">
        <v>20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190</v>
      </c>
      <c r="D20" s="17">
        <v>13</v>
      </c>
      <c r="E20" s="17">
        <v>22</v>
      </c>
      <c r="F20" s="17">
        <v>107</v>
      </c>
      <c r="G20" s="17">
        <v>18</v>
      </c>
      <c r="H20" s="17">
        <v>15</v>
      </c>
      <c r="I20" s="17">
        <v>15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104</v>
      </c>
      <c r="D21" s="17">
        <v>8</v>
      </c>
      <c r="E21" s="17">
        <v>6</v>
      </c>
      <c r="F21" s="17">
        <v>58</v>
      </c>
      <c r="G21" s="17">
        <v>5</v>
      </c>
      <c r="H21" s="17">
        <v>11</v>
      </c>
      <c r="I21" s="17">
        <v>16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7684</v>
      </c>
      <c r="D22" s="16">
        <v>1411</v>
      </c>
      <c r="E22" s="16">
        <v>3809</v>
      </c>
      <c r="F22" s="16">
        <v>1688</v>
      </c>
      <c r="G22" s="16">
        <v>319</v>
      </c>
      <c r="H22" s="16">
        <v>227</v>
      </c>
      <c r="I22" s="16">
        <v>230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>
        <v>1</v>
      </c>
      <c r="E23" s="17" t="s">
        <v>178</v>
      </c>
      <c r="F23" s="17">
        <v>4</v>
      </c>
      <c r="G23" s="17" t="s">
        <v>178</v>
      </c>
      <c r="H23" s="17">
        <v>2</v>
      </c>
      <c r="I23" s="17">
        <v>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202</v>
      </c>
      <c r="D24" s="17">
        <v>48</v>
      </c>
      <c r="E24" s="17">
        <v>66</v>
      </c>
      <c r="F24" s="17">
        <v>45</v>
      </c>
      <c r="G24" s="17">
        <v>9</v>
      </c>
      <c r="H24" s="17">
        <v>22</v>
      </c>
      <c r="I24" s="17">
        <v>12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599</v>
      </c>
      <c r="D25" s="17">
        <v>146</v>
      </c>
      <c r="E25" s="17">
        <v>286</v>
      </c>
      <c r="F25" s="17">
        <v>103</v>
      </c>
      <c r="G25" s="17">
        <v>21</v>
      </c>
      <c r="H25" s="17">
        <v>19</v>
      </c>
      <c r="I25" s="17">
        <v>24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838</v>
      </c>
      <c r="D26" s="17">
        <v>134</v>
      </c>
      <c r="E26" s="17">
        <v>464</v>
      </c>
      <c r="F26" s="17">
        <v>157</v>
      </c>
      <c r="G26" s="17">
        <v>35</v>
      </c>
      <c r="H26" s="17">
        <v>23</v>
      </c>
      <c r="I26" s="17">
        <v>25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969</v>
      </c>
      <c r="D27" s="17">
        <v>133</v>
      </c>
      <c r="E27" s="17">
        <v>563</v>
      </c>
      <c r="F27" s="17">
        <v>181</v>
      </c>
      <c r="G27" s="17">
        <v>41</v>
      </c>
      <c r="H27" s="17">
        <v>22</v>
      </c>
      <c r="I27" s="17">
        <v>29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983</v>
      </c>
      <c r="D28" s="17">
        <v>140</v>
      </c>
      <c r="E28" s="17">
        <v>557</v>
      </c>
      <c r="F28" s="17">
        <v>200</v>
      </c>
      <c r="G28" s="17">
        <v>51</v>
      </c>
      <c r="H28" s="17">
        <v>13</v>
      </c>
      <c r="I28" s="17">
        <v>22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1078</v>
      </c>
      <c r="D29" s="17">
        <v>170</v>
      </c>
      <c r="E29" s="17">
        <v>569</v>
      </c>
      <c r="F29" s="17">
        <v>242</v>
      </c>
      <c r="G29" s="17">
        <v>47</v>
      </c>
      <c r="H29" s="17">
        <v>26</v>
      </c>
      <c r="I29" s="17">
        <v>24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921</v>
      </c>
      <c r="D30" s="17">
        <v>170</v>
      </c>
      <c r="E30" s="17">
        <v>500</v>
      </c>
      <c r="F30" s="17">
        <v>182</v>
      </c>
      <c r="G30" s="17">
        <v>36</v>
      </c>
      <c r="H30" s="17">
        <v>16</v>
      </c>
      <c r="I30" s="17">
        <v>17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722</v>
      </c>
      <c r="D31" s="17">
        <v>164</v>
      </c>
      <c r="E31" s="17">
        <v>354</v>
      </c>
      <c r="F31" s="17">
        <v>150</v>
      </c>
      <c r="G31" s="17">
        <v>21</v>
      </c>
      <c r="H31" s="17">
        <v>18</v>
      </c>
      <c r="I31" s="17">
        <v>15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606</v>
      </c>
      <c r="D32" s="17">
        <v>131</v>
      </c>
      <c r="E32" s="17">
        <v>262</v>
      </c>
      <c r="F32" s="17">
        <v>149</v>
      </c>
      <c r="G32" s="17">
        <v>31</v>
      </c>
      <c r="H32" s="17">
        <v>18</v>
      </c>
      <c r="I32" s="17">
        <v>15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375</v>
      </c>
      <c r="D33" s="17">
        <v>85</v>
      </c>
      <c r="E33" s="17">
        <v>137</v>
      </c>
      <c r="F33" s="17">
        <v>115</v>
      </c>
      <c r="G33" s="17">
        <v>12</v>
      </c>
      <c r="H33" s="17">
        <v>17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201</v>
      </c>
      <c r="D34" s="17">
        <v>45</v>
      </c>
      <c r="E34" s="17">
        <v>40</v>
      </c>
      <c r="F34" s="17">
        <v>79</v>
      </c>
      <c r="G34" s="17">
        <v>12</v>
      </c>
      <c r="H34" s="17">
        <v>16</v>
      </c>
      <c r="I34" s="17">
        <v>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98</v>
      </c>
      <c r="D35" s="17">
        <v>27</v>
      </c>
      <c r="E35" s="17">
        <v>8</v>
      </c>
      <c r="F35" s="17">
        <v>40</v>
      </c>
      <c r="G35" s="17">
        <v>2</v>
      </c>
      <c r="H35" s="17">
        <v>9</v>
      </c>
      <c r="I35" s="17">
        <v>12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55</v>
      </c>
      <c r="D36" s="17">
        <v>11</v>
      </c>
      <c r="E36" s="17">
        <v>3</v>
      </c>
      <c r="F36" s="17">
        <v>30</v>
      </c>
      <c r="G36" s="17">
        <v>1</v>
      </c>
      <c r="H36" s="17">
        <v>3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6</v>
      </c>
      <c r="E37" s="17" t="s">
        <v>178</v>
      </c>
      <c r="F37" s="17">
        <v>11</v>
      </c>
      <c r="G37" s="17" t="s">
        <v>178</v>
      </c>
      <c r="H37" s="17">
        <v>3</v>
      </c>
      <c r="I37" s="17">
        <v>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9781</v>
      </c>
      <c r="D38" s="16">
        <v>37</v>
      </c>
      <c r="E38" s="16">
        <v>5285</v>
      </c>
      <c r="F38" s="16">
        <v>3119</v>
      </c>
      <c r="G38" s="16">
        <v>752</v>
      </c>
      <c r="H38" s="16">
        <v>314</v>
      </c>
      <c r="I38" s="16">
        <v>274</v>
      </c>
    </row>
    <row r="39" spans="1:14" ht="12" customHeight="1" x14ac:dyDescent="0.2">
      <c r="A39" s="28" t="s">
        <v>165</v>
      </c>
      <c r="B39" s="2" t="s">
        <v>12</v>
      </c>
      <c r="C39" s="17">
        <v>17</v>
      </c>
      <c r="D39" s="17" t="s">
        <v>178</v>
      </c>
      <c r="E39" s="17">
        <v>5</v>
      </c>
      <c r="F39" s="17">
        <v>4</v>
      </c>
      <c r="G39" s="17" t="s">
        <v>178</v>
      </c>
      <c r="H39" s="17">
        <v>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385</v>
      </c>
      <c r="D40" s="17" t="s">
        <v>178</v>
      </c>
      <c r="E40" s="17">
        <v>250</v>
      </c>
      <c r="F40" s="17">
        <v>61</v>
      </c>
      <c r="G40" s="17">
        <v>6</v>
      </c>
      <c r="H40" s="17">
        <v>49</v>
      </c>
      <c r="I40" s="17">
        <v>19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947</v>
      </c>
      <c r="D41" s="17">
        <v>2</v>
      </c>
      <c r="E41" s="17">
        <v>699</v>
      </c>
      <c r="F41" s="17">
        <v>133</v>
      </c>
      <c r="G41" s="17">
        <v>35</v>
      </c>
      <c r="H41" s="17">
        <v>41</v>
      </c>
      <c r="I41" s="17">
        <v>37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1048</v>
      </c>
      <c r="D42" s="17">
        <v>7</v>
      </c>
      <c r="E42" s="17">
        <v>703</v>
      </c>
      <c r="F42" s="17">
        <v>220</v>
      </c>
      <c r="G42" s="17">
        <v>61</v>
      </c>
      <c r="H42" s="17">
        <v>26</v>
      </c>
      <c r="I42" s="17">
        <v>31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1103</v>
      </c>
      <c r="D43" s="17">
        <v>3</v>
      </c>
      <c r="E43" s="17">
        <v>689</v>
      </c>
      <c r="F43" s="17">
        <v>262</v>
      </c>
      <c r="G43" s="17">
        <v>97</v>
      </c>
      <c r="H43" s="17">
        <v>30</v>
      </c>
      <c r="I43" s="17">
        <v>22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1063</v>
      </c>
      <c r="D44" s="17">
        <v>2</v>
      </c>
      <c r="E44" s="17">
        <v>624</v>
      </c>
      <c r="F44" s="17">
        <v>317</v>
      </c>
      <c r="G44" s="17">
        <v>83</v>
      </c>
      <c r="H44" s="17">
        <v>21</v>
      </c>
      <c r="I44" s="17">
        <v>16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1148</v>
      </c>
      <c r="D45" s="17">
        <v>2</v>
      </c>
      <c r="E45" s="17">
        <v>643</v>
      </c>
      <c r="F45" s="17">
        <v>352</v>
      </c>
      <c r="G45" s="17">
        <v>103</v>
      </c>
      <c r="H45" s="17">
        <v>23</v>
      </c>
      <c r="I45" s="17">
        <v>25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993</v>
      </c>
      <c r="D46" s="17">
        <v>1</v>
      </c>
      <c r="E46" s="17">
        <v>505</v>
      </c>
      <c r="F46" s="17">
        <v>349</v>
      </c>
      <c r="G46" s="17">
        <v>91</v>
      </c>
      <c r="H46" s="17">
        <v>15</v>
      </c>
      <c r="I46" s="17">
        <v>32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837</v>
      </c>
      <c r="D47" s="17">
        <v>5</v>
      </c>
      <c r="E47" s="17">
        <v>429</v>
      </c>
      <c r="F47" s="17">
        <v>299</v>
      </c>
      <c r="G47" s="17">
        <v>75</v>
      </c>
      <c r="H47" s="17">
        <v>14</v>
      </c>
      <c r="I47" s="17">
        <v>15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721</v>
      </c>
      <c r="D48" s="17">
        <v>1</v>
      </c>
      <c r="E48" s="17">
        <v>323</v>
      </c>
      <c r="F48" s="17">
        <v>285</v>
      </c>
      <c r="G48" s="17">
        <v>76</v>
      </c>
      <c r="H48" s="17">
        <v>15</v>
      </c>
      <c r="I48" s="17">
        <v>21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648</v>
      </c>
      <c r="D49" s="17">
        <v>5</v>
      </c>
      <c r="E49" s="17">
        <v>245</v>
      </c>
      <c r="F49" s="17">
        <v>311</v>
      </c>
      <c r="G49" s="17">
        <v>53</v>
      </c>
      <c r="H49" s="17">
        <v>20</v>
      </c>
      <c r="I49" s="17">
        <v>14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415</v>
      </c>
      <c r="D50" s="17">
        <v>3</v>
      </c>
      <c r="E50" s="17">
        <v>95</v>
      </c>
      <c r="F50" s="17">
        <v>250</v>
      </c>
      <c r="G50" s="17">
        <v>30</v>
      </c>
      <c r="H50" s="17">
        <v>19</v>
      </c>
      <c r="I50" s="17">
        <v>18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245</v>
      </c>
      <c r="D51" s="17">
        <v>2</v>
      </c>
      <c r="E51" s="17">
        <v>50</v>
      </c>
      <c r="F51" s="17">
        <v>152</v>
      </c>
      <c r="G51" s="17">
        <v>20</v>
      </c>
      <c r="H51" s="17">
        <v>13</v>
      </c>
      <c r="I51" s="17">
        <v>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135</v>
      </c>
      <c r="D52" s="17">
        <v>2</v>
      </c>
      <c r="E52" s="17">
        <v>19</v>
      </c>
      <c r="F52" s="17">
        <v>77</v>
      </c>
      <c r="G52" s="17">
        <v>17</v>
      </c>
      <c r="H52" s="17">
        <v>12</v>
      </c>
      <c r="I52" s="17">
        <v>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76</v>
      </c>
      <c r="D53" s="18">
        <v>2</v>
      </c>
      <c r="E53" s="18">
        <v>6</v>
      </c>
      <c r="F53" s="18">
        <v>47</v>
      </c>
      <c r="G53" s="18">
        <v>5</v>
      </c>
      <c r="H53" s="18">
        <v>8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139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18199</v>
      </c>
      <c r="D6" s="16">
        <v>1495</v>
      </c>
      <c r="E6" s="16">
        <v>9964</v>
      </c>
      <c r="F6" s="16">
        <v>4646</v>
      </c>
      <c r="G6" s="16">
        <v>1070</v>
      </c>
      <c r="H6" s="16">
        <v>509</v>
      </c>
      <c r="I6" s="16">
        <v>515</v>
      </c>
    </row>
    <row r="7" spans="1:29" ht="12" customHeight="1" x14ac:dyDescent="0.2">
      <c r="A7" s="28" t="s">
        <v>165</v>
      </c>
      <c r="B7" s="2" t="s">
        <v>12</v>
      </c>
      <c r="C7" s="17">
        <v>29</v>
      </c>
      <c r="D7" s="17">
        <v>2</v>
      </c>
      <c r="E7" s="17">
        <v>12</v>
      </c>
      <c r="F7" s="17">
        <v>9</v>
      </c>
      <c r="G7" s="17" t="s">
        <v>178</v>
      </c>
      <c r="H7" s="17">
        <v>1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731</v>
      </c>
      <c r="D8" s="17">
        <v>65</v>
      </c>
      <c r="E8" s="17">
        <v>413</v>
      </c>
      <c r="F8" s="17">
        <v>130</v>
      </c>
      <c r="G8" s="17">
        <v>25</v>
      </c>
      <c r="H8" s="17">
        <v>54</v>
      </c>
      <c r="I8" s="17">
        <v>44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1700</v>
      </c>
      <c r="D9" s="17">
        <v>131</v>
      </c>
      <c r="E9" s="17">
        <v>1141</v>
      </c>
      <c r="F9" s="17">
        <v>252</v>
      </c>
      <c r="G9" s="17">
        <v>56</v>
      </c>
      <c r="H9" s="17">
        <v>71</v>
      </c>
      <c r="I9" s="17">
        <v>49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2102</v>
      </c>
      <c r="D10" s="17">
        <v>148</v>
      </c>
      <c r="E10" s="17">
        <v>1379</v>
      </c>
      <c r="F10" s="17">
        <v>358</v>
      </c>
      <c r="G10" s="17">
        <v>99</v>
      </c>
      <c r="H10" s="17">
        <v>61</v>
      </c>
      <c r="I10" s="17">
        <v>57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2212</v>
      </c>
      <c r="D11" s="17">
        <v>156</v>
      </c>
      <c r="E11" s="17">
        <v>1369</v>
      </c>
      <c r="F11" s="17">
        <v>442</v>
      </c>
      <c r="G11" s="17">
        <v>141</v>
      </c>
      <c r="H11" s="17">
        <v>51</v>
      </c>
      <c r="I11" s="17">
        <v>53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2278</v>
      </c>
      <c r="D12" s="17">
        <v>160</v>
      </c>
      <c r="E12" s="17">
        <v>1415</v>
      </c>
      <c r="F12" s="17">
        <v>481</v>
      </c>
      <c r="G12" s="17">
        <v>114</v>
      </c>
      <c r="H12" s="17">
        <v>58</v>
      </c>
      <c r="I12" s="17">
        <v>50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2098</v>
      </c>
      <c r="D13" s="17">
        <v>152</v>
      </c>
      <c r="E13" s="17">
        <v>1206</v>
      </c>
      <c r="F13" s="17">
        <v>516</v>
      </c>
      <c r="G13" s="17">
        <v>143</v>
      </c>
      <c r="H13" s="17">
        <v>38</v>
      </c>
      <c r="I13" s="17">
        <v>43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1933</v>
      </c>
      <c r="D14" s="17">
        <v>169</v>
      </c>
      <c r="E14" s="17">
        <v>1057</v>
      </c>
      <c r="F14" s="17">
        <v>499</v>
      </c>
      <c r="G14" s="17">
        <v>120</v>
      </c>
      <c r="H14" s="17">
        <v>43</v>
      </c>
      <c r="I14" s="17">
        <v>45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1594</v>
      </c>
      <c r="D15" s="17">
        <v>172</v>
      </c>
      <c r="E15" s="17">
        <v>774</v>
      </c>
      <c r="F15" s="17">
        <v>474</v>
      </c>
      <c r="G15" s="17">
        <v>108</v>
      </c>
      <c r="H15" s="17">
        <v>35</v>
      </c>
      <c r="I15" s="17">
        <v>31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1372</v>
      </c>
      <c r="D16" s="17">
        <v>140</v>
      </c>
      <c r="E16" s="17">
        <v>602</v>
      </c>
      <c r="F16" s="17">
        <v>458</v>
      </c>
      <c r="G16" s="17">
        <v>93</v>
      </c>
      <c r="H16" s="17">
        <v>37</v>
      </c>
      <c r="I16" s="17">
        <v>42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974</v>
      </c>
      <c r="D17" s="17">
        <v>90</v>
      </c>
      <c r="E17" s="17">
        <v>356</v>
      </c>
      <c r="F17" s="17">
        <v>409</v>
      </c>
      <c r="G17" s="17">
        <v>65</v>
      </c>
      <c r="H17" s="17">
        <v>24</v>
      </c>
      <c r="I17" s="17">
        <v>30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588</v>
      </c>
      <c r="D18" s="17">
        <v>61</v>
      </c>
      <c r="E18" s="17">
        <v>147</v>
      </c>
      <c r="F18" s="17">
        <v>290</v>
      </c>
      <c r="G18" s="17">
        <v>45</v>
      </c>
      <c r="H18" s="17">
        <v>16</v>
      </c>
      <c r="I18" s="17">
        <v>29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330</v>
      </c>
      <c r="D19" s="17">
        <v>24</v>
      </c>
      <c r="E19" s="17">
        <v>44</v>
      </c>
      <c r="F19" s="17">
        <v>196</v>
      </c>
      <c r="G19" s="17">
        <v>32</v>
      </c>
      <c r="H19" s="17">
        <v>14</v>
      </c>
      <c r="I19" s="17">
        <v>20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148</v>
      </c>
      <c r="D20" s="17">
        <v>18</v>
      </c>
      <c r="E20" s="17">
        <v>22</v>
      </c>
      <c r="F20" s="17">
        <v>75</v>
      </c>
      <c r="G20" s="17">
        <v>21</v>
      </c>
      <c r="H20" s="17">
        <v>4</v>
      </c>
      <c r="I20" s="17">
        <v>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110</v>
      </c>
      <c r="D21" s="17">
        <v>7</v>
      </c>
      <c r="E21" s="17">
        <v>27</v>
      </c>
      <c r="F21" s="17">
        <v>57</v>
      </c>
      <c r="G21" s="17">
        <v>8</v>
      </c>
      <c r="H21" s="17">
        <v>2</v>
      </c>
      <c r="I21" s="17">
        <v>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7596</v>
      </c>
      <c r="D22" s="16">
        <v>1440</v>
      </c>
      <c r="E22" s="16">
        <v>3634</v>
      </c>
      <c r="F22" s="16">
        <v>1795</v>
      </c>
      <c r="G22" s="16">
        <v>269</v>
      </c>
      <c r="H22" s="16">
        <v>236</v>
      </c>
      <c r="I22" s="16">
        <v>222</v>
      </c>
    </row>
    <row r="23" spans="1:14" ht="12" customHeight="1" x14ac:dyDescent="0.2">
      <c r="A23" s="28" t="s">
        <v>165</v>
      </c>
      <c r="B23" s="2" t="s">
        <v>12</v>
      </c>
      <c r="C23" s="17">
        <v>9</v>
      </c>
      <c r="D23" s="17">
        <v>1</v>
      </c>
      <c r="E23" s="17">
        <v>4</v>
      </c>
      <c r="F23" s="17">
        <v>3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281</v>
      </c>
      <c r="D24" s="17">
        <v>61</v>
      </c>
      <c r="E24" s="17">
        <v>118</v>
      </c>
      <c r="F24" s="17">
        <v>53</v>
      </c>
      <c r="G24" s="17">
        <v>9</v>
      </c>
      <c r="H24" s="17">
        <v>21</v>
      </c>
      <c r="I24" s="17">
        <v>19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650</v>
      </c>
      <c r="D25" s="17">
        <v>129</v>
      </c>
      <c r="E25" s="17">
        <v>325</v>
      </c>
      <c r="F25" s="17">
        <v>128</v>
      </c>
      <c r="G25" s="17">
        <v>16</v>
      </c>
      <c r="H25" s="17">
        <v>28</v>
      </c>
      <c r="I25" s="17">
        <v>24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902</v>
      </c>
      <c r="D26" s="17">
        <v>146</v>
      </c>
      <c r="E26" s="17">
        <v>465</v>
      </c>
      <c r="F26" s="17">
        <v>200</v>
      </c>
      <c r="G26" s="17">
        <v>36</v>
      </c>
      <c r="H26" s="17">
        <v>30</v>
      </c>
      <c r="I26" s="17">
        <v>25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951</v>
      </c>
      <c r="D27" s="17">
        <v>153</v>
      </c>
      <c r="E27" s="17">
        <v>506</v>
      </c>
      <c r="F27" s="17">
        <v>212</v>
      </c>
      <c r="G27" s="17">
        <v>40</v>
      </c>
      <c r="H27" s="17">
        <v>21</v>
      </c>
      <c r="I27" s="17">
        <v>19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981</v>
      </c>
      <c r="D28" s="17">
        <v>151</v>
      </c>
      <c r="E28" s="17">
        <v>533</v>
      </c>
      <c r="F28" s="17">
        <v>218</v>
      </c>
      <c r="G28" s="17">
        <v>29</v>
      </c>
      <c r="H28" s="17">
        <v>24</v>
      </c>
      <c r="I28" s="17">
        <v>26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928</v>
      </c>
      <c r="D29" s="17">
        <v>151</v>
      </c>
      <c r="E29" s="17">
        <v>495</v>
      </c>
      <c r="F29" s="17">
        <v>207</v>
      </c>
      <c r="G29" s="17">
        <v>34</v>
      </c>
      <c r="H29" s="17">
        <v>18</v>
      </c>
      <c r="I29" s="17">
        <v>23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874</v>
      </c>
      <c r="D30" s="17">
        <v>166</v>
      </c>
      <c r="E30" s="17">
        <v>458</v>
      </c>
      <c r="F30" s="17">
        <v>182</v>
      </c>
      <c r="G30" s="17">
        <v>28</v>
      </c>
      <c r="H30" s="17">
        <v>21</v>
      </c>
      <c r="I30" s="17">
        <v>19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726</v>
      </c>
      <c r="D31" s="17">
        <v>166</v>
      </c>
      <c r="E31" s="17">
        <v>323</v>
      </c>
      <c r="F31" s="17">
        <v>170</v>
      </c>
      <c r="G31" s="17">
        <v>30</v>
      </c>
      <c r="H31" s="17">
        <v>27</v>
      </c>
      <c r="I31" s="17">
        <v>10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565</v>
      </c>
      <c r="D32" s="17">
        <v>138</v>
      </c>
      <c r="E32" s="17">
        <v>226</v>
      </c>
      <c r="F32" s="17">
        <v>140</v>
      </c>
      <c r="G32" s="17">
        <v>25</v>
      </c>
      <c r="H32" s="17">
        <v>22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344</v>
      </c>
      <c r="D33" s="17">
        <v>85</v>
      </c>
      <c r="E33" s="17">
        <v>113</v>
      </c>
      <c r="F33" s="17">
        <v>114</v>
      </c>
      <c r="G33" s="17">
        <v>7</v>
      </c>
      <c r="H33" s="17">
        <v>13</v>
      </c>
      <c r="I33" s="17">
        <v>12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185</v>
      </c>
      <c r="D34" s="17">
        <v>52</v>
      </c>
      <c r="E34" s="17">
        <v>37</v>
      </c>
      <c r="F34" s="17">
        <v>69</v>
      </c>
      <c r="G34" s="17">
        <v>7</v>
      </c>
      <c r="H34" s="17">
        <v>6</v>
      </c>
      <c r="I34" s="17">
        <v>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102</v>
      </c>
      <c r="D35" s="17">
        <v>21</v>
      </c>
      <c r="E35" s="17">
        <v>10</v>
      </c>
      <c r="F35" s="17">
        <v>54</v>
      </c>
      <c r="G35" s="17">
        <v>5</v>
      </c>
      <c r="H35" s="17">
        <v>3</v>
      </c>
      <c r="I35" s="17">
        <v>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54</v>
      </c>
      <c r="D36" s="17">
        <v>15</v>
      </c>
      <c r="E36" s="17">
        <v>10</v>
      </c>
      <c r="F36" s="17">
        <v>21</v>
      </c>
      <c r="G36" s="17">
        <v>3</v>
      </c>
      <c r="H36" s="17">
        <v>2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44</v>
      </c>
      <c r="D37" s="17">
        <v>5</v>
      </c>
      <c r="E37" s="17">
        <v>11</v>
      </c>
      <c r="F37" s="17">
        <v>24</v>
      </c>
      <c r="G37" s="17" t="s">
        <v>178</v>
      </c>
      <c r="H37" s="17" t="s">
        <v>178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10603</v>
      </c>
      <c r="D38" s="16">
        <v>55</v>
      </c>
      <c r="E38" s="16">
        <v>6330</v>
      </c>
      <c r="F38" s="16">
        <v>2851</v>
      </c>
      <c r="G38" s="16">
        <v>801</v>
      </c>
      <c r="H38" s="16">
        <v>273</v>
      </c>
      <c r="I38" s="16">
        <v>293</v>
      </c>
    </row>
    <row r="39" spans="1:14" ht="12" customHeight="1" x14ac:dyDescent="0.2">
      <c r="A39" s="28" t="s">
        <v>165</v>
      </c>
      <c r="B39" s="2" t="s">
        <v>12</v>
      </c>
      <c r="C39" s="17">
        <v>20</v>
      </c>
      <c r="D39" s="17">
        <v>1</v>
      </c>
      <c r="E39" s="17">
        <v>8</v>
      </c>
      <c r="F39" s="17">
        <v>6</v>
      </c>
      <c r="G39" s="17" t="s">
        <v>178</v>
      </c>
      <c r="H39" s="17">
        <v>1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450</v>
      </c>
      <c r="D40" s="17">
        <v>4</v>
      </c>
      <c r="E40" s="17">
        <v>295</v>
      </c>
      <c r="F40" s="17">
        <v>77</v>
      </c>
      <c r="G40" s="17">
        <v>16</v>
      </c>
      <c r="H40" s="17">
        <v>33</v>
      </c>
      <c r="I40" s="17">
        <v>25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1050</v>
      </c>
      <c r="D41" s="17">
        <v>2</v>
      </c>
      <c r="E41" s="17">
        <v>816</v>
      </c>
      <c r="F41" s="17">
        <v>124</v>
      </c>
      <c r="G41" s="17">
        <v>40</v>
      </c>
      <c r="H41" s="17">
        <v>43</v>
      </c>
      <c r="I41" s="17">
        <v>25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1200</v>
      </c>
      <c r="D42" s="17">
        <v>2</v>
      </c>
      <c r="E42" s="17">
        <v>914</v>
      </c>
      <c r="F42" s="17">
        <v>158</v>
      </c>
      <c r="G42" s="17">
        <v>63</v>
      </c>
      <c r="H42" s="17">
        <v>31</v>
      </c>
      <c r="I42" s="17">
        <v>32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1261</v>
      </c>
      <c r="D43" s="17">
        <v>3</v>
      </c>
      <c r="E43" s="17">
        <v>863</v>
      </c>
      <c r="F43" s="17">
        <v>230</v>
      </c>
      <c r="G43" s="17">
        <v>101</v>
      </c>
      <c r="H43" s="17">
        <v>30</v>
      </c>
      <c r="I43" s="17">
        <v>34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1297</v>
      </c>
      <c r="D44" s="17">
        <v>9</v>
      </c>
      <c r="E44" s="17">
        <v>882</v>
      </c>
      <c r="F44" s="17">
        <v>263</v>
      </c>
      <c r="G44" s="17">
        <v>85</v>
      </c>
      <c r="H44" s="17">
        <v>34</v>
      </c>
      <c r="I44" s="17">
        <v>24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1170</v>
      </c>
      <c r="D45" s="17">
        <v>1</v>
      </c>
      <c r="E45" s="17">
        <v>711</v>
      </c>
      <c r="F45" s="17">
        <v>309</v>
      </c>
      <c r="G45" s="17">
        <v>109</v>
      </c>
      <c r="H45" s="17">
        <v>20</v>
      </c>
      <c r="I45" s="17">
        <v>20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1059</v>
      </c>
      <c r="D46" s="17">
        <v>3</v>
      </c>
      <c r="E46" s="17">
        <v>599</v>
      </c>
      <c r="F46" s="17">
        <v>317</v>
      </c>
      <c r="G46" s="17">
        <v>92</v>
      </c>
      <c r="H46" s="17">
        <v>22</v>
      </c>
      <c r="I46" s="17">
        <v>26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868</v>
      </c>
      <c r="D47" s="17">
        <v>6</v>
      </c>
      <c r="E47" s="17">
        <v>451</v>
      </c>
      <c r="F47" s="17">
        <v>304</v>
      </c>
      <c r="G47" s="17">
        <v>78</v>
      </c>
      <c r="H47" s="17">
        <v>8</v>
      </c>
      <c r="I47" s="17">
        <v>21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807</v>
      </c>
      <c r="D48" s="17">
        <v>2</v>
      </c>
      <c r="E48" s="17">
        <v>376</v>
      </c>
      <c r="F48" s="17">
        <v>318</v>
      </c>
      <c r="G48" s="17">
        <v>68</v>
      </c>
      <c r="H48" s="17">
        <v>15</v>
      </c>
      <c r="I48" s="17">
        <v>28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630</v>
      </c>
      <c r="D49" s="17">
        <v>5</v>
      </c>
      <c r="E49" s="17">
        <v>243</v>
      </c>
      <c r="F49" s="17">
        <v>295</v>
      </c>
      <c r="G49" s="17">
        <v>58</v>
      </c>
      <c r="H49" s="17">
        <v>11</v>
      </c>
      <c r="I49" s="17">
        <v>18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403</v>
      </c>
      <c r="D50" s="17">
        <v>9</v>
      </c>
      <c r="E50" s="17">
        <v>110</v>
      </c>
      <c r="F50" s="17">
        <v>221</v>
      </c>
      <c r="G50" s="17">
        <v>38</v>
      </c>
      <c r="H50" s="17">
        <v>10</v>
      </c>
      <c r="I50" s="17">
        <v>15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228</v>
      </c>
      <c r="D51" s="17">
        <v>3</v>
      </c>
      <c r="E51" s="17">
        <v>34</v>
      </c>
      <c r="F51" s="17">
        <v>142</v>
      </c>
      <c r="G51" s="17">
        <v>27</v>
      </c>
      <c r="H51" s="17">
        <v>11</v>
      </c>
      <c r="I51" s="17">
        <v>11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94</v>
      </c>
      <c r="D52" s="17">
        <v>3</v>
      </c>
      <c r="E52" s="17">
        <v>12</v>
      </c>
      <c r="F52" s="17">
        <v>54</v>
      </c>
      <c r="G52" s="17">
        <v>18</v>
      </c>
      <c r="H52" s="17">
        <v>2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66</v>
      </c>
      <c r="D53" s="18">
        <v>2</v>
      </c>
      <c r="E53" s="18">
        <v>16</v>
      </c>
      <c r="F53" s="18">
        <v>33</v>
      </c>
      <c r="G53" s="18">
        <v>8</v>
      </c>
      <c r="H53" s="18">
        <v>2</v>
      </c>
      <c r="I53" s="18">
        <v>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4833</v>
      </c>
      <c r="D6" s="16">
        <v>485</v>
      </c>
      <c r="E6" s="16">
        <v>2428</v>
      </c>
      <c r="F6" s="16">
        <v>1247</v>
      </c>
      <c r="G6" s="16">
        <v>364</v>
      </c>
      <c r="H6" s="16">
        <v>138</v>
      </c>
      <c r="I6" s="16">
        <v>171</v>
      </c>
    </row>
    <row r="7" spans="1:29" ht="12" customHeight="1" x14ac:dyDescent="0.2">
      <c r="A7" s="28" t="s">
        <v>165</v>
      </c>
      <c r="B7" s="2" t="s">
        <v>12</v>
      </c>
      <c r="C7" s="17">
        <v>10</v>
      </c>
      <c r="D7" s="17">
        <v>3</v>
      </c>
      <c r="E7" s="17">
        <v>1</v>
      </c>
      <c r="F7" s="17">
        <v>1</v>
      </c>
      <c r="G7" s="17" t="s">
        <v>178</v>
      </c>
      <c r="H7" s="17">
        <v>1</v>
      </c>
      <c r="I7" s="17">
        <v>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158</v>
      </c>
      <c r="D8" s="17">
        <v>18</v>
      </c>
      <c r="E8" s="17">
        <v>88</v>
      </c>
      <c r="F8" s="17">
        <v>27</v>
      </c>
      <c r="G8" s="17">
        <v>4</v>
      </c>
      <c r="H8" s="17">
        <v>10</v>
      </c>
      <c r="I8" s="17">
        <v>11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375</v>
      </c>
      <c r="D9" s="17">
        <v>48</v>
      </c>
      <c r="E9" s="17">
        <v>246</v>
      </c>
      <c r="F9" s="17">
        <v>41</v>
      </c>
      <c r="G9" s="17">
        <v>10</v>
      </c>
      <c r="H9" s="17">
        <v>17</v>
      </c>
      <c r="I9" s="17">
        <v>13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463</v>
      </c>
      <c r="D10" s="17">
        <v>49</v>
      </c>
      <c r="E10" s="17">
        <v>296</v>
      </c>
      <c r="F10" s="17">
        <v>68</v>
      </c>
      <c r="G10" s="17">
        <v>20</v>
      </c>
      <c r="H10" s="17">
        <v>14</v>
      </c>
      <c r="I10" s="17">
        <v>16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549</v>
      </c>
      <c r="D11" s="17">
        <v>41</v>
      </c>
      <c r="E11" s="17">
        <v>316</v>
      </c>
      <c r="F11" s="17">
        <v>111</v>
      </c>
      <c r="G11" s="17">
        <v>46</v>
      </c>
      <c r="H11" s="17">
        <v>12</v>
      </c>
      <c r="I11" s="17">
        <v>23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587</v>
      </c>
      <c r="D12" s="17">
        <v>52</v>
      </c>
      <c r="E12" s="17">
        <v>330</v>
      </c>
      <c r="F12" s="17">
        <v>134</v>
      </c>
      <c r="G12" s="17">
        <v>51</v>
      </c>
      <c r="H12" s="17">
        <v>7</v>
      </c>
      <c r="I12" s="17">
        <v>13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592</v>
      </c>
      <c r="D13" s="17">
        <v>54</v>
      </c>
      <c r="E13" s="17">
        <v>323</v>
      </c>
      <c r="F13" s="17">
        <v>145</v>
      </c>
      <c r="G13" s="17">
        <v>38</v>
      </c>
      <c r="H13" s="17">
        <v>14</v>
      </c>
      <c r="I13" s="17">
        <v>18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562</v>
      </c>
      <c r="D14" s="17">
        <v>46</v>
      </c>
      <c r="E14" s="17">
        <v>306</v>
      </c>
      <c r="F14" s="17">
        <v>140</v>
      </c>
      <c r="G14" s="17">
        <v>43</v>
      </c>
      <c r="H14" s="17">
        <v>12</v>
      </c>
      <c r="I14" s="17">
        <v>15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420</v>
      </c>
      <c r="D15" s="17">
        <v>49</v>
      </c>
      <c r="E15" s="17">
        <v>202</v>
      </c>
      <c r="F15" s="17">
        <v>114</v>
      </c>
      <c r="G15" s="17">
        <v>36</v>
      </c>
      <c r="H15" s="17">
        <v>5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421</v>
      </c>
      <c r="D16" s="17">
        <v>51</v>
      </c>
      <c r="E16" s="17">
        <v>165</v>
      </c>
      <c r="F16" s="17">
        <v>140</v>
      </c>
      <c r="G16" s="17">
        <v>34</v>
      </c>
      <c r="H16" s="17">
        <v>17</v>
      </c>
      <c r="I16" s="17">
        <v>14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306</v>
      </c>
      <c r="D17" s="17">
        <v>40</v>
      </c>
      <c r="E17" s="17">
        <v>92</v>
      </c>
      <c r="F17" s="17">
        <v>111</v>
      </c>
      <c r="G17" s="17">
        <v>40</v>
      </c>
      <c r="H17" s="17">
        <v>13</v>
      </c>
      <c r="I17" s="17">
        <v>10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177</v>
      </c>
      <c r="D18" s="17">
        <v>17</v>
      </c>
      <c r="E18" s="17">
        <v>34</v>
      </c>
      <c r="F18" s="17">
        <v>91</v>
      </c>
      <c r="G18" s="17">
        <v>18</v>
      </c>
      <c r="H18" s="17">
        <v>9</v>
      </c>
      <c r="I18" s="17">
        <v>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120</v>
      </c>
      <c r="D19" s="17">
        <v>7</v>
      </c>
      <c r="E19" s="17">
        <v>19</v>
      </c>
      <c r="F19" s="17">
        <v>71</v>
      </c>
      <c r="G19" s="17">
        <v>12</v>
      </c>
      <c r="H19" s="17">
        <v>5</v>
      </c>
      <c r="I19" s="17">
        <v>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60</v>
      </c>
      <c r="D20" s="17">
        <v>6</v>
      </c>
      <c r="E20" s="17">
        <v>6</v>
      </c>
      <c r="F20" s="17">
        <v>37</v>
      </c>
      <c r="G20" s="17">
        <v>7</v>
      </c>
      <c r="H20" s="17">
        <v>1</v>
      </c>
      <c r="I20" s="17">
        <v>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33</v>
      </c>
      <c r="D21" s="17">
        <v>4</v>
      </c>
      <c r="E21" s="17">
        <v>4</v>
      </c>
      <c r="F21" s="17">
        <v>16</v>
      </c>
      <c r="G21" s="17">
        <v>5</v>
      </c>
      <c r="H21" s="17">
        <v>1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2119</v>
      </c>
      <c r="D22" s="16">
        <v>478</v>
      </c>
      <c r="E22" s="16">
        <v>975</v>
      </c>
      <c r="F22" s="16">
        <v>439</v>
      </c>
      <c r="G22" s="16">
        <v>90</v>
      </c>
      <c r="H22" s="16">
        <v>63</v>
      </c>
      <c r="I22" s="16">
        <v>74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>
        <v>3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79</v>
      </c>
      <c r="D24" s="17">
        <v>18</v>
      </c>
      <c r="E24" s="17">
        <v>28</v>
      </c>
      <c r="F24" s="17">
        <v>21</v>
      </c>
      <c r="G24" s="17">
        <v>3</v>
      </c>
      <c r="H24" s="17">
        <v>2</v>
      </c>
      <c r="I24" s="17">
        <v>7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159</v>
      </c>
      <c r="D25" s="17">
        <v>48</v>
      </c>
      <c r="E25" s="17">
        <v>76</v>
      </c>
      <c r="F25" s="17">
        <v>16</v>
      </c>
      <c r="G25" s="17">
        <v>5</v>
      </c>
      <c r="H25" s="17">
        <v>10</v>
      </c>
      <c r="I25" s="17">
        <v>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197</v>
      </c>
      <c r="D26" s="17">
        <v>47</v>
      </c>
      <c r="E26" s="17">
        <v>97</v>
      </c>
      <c r="F26" s="17">
        <v>34</v>
      </c>
      <c r="G26" s="17">
        <v>6</v>
      </c>
      <c r="H26" s="17">
        <v>5</v>
      </c>
      <c r="I26" s="17">
        <v>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247</v>
      </c>
      <c r="D27" s="17">
        <v>40</v>
      </c>
      <c r="E27" s="17">
        <v>128</v>
      </c>
      <c r="F27" s="17">
        <v>49</v>
      </c>
      <c r="G27" s="17">
        <v>14</v>
      </c>
      <c r="H27" s="17">
        <v>7</v>
      </c>
      <c r="I27" s="17">
        <v>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279</v>
      </c>
      <c r="D28" s="17">
        <v>51</v>
      </c>
      <c r="E28" s="17">
        <v>154</v>
      </c>
      <c r="F28" s="17">
        <v>53</v>
      </c>
      <c r="G28" s="17">
        <v>15</v>
      </c>
      <c r="H28" s="17">
        <v>1</v>
      </c>
      <c r="I28" s="17">
        <v>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274</v>
      </c>
      <c r="D29" s="17">
        <v>54</v>
      </c>
      <c r="E29" s="17">
        <v>143</v>
      </c>
      <c r="F29" s="17">
        <v>60</v>
      </c>
      <c r="G29" s="17">
        <v>7</v>
      </c>
      <c r="H29" s="17">
        <v>4</v>
      </c>
      <c r="I29" s="17">
        <v>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269</v>
      </c>
      <c r="D30" s="17">
        <v>45</v>
      </c>
      <c r="E30" s="17">
        <v>140</v>
      </c>
      <c r="F30" s="17">
        <v>55</v>
      </c>
      <c r="G30" s="17">
        <v>10</v>
      </c>
      <c r="H30" s="17">
        <v>8</v>
      </c>
      <c r="I30" s="17">
        <v>11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197</v>
      </c>
      <c r="D31" s="17">
        <v>49</v>
      </c>
      <c r="E31" s="17">
        <v>95</v>
      </c>
      <c r="F31" s="17">
        <v>37</v>
      </c>
      <c r="G31" s="17">
        <v>10</v>
      </c>
      <c r="H31" s="17">
        <v>4</v>
      </c>
      <c r="I31" s="17">
        <v>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186</v>
      </c>
      <c r="D32" s="17">
        <v>51</v>
      </c>
      <c r="E32" s="17">
        <v>67</v>
      </c>
      <c r="F32" s="17">
        <v>47</v>
      </c>
      <c r="G32" s="17">
        <v>7</v>
      </c>
      <c r="H32" s="17">
        <v>7</v>
      </c>
      <c r="I32" s="17">
        <v>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108</v>
      </c>
      <c r="D33" s="17">
        <v>40</v>
      </c>
      <c r="E33" s="17">
        <v>32</v>
      </c>
      <c r="F33" s="17">
        <v>22</v>
      </c>
      <c r="G33" s="17">
        <v>6</v>
      </c>
      <c r="H33" s="17">
        <v>6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55</v>
      </c>
      <c r="D34" s="17">
        <v>17</v>
      </c>
      <c r="E34" s="17">
        <v>9</v>
      </c>
      <c r="F34" s="17">
        <v>15</v>
      </c>
      <c r="G34" s="17">
        <v>2</v>
      </c>
      <c r="H34" s="17">
        <v>7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32</v>
      </c>
      <c r="D35" s="17">
        <v>5</v>
      </c>
      <c r="E35" s="17">
        <v>5</v>
      </c>
      <c r="F35" s="17">
        <v>18</v>
      </c>
      <c r="G35" s="17">
        <v>1</v>
      </c>
      <c r="H35" s="17">
        <v>1</v>
      </c>
      <c r="I35" s="17">
        <v>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17</v>
      </c>
      <c r="D36" s="17">
        <v>6</v>
      </c>
      <c r="E36" s="17" t="s">
        <v>178</v>
      </c>
      <c r="F36" s="17">
        <v>8</v>
      </c>
      <c r="G36" s="17">
        <v>2</v>
      </c>
      <c r="H36" s="17" t="s">
        <v>178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14</v>
      </c>
      <c r="D37" s="17">
        <v>4</v>
      </c>
      <c r="E37" s="17">
        <v>1</v>
      </c>
      <c r="F37" s="17">
        <v>4</v>
      </c>
      <c r="G37" s="17">
        <v>2</v>
      </c>
      <c r="H37" s="17">
        <v>1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2714</v>
      </c>
      <c r="D38" s="16">
        <v>7</v>
      </c>
      <c r="E38" s="16">
        <v>1453</v>
      </c>
      <c r="F38" s="16">
        <v>808</v>
      </c>
      <c r="G38" s="16">
        <v>274</v>
      </c>
      <c r="H38" s="16">
        <v>75</v>
      </c>
      <c r="I38" s="16">
        <v>97</v>
      </c>
    </row>
    <row r="39" spans="1:14" ht="12" customHeight="1" x14ac:dyDescent="0.2">
      <c r="A39" s="28" t="s">
        <v>165</v>
      </c>
      <c r="B39" s="2" t="s">
        <v>12</v>
      </c>
      <c r="C39" s="17">
        <v>4</v>
      </c>
      <c r="D39" s="17" t="s">
        <v>178</v>
      </c>
      <c r="E39" s="17">
        <v>1</v>
      </c>
      <c r="F39" s="17">
        <v>1</v>
      </c>
      <c r="G39" s="17" t="s">
        <v>178</v>
      </c>
      <c r="H39" s="17">
        <v>1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79</v>
      </c>
      <c r="D40" s="17" t="s">
        <v>178</v>
      </c>
      <c r="E40" s="17">
        <v>60</v>
      </c>
      <c r="F40" s="17">
        <v>6</v>
      </c>
      <c r="G40" s="17">
        <v>1</v>
      </c>
      <c r="H40" s="17">
        <v>8</v>
      </c>
      <c r="I40" s="17">
        <v>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216</v>
      </c>
      <c r="D41" s="17" t="s">
        <v>178</v>
      </c>
      <c r="E41" s="17">
        <v>170</v>
      </c>
      <c r="F41" s="17">
        <v>25</v>
      </c>
      <c r="G41" s="17">
        <v>5</v>
      </c>
      <c r="H41" s="17">
        <v>7</v>
      </c>
      <c r="I41" s="17">
        <v>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266</v>
      </c>
      <c r="D42" s="17">
        <v>2</v>
      </c>
      <c r="E42" s="17">
        <v>199</v>
      </c>
      <c r="F42" s="17">
        <v>34</v>
      </c>
      <c r="G42" s="17">
        <v>14</v>
      </c>
      <c r="H42" s="17">
        <v>9</v>
      </c>
      <c r="I42" s="17">
        <v>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302</v>
      </c>
      <c r="D43" s="17">
        <v>1</v>
      </c>
      <c r="E43" s="17">
        <v>188</v>
      </c>
      <c r="F43" s="17">
        <v>62</v>
      </c>
      <c r="G43" s="17">
        <v>32</v>
      </c>
      <c r="H43" s="17">
        <v>5</v>
      </c>
      <c r="I43" s="17">
        <v>14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308</v>
      </c>
      <c r="D44" s="17">
        <v>1</v>
      </c>
      <c r="E44" s="17">
        <v>176</v>
      </c>
      <c r="F44" s="17">
        <v>81</v>
      </c>
      <c r="G44" s="17">
        <v>36</v>
      </c>
      <c r="H44" s="17">
        <v>6</v>
      </c>
      <c r="I44" s="17">
        <v>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318</v>
      </c>
      <c r="D45" s="17" t="s">
        <v>178</v>
      </c>
      <c r="E45" s="17">
        <v>180</v>
      </c>
      <c r="F45" s="17">
        <v>85</v>
      </c>
      <c r="G45" s="17">
        <v>31</v>
      </c>
      <c r="H45" s="17">
        <v>10</v>
      </c>
      <c r="I45" s="17">
        <v>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293</v>
      </c>
      <c r="D46" s="17">
        <v>1</v>
      </c>
      <c r="E46" s="17">
        <v>166</v>
      </c>
      <c r="F46" s="17">
        <v>85</v>
      </c>
      <c r="G46" s="17">
        <v>33</v>
      </c>
      <c r="H46" s="17">
        <v>4</v>
      </c>
      <c r="I46" s="17">
        <v>4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223</v>
      </c>
      <c r="D47" s="17" t="s">
        <v>178</v>
      </c>
      <c r="E47" s="17">
        <v>107</v>
      </c>
      <c r="F47" s="17">
        <v>77</v>
      </c>
      <c r="G47" s="17">
        <v>26</v>
      </c>
      <c r="H47" s="17">
        <v>1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235</v>
      </c>
      <c r="D48" s="17" t="s">
        <v>178</v>
      </c>
      <c r="E48" s="17">
        <v>98</v>
      </c>
      <c r="F48" s="17">
        <v>93</v>
      </c>
      <c r="G48" s="17">
        <v>27</v>
      </c>
      <c r="H48" s="17">
        <v>10</v>
      </c>
      <c r="I48" s="17">
        <v>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198</v>
      </c>
      <c r="D49" s="17" t="s">
        <v>178</v>
      </c>
      <c r="E49" s="17">
        <v>60</v>
      </c>
      <c r="F49" s="17">
        <v>89</v>
      </c>
      <c r="G49" s="17">
        <v>34</v>
      </c>
      <c r="H49" s="17">
        <v>7</v>
      </c>
      <c r="I49" s="17">
        <v>8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122</v>
      </c>
      <c r="D50" s="17" t="s">
        <v>178</v>
      </c>
      <c r="E50" s="17">
        <v>25</v>
      </c>
      <c r="F50" s="17">
        <v>76</v>
      </c>
      <c r="G50" s="17">
        <v>16</v>
      </c>
      <c r="H50" s="17">
        <v>2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88</v>
      </c>
      <c r="D51" s="17">
        <v>2</v>
      </c>
      <c r="E51" s="17">
        <v>14</v>
      </c>
      <c r="F51" s="17">
        <v>53</v>
      </c>
      <c r="G51" s="17">
        <v>11</v>
      </c>
      <c r="H51" s="17">
        <v>4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43</v>
      </c>
      <c r="D52" s="17" t="s">
        <v>178</v>
      </c>
      <c r="E52" s="17">
        <v>6</v>
      </c>
      <c r="F52" s="17">
        <v>29</v>
      </c>
      <c r="G52" s="17">
        <v>5</v>
      </c>
      <c r="H52" s="17">
        <v>1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19</v>
      </c>
      <c r="D53" s="18" t="s">
        <v>178</v>
      </c>
      <c r="E53" s="18">
        <v>3</v>
      </c>
      <c r="F53" s="18">
        <v>12</v>
      </c>
      <c r="G53" s="18">
        <v>3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141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13254</v>
      </c>
      <c r="D6" s="16">
        <v>1173</v>
      </c>
      <c r="E6" s="16">
        <v>7566</v>
      </c>
      <c r="F6" s="16">
        <v>3098</v>
      </c>
      <c r="G6" s="16">
        <v>769</v>
      </c>
      <c r="H6" s="16">
        <v>324</v>
      </c>
      <c r="I6" s="16">
        <v>324</v>
      </c>
    </row>
    <row r="7" spans="1:30" ht="12" customHeight="1" x14ac:dyDescent="0.2">
      <c r="A7" s="28" t="s">
        <v>165</v>
      </c>
      <c r="B7" s="2" t="s">
        <v>12</v>
      </c>
      <c r="C7" s="17">
        <v>33</v>
      </c>
      <c r="D7" s="17">
        <v>1</v>
      </c>
      <c r="E7" s="17">
        <v>17</v>
      </c>
      <c r="F7" s="17">
        <v>4</v>
      </c>
      <c r="G7" s="17">
        <v>2</v>
      </c>
      <c r="H7" s="17">
        <v>7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593</v>
      </c>
      <c r="D8" s="17">
        <v>50</v>
      </c>
      <c r="E8" s="17">
        <v>371</v>
      </c>
      <c r="F8" s="17">
        <v>92</v>
      </c>
      <c r="G8" s="17">
        <v>17</v>
      </c>
      <c r="H8" s="17">
        <v>41</v>
      </c>
      <c r="I8" s="17">
        <v>22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1335</v>
      </c>
      <c r="D9" s="17">
        <v>93</v>
      </c>
      <c r="E9" s="17">
        <v>948</v>
      </c>
      <c r="F9" s="17">
        <v>156</v>
      </c>
      <c r="G9" s="17">
        <v>46</v>
      </c>
      <c r="H9" s="17">
        <v>50</v>
      </c>
      <c r="I9" s="17">
        <v>42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1586</v>
      </c>
      <c r="D10" s="17">
        <v>135</v>
      </c>
      <c r="E10" s="17">
        <v>1024</v>
      </c>
      <c r="F10" s="17">
        <v>280</v>
      </c>
      <c r="G10" s="17">
        <v>65</v>
      </c>
      <c r="H10" s="17">
        <v>39</v>
      </c>
      <c r="I10" s="17">
        <v>43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1711</v>
      </c>
      <c r="D11" s="17">
        <v>139</v>
      </c>
      <c r="E11" s="17">
        <v>1085</v>
      </c>
      <c r="F11" s="17">
        <v>326</v>
      </c>
      <c r="G11" s="17">
        <v>88</v>
      </c>
      <c r="H11" s="17">
        <v>35</v>
      </c>
      <c r="I11" s="17">
        <v>38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1665</v>
      </c>
      <c r="D12" s="17">
        <v>135</v>
      </c>
      <c r="E12" s="17">
        <v>1005</v>
      </c>
      <c r="F12" s="17">
        <v>379</v>
      </c>
      <c r="G12" s="17">
        <v>87</v>
      </c>
      <c r="H12" s="17">
        <v>27</v>
      </c>
      <c r="I12" s="17">
        <v>32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1563</v>
      </c>
      <c r="D13" s="17">
        <v>162</v>
      </c>
      <c r="E13" s="17">
        <v>903</v>
      </c>
      <c r="F13" s="17">
        <v>354</v>
      </c>
      <c r="G13" s="17">
        <v>86</v>
      </c>
      <c r="H13" s="17">
        <v>31</v>
      </c>
      <c r="I13" s="17">
        <v>27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1317</v>
      </c>
      <c r="D14" s="17">
        <v>130</v>
      </c>
      <c r="E14" s="17">
        <v>724</v>
      </c>
      <c r="F14" s="17">
        <v>345</v>
      </c>
      <c r="G14" s="17">
        <v>82</v>
      </c>
      <c r="H14" s="17">
        <v>13</v>
      </c>
      <c r="I14" s="17">
        <v>23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1089</v>
      </c>
      <c r="D15" s="17">
        <v>104</v>
      </c>
      <c r="E15" s="17">
        <v>567</v>
      </c>
      <c r="F15" s="17">
        <v>311</v>
      </c>
      <c r="G15" s="17">
        <v>79</v>
      </c>
      <c r="H15" s="17">
        <v>13</v>
      </c>
      <c r="I15" s="17">
        <v>15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957</v>
      </c>
      <c r="D16" s="17">
        <v>108</v>
      </c>
      <c r="E16" s="17">
        <v>452</v>
      </c>
      <c r="F16" s="17">
        <v>279</v>
      </c>
      <c r="G16" s="17">
        <v>73</v>
      </c>
      <c r="H16" s="17">
        <v>16</v>
      </c>
      <c r="I16" s="17">
        <v>29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694</v>
      </c>
      <c r="D17" s="17">
        <v>53</v>
      </c>
      <c r="E17" s="17">
        <v>292</v>
      </c>
      <c r="F17" s="17">
        <v>256</v>
      </c>
      <c r="G17" s="17">
        <v>64</v>
      </c>
      <c r="H17" s="17">
        <v>17</v>
      </c>
      <c r="I17" s="17">
        <v>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381</v>
      </c>
      <c r="D18" s="17">
        <v>36</v>
      </c>
      <c r="E18" s="17">
        <v>102</v>
      </c>
      <c r="F18" s="17">
        <v>165</v>
      </c>
      <c r="G18" s="17">
        <v>48</v>
      </c>
      <c r="H18" s="17">
        <v>9</v>
      </c>
      <c r="I18" s="17">
        <v>21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178</v>
      </c>
      <c r="D19" s="17">
        <v>15</v>
      </c>
      <c r="E19" s="17">
        <v>37</v>
      </c>
      <c r="F19" s="17">
        <v>85</v>
      </c>
      <c r="G19" s="17">
        <v>14</v>
      </c>
      <c r="H19" s="17">
        <v>19</v>
      </c>
      <c r="I19" s="17">
        <v>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87</v>
      </c>
      <c r="D20" s="17">
        <v>3</v>
      </c>
      <c r="E20" s="17">
        <v>25</v>
      </c>
      <c r="F20" s="17">
        <v>39</v>
      </c>
      <c r="G20" s="17">
        <v>12</v>
      </c>
      <c r="H20" s="17">
        <v>3</v>
      </c>
      <c r="I20" s="17">
        <v>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65</v>
      </c>
      <c r="D21" s="17">
        <v>9</v>
      </c>
      <c r="E21" s="17">
        <v>14</v>
      </c>
      <c r="F21" s="17">
        <v>27</v>
      </c>
      <c r="G21" s="17">
        <v>6</v>
      </c>
      <c r="H21" s="17">
        <v>4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5629</v>
      </c>
      <c r="D22" s="16">
        <v>1115</v>
      </c>
      <c r="E22" s="16">
        <v>2831</v>
      </c>
      <c r="F22" s="16">
        <v>1171</v>
      </c>
      <c r="G22" s="16">
        <v>212</v>
      </c>
      <c r="H22" s="16">
        <v>137</v>
      </c>
      <c r="I22" s="16">
        <v>163</v>
      </c>
    </row>
    <row r="23" spans="1:14" ht="12" customHeight="1" x14ac:dyDescent="0.2">
      <c r="A23" s="28" t="s">
        <v>165</v>
      </c>
      <c r="B23" s="2" t="s">
        <v>12</v>
      </c>
      <c r="C23" s="17">
        <v>10</v>
      </c>
      <c r="D23" s="17">
        <v>1</v>
      </c>
      <c r="E23" s="17">
        <v>6</v>
      </c>
      <c r="F23" s="17">
        <v>2</v>
      </c>
      <c r="G23" s="17">
        <v>1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207</v>
      </c>
      <c r="D24" s="17">
        <v>45</v>
      </c>
      <c r="E24" s="17">
        <v>102</v>
      </c>
      <c r="F24" s="17">
        <v>36</v>
      </c>
      <c r="G24" s="17">
        <v>2</v>
      </c>
      <c r="H24" s="17">
        <v>14</v>
      </c>
      <c r="I24" s="17">
        <v>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519</v>
      </c>
      <c r="D25" s="17">
        <v>90</v>
      </c>
      <c r="E25" s="17">
        <v>311</v>
      </c>
      <c r="F25" s="17">
        <v>58</v>
      </c>
      <c r="G25" s="17">
        <v>17</v>
      </c>
      <c r="H25" s="17">
        <v>19</v>
      </c>
      <c r="I25" s="17">
        <v>24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713</v>
      </c>
      <c r="D26" s="17">
        <v>131</v>
      </c>
      <c r="E26" s="17">
        <v>372</v>
      </c>
      <c r="F26" s="17">
        <v>149</v>
      </c>
      <c r="G26" s="17">
        <v>26</v>
      </c>
      <c r="H26" s="17">
        <v>11</v>
      </c>
      <c r="I26" s="17">
        <v>24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769</v>
      </c>
      <c r="D27" s="17">
        <v>129</v>
      </c>
      <c r="E27" s="17">
        <v>426</v>
      </c>
      <c r="F27" s="17">
        <v>154</v>
      </c>
      <c r="G27" s="17">
        <v>25</v>
      </c>
      <c r="H27" s="17">
        <v>16</v>
      </c>
      <c r="I27" s="17">
        <v>19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731</v>
      </c>
      <c r="D28" s="17">
        <v>131</v>
      </c>
      <c r="E28" s="17">
        <v>397</v>
      </c>
      <c r="F28" s="17">
        <v>161</v>
      </c>
      <c r="G28" s="17">
        <v>17</v>
      </c>
      <c r="H28" s="17">
        <v>12</v>
      </c>
      <c r="I28" s="17">
        <v>13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728</v>
      </c>
      <c r="D29" s="17">
        <v>156</v>
      </c>
      <c r="E29" s="17">
        <v>393</v>
      </c>
      <c r="F29" s="17">
        <v>121</v>
      </c>
      <c r="G29" s="17">
        <v>26</v>
      </c>
      <c r="H29" s="17">
        <v>15</v>
      </c>
      <c r="I29" s="17">
        <v>17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599</v>
      </c>
      <c r="D30" s="17">
        <v>127</v>
      </c>
      <c r="E30" s="17">
        <v>300</v>
      </c>
      <c r="F30" s="17">
        <v>131</v>
      </c>
      <c r="G30" s="17">
        <v>23</v>
      </c>
      <c r="H30" s="17">
        <v>7</v>
      </c>
      <c r="I30" s="17">
        <v>11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457</v>
      </c>
      <c r="D31" s="17">
        <v>99</v>
      </c>
      <c r="E31" s="17">
        <v>211</v>
      </c>
      <c r="F31" s="17">
        <v>111</v>
      </c>
      <c r="G31" s="17">
        <v>21</v>
      </c>
      <c r="H31" s="17">
        <v>9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405</v>
      </c>
      <c r="D32" s="17">
        <v>104</v>
      </c>
      <c r="E32" s="17">
        <v>161</v>
      </c>
      <c r="F32" s="17">
        <v>89</v>
      </c>
      <c r="G32" s="17">
        <v>25</v>
      </c>
      <c r="H32" s="17">
        <v>12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247</v>
      </c>
      <c r="D33" s="17">
        <v>50</v>
      </c>
      <c r="E33" s="17">
        <v>91</v>
      </c>
      <c r="F33" s="17">
        <v>73</v>
      </c>
      <c r="G33" s="17">
        <v>13</v>
      </c>
      <c r="H33" s="17">
        <v>11</v>
      </c>
      <c r="I33" s="17">
        <v>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137</v>
      </c>
      <c r="D34" s="17">
        <v>31</v>
      </c>
      <c r="E34" s="17">
        <v>34</v>
      </c>
      <c r="F34" s="17">
        <v>45</v>
      </c>
      <c r="G34" s="17">
        <v>13</v>
      </c>
      <c r="H34" s="17">
        <v>4</v>
      </c>
      <c r="I34" s="17">
        <v>10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59</v>
      </c>
      <c r="D35" s="17">
        <v>11</v>
      </c>
      <c r="E35" s="17">
        <v>13</v>
      </c>
      <c r="F35" s="17">
        <v>25</v>
      </c>
      <c r="G35" s="17">
        <v>2</v>
      </c>
      <c r="H35" s="17">
        <v>5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20</v>
      </c>
      <c r="D36" s="17">
        <v>2</v>
      </c>
      <c r="E36" s="17">
        <v>7</v>
      </c>
      <c r="F36" s="17">
        <v>9</v>
      </c>
      <c r="G36" s="17" t="s">
        <v>178</v>
      </c>
      <c r="H36" s="17">
        <v>1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28</v>
      </c>
      <c r="D37" s="17">
        <v>8</v>
      </c>
      <c r="E37" s="17">
        <v>7</v>
      </c>
      <c r="F37" s="17">
        <v>7</v>
      </c>
      <c r="G37" s="17">
        <v>1</v>
      </c>
      <c r="H37" s="17">
        <v>1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7625</v>
      </c>
      <c r="D38" s="16">
        <v>58</v>
      </c>
      <c r="E38" s="16">
        <v>4735</v>
      </c>
      <c r="F38" s="16">
        <v>1927</v>
      </c>
      <c r="G38" s="16">
        <v>557</v>
      </c>
      <c r="H38" s="16">
        <v>187</v>
      </c>
      <c r="I38" s="16">
        <v>161</v>
      </c>
    </row>
    <row r="39" spans="1:14" ht="12" customHeight="1" x14ac:dyDescent="0.2">
      <c r="A39" s="28" t="s">
        <v>165</v>
      </c>
      <c r="B39" s="2" t="s">
        <v>12</v>
      </c>
      <c r="C39" s="17">
        <v>23</v>
      </c>
      <c r="D39" s="17" t="s">
        <v>178</v>
      </c>
      <c r="E39" s="17">
        <v>11</v>
      </c>
      <c r="F39" s="17">
        <v>2</v>
      </c>
      <c r="G39" s="17">
        <v>1</v>
      </c>
      <c r="H39" s="17">
        <v>7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386</v>
      </c>
      <c r="D40" s="17">
        <v>5</v>
      </c>
      <c r="E40" s="17">
        <v>269</v>
      </c>
      <c r="F40" s="17">
        <v>56</v>
      </c>
      <c r="G40" s="17">
        <v>15</v>
      </c>
      <c r="H40" s="17">
        <v>27</v>
      </c>
      <c r="I40" s="17">
        <v>14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816</v>
      </c>
      <c r="D41" s="17">
        <v>3</v>
      </c>
      <c r="E41" s="17">
        <v>637</v>
      </c>
      <c r="F41" s="17">
        <v>98</v>
      </c>
      <c r="G41" s="17">
        <v>29</v>
      </c>
      <c r="H41" s="17">
        <v>31</v>
      </c>
      <c r="I41" s="17">
        <v>18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873</v>
      </c>
      <c r="D42" s="17">
        <v>4</v>
      </c>
      <c r="E42" s="17">
        <v>652</v>
      </c>
      <c r="F42" s="17">
        <v>131</v>
      </c>
      <c r="G42" s="17">
        <v>39</v>
      </c>
      <c r="H42" s="17">
        <v>28</v>
      </c>
      <c r="I42" s="17">
        <v>19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942</v>
      </c>
      <c r="D43" s="17">
        <v>10</v>
      </c>
      <c r="E43" s="17">
        <v>659</v>
      </c>
      <c r="F43" s="17">
        <v>172</v>
      </c>
      <c r="G43" s="17">
        <v>63</v>
      </c>
      <c r="H43" s="17">
        <v>19</v>
      </c>
      <c r="I43" s="17">
        <v>19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934</v>
      </c>
      <c r="D44" s="17">
        <v>4</v>
      </c>
      <c r="E44" s="17">
        <v>608</v>
      </c>
      <c r="F44" s="17">
        <v>218</v>
      </c>
      <c r="G44" s="17">
        <v>70</v>
      </c>
      <c r="H44" s="17">
        <v>15</v>
      </c>
      <c r="I44" s="17">
        <v>19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835</v>
      </c>
      <c r="D45" s="17">
        <v>6</v>
      </c>
      <c r="E45" s="17">
        <v>510</v>
      </c>
      <c r="F45" s="17">
        <v>233</v>
      </c>
      <c r="G45" s="17">
        <v>60</v>
      </c>
      <c r="H45" s="17">
        <v>16</v>
      </c>
      <c r="I45" s="17">
        <v>10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718</v>
      </c>
      <c r="D46" s="17">
        <v>3</v>
      </c>
      <c r="E46" s="17">
        <v>424</v>
      </c>
      <c r="F46" s="17">
        <v>214</v>
      </c>
      <c r="G46" s="17">
        <v>59</v>
      </c>
      <c r="H46" s="17">
        <v>6</v>
      </c>
      <c r="I46" s="17">
        <v>12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632</v>
      </c>
      <c r="D47" s="17">
        <v>5</v>
      </c>
      <c r="E47" s="17">
        <v>356</v>
      </c>
      <c r="F47" s="17">
        <v>200</v>
      </c>
      <c r="G47" s="17">
        <v>58</v>
      </c>
      <c r="H47" s="17">
        <v>4</v>
      </c>
      <c r="I47" s="17">
        <v>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552</v>
      </c>
      <c r="D48" s="17">
        <v>4</v>
      </c>
      <c r="E48" s="17">
        <v>291</v>
      </c>
      <c r="F48" s="17">
        <v>190</v>
      </c>
      <c r="G48" s="17">
        <v>48</v>
      </c>
      <c r="H48" s="17">
        <v>4</v>
      </c>
      <c r="I48" s="17">
        <v>15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447</v>
      </c>
      <c r="D49" s="17">
        <v>3</v>
      </c>
      <c r="E49" s="17">
        <v>201</v>
      </c>
      <c r="F49" s="17">
        <v>183</v>
      </c>
      <c r="G49" s="17">
        <v>51</v>
      </c>
      <c r="H49" s="17">
        <v>6</v>
      </c>
      <c r="I49" s="17">
        <v>3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244</v>
      </c>
      <c r="D50" s="17">
        <v>5</v>
      </c>
      <c r="E50" s="17">
        <v>68</v>
      </c>
      <c r="F50" s="17">
        <v>120</v>
      </c>
      <c r="G50" s="17">
        <v>35</v>
      </c>
      <c r="H50" s="17">
        <v>5</v>
      </c>
      <c r="I50" s="17">
        <v>11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119</v>
      </c>
      <c r="D51" s="17">
        <v>4</v>
      </c>
      <c r="E51" s="17">
        <v>24</v>
      </c>
      <c r="F51" s="17">
        <v>60</v>
      </c>
      <c r="G51" s="17">
        <v>12</v>
      </c>
      <c r="H51" s="17">
        <v>14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67</v>
      </c>
      <c r="D52" s="17">
        <v>1</v>
      </c>
      <c r="E52" s="17">
        <v>18</v>
      </c>
      <c r="F52" s="17">
        <v>30</v>
      </c>
      <c r="G52" s="17">
        <v>12</v>
      </c>
      <c r="H52" s="17">
        <v>2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37</v>
      </c>
      <c r="D53" s="18">
        <v>1</v>
      </c>
      <c r="E53" s="18">
        <v>7</v>
      </c>
      <c r="F53" s="18">
        <v>20</v>
      </c>
      <c r="G53" s="18">
        <v>5</v>
      </c>
      <c r="H53" s="18">
        <v>3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E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20" t="s">
        <v>142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1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1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1" ht="12" customHeight="1" x14ac:dyDescent="0.2">
      <c r="A6" s="31" t="s">
        <v>11</v>
      </c>
      <c r="B6" s="9" t="s">
        <v>165</v>
      </c>
      <c r="C6" s="16">
        <v>13867</v>
      </c>
      <c r="D6" s="16">
        <v>1177</v>
      </c>
      <c r="E6" s="16">
        <v>7301</v>
      </c>
      <c r="F6" s="16">
        <v>3745</v>
      </c>
      <c r="G6" s="16">
        <v>835</v>
      </c>
      <c r="H6" s="16">
        <v>395</v>
      </c>
      <c r="I6" s="16">
        <v>414</v>
      </c>
    </row>
    <row r="7" spans="1:31" ht="12" customHeight="1" x14ac:dyDescent="0.2">
      <c r="A7" s="28" t="s">
        <v>165</v>
      </c>
      <c r="B7" s="2" t="s">
        <v>12</v>
      </c>
      <c r="C7" s="17">
        <v>17</v>
      </c>
      <c r="D7" s="17">
        <v>1</v>
      </c>
      <c r="E7" s="17">
        <v>5</v>
      </c>
      <c r="F7" s="17">
        <v>7</v>
      </c>
      <c r="G7" s="17">
        <v>1</v>
      </c>
      <c r="H7" s="17">
        <v>2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1" ht="12" customHeight="1" x14ac:dyDescent="0.2">
      <c r="A8" s="28" t="s">
        <v>165</v>
      </c>
      <c r="B8" s="2" t="s">
        <v>13</v>
      </c>
      <c r="C8" s="17">
        <v>557</v>
      </c>
      <c r="D8" s="17">
        <v>89</v>
      </c>
      <c r="E8" s="17">
        <v>278</v>
      </c>
      <c r="F8" s="17">
        <v>85</v>
      </c>
      <c r="G8" s="17">
        <v>7</v>
      </c>
      <c r="H8" s="17">
        <v>69</v>
      </c>
      <c r="I8" s="17">
        <v>29</v>
      </c>
      <c r="J8" t="s">
        <v>165</v>
      </c>
      <c r="K8" t="s">
        <v>165</v>
      </c>
      <c r="M8" t="s">
        <v>165</v>
      </c>
      <c r="N8" t="s">
        <v>165</v>
      </c>
    </row>
    <row r="9" spans="1:31" ht="12" customHeight="1" x14ac:dyDescent="0.2">
      <c r="A9" s="28" t="s">
        <v>165</v>
      </c>
      <c r="B9" s="2" t="s">
        <v>14</v>
      </c>
      <c r="C9" s="17">
        <v>1314</v>
      </c>
      <c r="D9" s="17">
        <v>124</v>
      </c>
      <c r="E9" s="17">
        <v>846</v>
      </c>
      <c r="F9" s="17">
        <v>202</v>
      </c>
      <c r="G9" s="17">
        <v>41</v>
      </c>
      <c r="H9" s="17">
        <v>50</v>
      </c>
      <c r="I9" s="17">
        <v>51</v>
      </c>
      <c r="J9" t="s">
        <v>165</v>
      </c>
      <c r="K9" t="s">
        <v>165</v>
      </c>
      <c r="M9" t="s">
        <v>165</v>
      </c>
      <c r="N9" t="s">
        <v>165</v>
      </c>
    </row>
    <row r="10" spans="1:31" ht="12" customHeight="1" x14ac:dyDescent="0.2">
      <c r="A10" s="28" t="s">
        <v>165</v>
      </c>
      <c r="B10" s="2" t="s">
        <v>15</v>
      </c>
      <c r="C10" s="17">
        <v>1523</v>
      </c>
      <c r="D10" s="17">
        <v>123</v>
      </c>
      <c r="E10" s="17">
        <v>987</v>
      </c>
      <c r="F10" s="17">
        <v>265</v>
      </c>
      <c r="G10" s="17">
        <v>73</v>
      </c>
      <c r="H10" s="17">
        <v>39</v>
      </c>
      <c r="I10" s="17">
        <v>36</v>
      </c>
      <c r="J10" t="s">
        <v>165</v>
      </c>
      <c r="K10" t="s">
        <v>165</v>
      </c>
      <c r="M10" t="s">
        <v>165</v>
      </c>
      <c r="N10" t="s">
        <v>165</v>
      </c>
    </row>
    <row r="11" spans="1:31" ht="12" customHeight="1" x14ac:dyDescent="0.2">
      <c r="A11" s="28" t="s">
        <v>165</v>
      </c>
      <c r="B11" s="2" t="s">
        <v>16</v>
      </c>
      <c r="C11" s="17">
        <v>1641</v>
      </c>
      <c r="D11" s="17">
        <v>115</v>
      </c>
      <c r="E11" s="17">
        <v>1037</v>
      </c>
      <c r="F11" s="17">
        <v>344</v>
      </c>
      <c r="G11" s="17">
        <v>82</v>
      </c>
      <c r="H11" s="17">
        <v>29</v>
      </c>
      <c r="I11" s="17">
        <v>34</v>
      </c>
      <c r="J11" t="s">
        <v>165</v>
      </c>
      <c r="K11" t="s">
        <v>165</v>
      </c>
      <c r="M11" t="s">
        <v>165</v>
      </c>
      <c r="N11" t="s">
        <v>165</v>
      </c>
    </row>
    <row r="12" spans="1:31" ht="12" customHeight="1" x14ac:dyDescent="0.2">
      <c r="A12" s="28" t="s">
        <v>165</v>
      </c>
      <c r="B12" s="2" t="s">
        <v>17</v>
      </c>
      <c r="C12" s="17">
        <v>1723</v>
      </c>
      <c r="D12" s="17">
        <v>114</v>
      </c>
      <c r="E12" s="17">
        <v>987</v>
      </c>
      <c r="F12" s="17">
        <v>423</v>
      </c>
      <c r="G12" s="17">
        <v>115</v>
      </c>
      <c r="H12" s="17">
        <v>34</v>
      </c>
      <c r="I12" s="17">
        <v>50</v>
      </c>
      <c r="J12" t="s">
        <v>165</v>
      </c>
      <c r="K12" t="s">
        <v>165</v>
      </c>
      <c r="M12" t="s">
        <v>165</v>
      </c>
      <c r="N12" t="s">
        <v>165</v>
      </c>
    </row>
    <row r="13" spans="1:31" ht="12" customHeight="1" x14ac:dyDescent="0.2">
      <c r="A13" s="28" t="s">
        <v>165</v>
      </c>
      <c r="B13" s="2" t="s">
        <v>18</v>
      </c>
      <c r="C13" s="17">
        <v>1669</v>
      </c>
      <c r="D13" s="17">
        <v>127</v>
      </c>
      <c r="E13" s="17">
        <v>932</v>
      </c>
      <c r="F13" s="17">
        <v>462</v>
      </c>
      <c r="G13" s="17">
        <v>88</v>
      </c>
      <c r="H13" s="17">
        <v>32</v>
      </c>
      <c r="I13" s="17">
        <v>28</v>
      </c>
      <c r="J13" t="s">
        <v>165</v>
      </c>
      <c r="K13" t="s">
        <v>165</v>
      </c>
      <c r="M13" t="s">
        <v>165</v>
      </c>
      <c r="N13" t="s">
        <v>165</v>
      </c>
    </row>
    <row r="14" spans="1:31" ht="12" customHeight="1" x14ac:dyDescent="0.2">
      <c r="A14" s="28" t="s">
        <v>165</v>
      </c>
      <c r="B14" s="2" t="s">
        <v>19</v>
      </c>
      <c r="C14" s="17">
        <v>1481</v>
      </c>
      <c r="D14" s="17">
        <v>130</v>
      </c>
      <c r="E14" s="17">
        <v>780</v>
      </c>
      <c r="F14" s="17">
        <v>399</v>
      </c>
      <c r="G14" s="17">
        <v>105</v>
      </c>
      <c r="H14" s="17">
        <v>26</v>
      </c>
      <c r="I14" s="17">
        <v>41</v>
      </c>
      <c r="J14" t="s">
        <v>165</v>
      </c>
      <c r="K14" t="s">
        <v>165</v>
      </c>
      <c r="M14" t="s">
        <v>165</v>
      </c>
      <c r="N14" t="s">
        <v>165</v>
      </c>
    </row>
    <row r="15" spans="1:31" ht="12" customHeight="1" x14ac:dyDescent="0.2">
      <c r="A15" s="28" t="s">
        <v>165</v>
      </c>
      <c r="B15" s="2" t="s">
        <v>20</v>
      </c>
      <c r="C15" s="17">
        <v>1243</v>
      </c>
      <c r="D15" s="17">
        <v>114</v>
      </c>
      <c r="E15" s="17">
        <v>554</v>
      </c>
      <c r="F15" s="17">
        <v>412</v>
      </c>
      <c r="G15" s="17">
        <v>111</v>
      </c>
      <c r="H15" s="17">
        <v>26</v>
      </c>
      <c r="I15" s="17">
        <v>26</v>
      </c>
      <c r="J15" t="s">
        <v>165</v>
      </c>
      <c r="K15" t="s">
        <v>165</v>
      </c>
      <c r="M15" t="s">
        <v>165</v>
      </c>
      <c r="N15" t="s">
        <v>165</v>
      </c>
    </row>
    <row r="16" spans="1:31" ht="12" customHeight="1" x14ac:dyDescent="0.2">
      <c r="A16" s="28" t="s">
        <v>165</v>
      </c>
      <c r="B16" s="2" t="s">
        <v>21</v>
      </c>
      <c r="C16" s="17">
        <v>1067</v>
      </c>
      <c r="D16" s="17">
        <v>110</v>
      </c>
      <c r="E16" s="17">
        <v>467</v>
      </c>
      <c r="F16" s="17">
        <v>376</v>
      </c>
      <c r="G16" s="17">
        <v>65</v>
      </c>
      <c r="H16" s="17">
        <v>20</v>
      </c>
      <c r="I16" s="17">
        <v>29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747</v>
      </c>
      <c r="D17" s="17">
        <v>59</v>
      </c>
      <c r="E17" s="17">
        <v>252</v>
      </c>
      <c r="F17" s="17">
        <v>320</v>
      </c>
      <c r="G17" s="17">
        <v>64</v>
      </c>
      <c r="H17" s="17">
        <v>26</v>
      </c>
      <c r="I17" s="17">
        <v>26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463</v>
      </c>
      <c r="D18" s="17">
        <v>36</v>
      </c>
      <c r="E18" s="17">
        <v>120</v>
      </c>
      <c r="F18" s="17">
        <v>218</v>
      </c>
      <c r="G18" s="17">
        <v>43</v>
      </c>
      <c r="H18" s="17">
        <v>18</v>
      </c>
      <c r="I18" s="17">
        <v>28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241</v>
      </c>
      <c r="D19" s="17">
        <v>23</v>
      </c>
      <c r="E19" s="17">
        <v>31</v>
      </c>
      <c r="F19" s="17">
        <v>137</v>
      </c>
      <c r="G19" s="17">
        <v>20</v>
      </c>
      <c r="H19" s="17">
        <v>13</v>
      </c>
      <c r="I19" s="17">
        <v>17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114</v>
      </c>
      <c r="D20" s="17">
        <v>7</v>
      </c>
      <c r="E20" s="17">
        <v>16</v>
      </c>
      <c r="F20" s="17">
        <v>58</v>
      </c>
      <c r="G20" s="17">
        <v>13</v>
      </c>
      <c r="H20" s="17">
        <v>8</v>
      </c>
      <c r="I20" s="17">
        <v>12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67</v>
      </c>
      <c r="D21" s="17">
        <v>5</v>
      </c>
      <c r="E21" s="17">
        <v>9</v>
      </c>
      <c r="F21" s="17">
        <v>37</v>
      </c>
      <c r="G21" s="17">
        <v>7</v>
      </c>
      <c r="H21" s="17">
        <v>3</v>
      </c>
      <c r="I21" s="17">
        <v>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6290</v>
      </c>
      <c r="D22" s="16">
        <v>1132</v>
      </c>
      <c r="E22" s="16">
        <v>3245</v>
      </c>
      <c r="F22" s="16">
        <v>1348</v>
      </c>
      <c r="G22" s="16">
        <v>228</v>
      </c>
      <c r="H22" s="16">
        <v>160</v>
      </c>
      <c r="I22" s="16">
        <v>177</v>
      </c>
    </row>
    <row r="23" spans="1:14" ht="12" customHeight="1" x14ac:dyDescent="0.2">
      <c r="A23" s="28" t="s">
        <v>165</v>
      </c>
      <c r="B23" s="2" t="s">
        <v>12</v>
      </c>
      <c r="C23" s="17">
        <v>8</v>
      </c>
      <c r="D23" s="17">
        <v>1</v>
      </c>
      <c r="E23" s="17">
        <v>2</v>
      </c>
      <c r="F23" s="17">
        <v>3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244</v>
      </c>
      <c r="D24" s="17">
        <v>87</v>
      </c>
      <c r="E24" s="17">
        <v>90</v>
      </c>
      <c r="F24" s="17">
        <v>25</v>
      </c>
      <c r="G24" s="17">
        <v>4</v>
      </c>
      <c r="H24" s="17">
        <v>26</v>
      </c>
      <c r="I24" s="17">
        <v>12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571</v>
      </c>
      <c r="D25" s="17">
        <v>121</v>
      </c>
      <c r="E25" s="17">
        <v>323</v>
      </c>
      <c r="F25" s="17">
        <v>78</v>
      </c>
      <c r="G25" s="17">
        <v>12</v>
      </c>
      <c r="H25" s="17">
        <v>15</v>
      </c>
      <c r="I25" s="17">
        <v>22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690</v>
      </c>
      <c r="D26" s="17">
        <v>122</v>
      </c>
      <c r="E26" s="17">
        <v>409</v>
      </c>
      <c r="F26" s="17">
        <v>115</v>
      </c>
      <c r="G26" s="17">
        <v>18</v>
      </c>
      <c r="H26" s="17">
        <v>13</v>
      </c>
      <c r="I26" s="17">
        <v>13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815</v>
      </c>
      <c r="D27" s="17">
        <v>113</v>
      </c>
      <c r="E27" s="17">
        <v>480</v>
      </c>
      <c r="F27" s="17">
        <v>160</v>
      </c>
      <c r="G27" s="17">
        <v>32</v>
      </c>
      <c r="H27" s="17">
        <v>15</v>
      </c>
      <c r="I27" s="17">
        <v>15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837</v>
      </c>
      <c r="D28" s="17">
        <v>112</v>
      </c>
      <c r="E28" s="17">
        <v>485</v>
      </c>
      <c r="F28" s="17">
        <v>169</v>
      </c>
      <c r="G28" s="17">
        <v>31</v>
      </c>
      <c r="H28" s="17">
        <v>13</v>
      </c>
      <c r="I28" s="17">
        <v>27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759</v>
      </c>
      <c r="D29" s="17">
        <v>118</v>
      </c>
      <c r="E29" s="17">
        <v>417</v>
      </c>
      <c r="F29" s="17">
        <v>176</v>
      </c>
      <c r="G29" s="17">
        <v>19</v>
      </c>
      <c r="H29" s="17">
        <v>18</v>
      </c>
      <c r="I29" s="17">
        <v>11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710</v>
      </c>
      <c r="D30" s="17">
        <v>127</v>
      </c>
      <c r="E30" s="17">
        <v>386</v>
      </c>
      <c r="F30" s="17">
        <v>144</v>
      </c>
      <c r="G30" s="17">
        <v>33</v>
      </c>
      <c r="H30" s="17">
        <v>9</v>
      </c>
      <c r="I30" s="17">
        <v>11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567</v>
      </c>
      <c r="D31" s="17">
        <v>109</v>
      </c>
      <c r="E31" s="17">
        <v>266</v>
      </c>
      <c r="F31" s="17">
        <v>139</v>
      </c>
      <c r="G31" s="17">
        <v>27</v>
      </c>
      <c r="H31" s="17">
        <v>12</v>
      </c>
      <c r="I31" s="17">
        <v>14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495</v>
      </c>
      <c r="D32" s="17">
        <v>106</v>
      </c>
      <c r="E32" s="17">
        <v>230</v>
      </c>
      <c r="F32" s="17">
        <v>117</v>
      </c>
      <c r="G32" s="17">
        <v>17</v>
      </c>
      <c r="H32" s="17">
        <v>11</v>
      </c>
      <c r="I32" s="17">
        <v>14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293</v>
      </c>
      <c r="D33" s="17">
        <v>54</v>
      </c>
      <c r="E33" s="17">
        <v>103</v>
      </c>
      <c r="F33" s="17">
        <v>96</v>
      </c>
      <c r="G33" s="17">
        <v>16</v>
      </c>
      <c r="H33" s="17">
        <v>16</v>
      </c>
      <c r="I33" s="17">
        <v>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151</v>
      </c>
      <c r="D34" s="17">
        <v>34</v>
      </c>
      <c r="E34" s="17">
        <v>29</v>
      </c>
      <c r="F34" s="17">
        <v>62</v>
      </c>
      <c r="G34" s="17">
        <v>7</v>
      </c>
      <c r="H34" s="17">
        <v>7</v>
      </c>
      <c r="I34" s="17">
        <v>12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86</v>
      </c>
      <c r="D35" s="17">
        <v>19</v>
      </c>
      <c r="E35" s="17">
        <v>12</v>
      </c>
      <c r="F35" s="17">
        <v>39</v>
      </c>
      <c r="G35" s="17">
        <v>5</v>
      </c>
      <c r="H35" s="17">
        <v>4</v>
      </c>
      <c r="I35" s="17">
        <v>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39</v>
      </c>
      <c r="D36" s="17">
        <v>6</v>
      </c>
      <c r="E36" s="17">
        <v>8</v>
      </c>
      <c r="F36" s="17">
        <v>15</v>
      </c>
      <c r="G36" s="17">
        <v>2</v>
      </c>
      <c r="H36" s="17" t="s">
        <v>178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25</v>
      </c>
      <c r="D37" s="17">
        <v>3</v>
      </c>
      <c r="E37" s="17">
        <v>5</v>
      </c>
      <c r="F37" s="17">
        <v>10</v>
      </c>
      <c r="G37" s="17">
        <v>5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7577</v>
      </c>
      <c r="D38" s="16">
        <v>45</v>
      </c>
      <c r="E38" s="16">
        <v>4056</v>
      </c>
      <c r="F38" s="16">
        <v>2397</v>
      </c>
      <c r="G38" s="16">
        <v>607</v>
      </c>
      <c r="H38" s="16">
        <v>235</v>
      </c>
      <c r="I38" s="16">
        <v>237</v>
      </c>
    </row>
    <row r="39" spans="1:14" ht="12" customHeight="1" x14ac:dyDescent="0.2">
      <c r="A39" s="28" t="s">
        <v>165</v>
      </c>
      <c r="B39" s="2" t="s">
        <v>12</v>
      </c>
      <c r="C39" s="17">
        <v>9</v>
      </c>
      <c r="D39" s="17" t="s">
        <v>178</v>
      </c>
      <c r="E39" s="17">
        <v>3</v>
      </c>
      <c r="F39" s="17">
        <v>4</v>
      </c>
      <c r="G39" s="17">
        <v>1</v>
      </c>
      <c r="H39" s="17">
        <v>1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313</v>
      </c>
      <c r="D40" s="17">
        <v>2</v>
      </c>
      <c r="E40" s="17">
        <v>188</v>
      </c>
      <c r="F40" s="17">
        <v>60</v>
      </c>
      <c r="G40" s="17">
        <v>3</v>
      </c>
      <c r="H40" s="17">
        <v>43</v>
      </c>
      <c r="I40" s="17">
        <v>17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743</v>
      </c>
      <c r="D41" s="17">
        <v>3</v>
      </c>
      <c r="E41" s="17">
        <v>523</v>
      </c>
      <c r="F41" s="17">
        <v>124</v>
      </c>
      <c r="G41" s="17">
        <v>29</v>
      </c>
      <c r="H41" s="17">
        <v>35</v>
      </c>
      <c r="I41" s="17">
        <v>29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833</v>
      </c>
      <c r="D42" s="17">
        <v>1</v>
      </c>
      <c r="E42" s="17">
        <v>578</v>
      </c>
      <c r="F42" s="17">
        <v>150</v>
      </c>
      <c r="G42" s="17">
        <v>55</v>
      </c>
      <c r="H42" s="17">
        <v>26</v>
      </c>
      <c r="I42" s="17">
        <v>23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826</v>
      </c>
      <c r="D43" s="17">
        <v>2</v>
      </c>
      <c r="E43" s="17">
        <v>557</v>
      </c>
      <c r="F43" s="17">
        <v>184</v>
      </c>
      <c r="G43" s="17">
        <v>50</v>
      </c>
      <c r="H43" s="17">
        <v>14</v>
      </c>
      <c r="I43" s="17">
        <v>19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886</v>
      </c>
      <c r="D44" s="17">
        <v>2</v>
      </c>
      <c r="E44" s="17">
        <v>502</v>
      </c>
      <c r="F44" s="17">
        <v>254</v>
      </c>
      <c r="G44" s="17">
        <v>84</v>
      </c>
      <c r="H44" s="17">
        <v>21</v>
      </c>
      <c r="I44" s="17">
        <v>23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910</v>
      </c>
      <c r="D45" s="17">
        <v>9</v>
      </c>
      <c r="E45" s="17">
        <v>515</v>
      </c>
      <c r="F45" s="17">
        <v>286</v>
      </c>
      <c r="G45" s="17">
        <v>69</v>
      </c>
      <c r="H45" s="17">
        <v>14</v>
      </c>
      <c r="I45" s="17">
        <v>17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771</v>
      </c>
      <c r="D46" s="17">
        <v>3</v>
      </c>
      <c r="E46" s="17">
        <v>394</v>
      </c>
      <c r="F46" s="17">
        <v>255</v>
      </c>
      <c r="G46" s="17">
        <v>72</v>
      </c>
      <c r="H46" s="17">
        <v>17</v>
      </c>
      <c r="I46" s="17">
        <v>30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676</v>
      </c>
      <c r="D47" s="17">
        <v>5</v>
      </c>
      <c r="E47" s="17">
        <v>288</v>
      </c>
      <c r="F47" s="17">
        <v>273</v>
      </c>
      <c r="G47" s="17">
        <v>84</v>
      </c>
      <c r="H47" s="17">
        <v>14</v>
      </c>
      <c r="I47" s="17">
        <v>12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572</v>
      </c>
      <c r="D48" s="17">
        <v>4</v>
      </c>
      <c r="E48" s="17">
        <v>237</v>
      </c>
      <c r="F48" s="17">
        <v>259</v>
      </c>
      <c r="G48" s="17">
        <v>48</v>
      </c>
      <c r="H48" s="17">
        <v>9</v>
      </c>
      <c r="I48" s="17">
        <v>15</v>
      </c>
      <c r="J48" t="s">
        <v>165</v>
      </c>
      <c r="K48" t="s">
        <v>165</v>
      </c>
      <c r="M48" t="s">
        <v>165</v>
      </c>
      <c r="N48" t="s">
        <v>165</v>
      </c>
    </row>
    <row r="49" spans="1:31" ht="12" customHeight="1" x14ac:dyDescent="0.2">
      <c r="A49" s="28" t="s">
        <v>165</v>
      </c>
      <c r="B49" s="2" t="s">
        <v>22</v>
      </c>
      <c r="C49" s="17">
        <v>454</v>
      </c>
      <c r="D49" s="17">
        <v>5</v>
      </c>
      <c r="E49" s="17">
        <v>149</v>
      </c>
      <c r="F49" s="17">
        <v>224</v>
      </c>
      <c r="G49" s="17">
        <v>48</v>
      </c>
      <c r="H49" s="17">
        <v>10</v>
      </c>
      <c r="I49" s="17">
        <v>18</v>
      </c>
      <c r="J49" t="s">
        <v>165</v>
      </c>
      <c r="K49" t="s">
        <v>165</v>
      </c>
      <c r="M49" t="s">
        <v>165</v>
      </c>
      <c r="N49" t="s">
        <v>165</v>
      </c>
    </row>
    <row r="50" spans="1:31" ht="12" customHeight="1" x14ac:dyDescent="0.2">
      <c r="A50" s="28" t="s">
        <v>165</v>
      </c>
      <c r="B50" s="2" t="s">
        <v>23</v>
      </c>
      <c r="C50" s="17">
        <v>312</v>
      </c>
      <c r="D50" s="17">
        <v>2</v>
      </c>
      <c r="E50" s="17">
        <v>91</v>
      </c>
      <c r="F50" s="17">
        <v>156</v>
      </c>
      <c r="G50" s="17">
        <v>36</v>
      </c>
      <c r="H50" s="17">
        <v>11</v>
      </c>
      <c r="I50" s="17">
        <v>16</v>
      </c>
      <c r="J50" t="s">
        <v>165</v>
      </c>
      <c r="K50" t="s">
        <v>165</v>
      </c>
      <c r="M50" t="s">
        <v>165</v>
      </c>
      <c r="N50" t="s">
        <v>165</v>
      </c>
    </row>
    <row r="51" spans="1:31" ht="12" customHeight="1" x14ac:dyDescent="0.2">
      <c r="A51" s="28" t="s">
        <v>165</v>
      </c>
      <c r="B51" s="2" t="s">
        <v>24</v>
      </c>
      <c r="C51" s="17">
        <v>155</v>
      </c>
      <c r="D51" s="17">
        <v>4</v>
      </c>
      <c r="E51" s="17">
        <v>19</v>
      </c>
      <c r="F51" s="17">
        <v>98</v>
      </c>
      <c r="G51" s="17">
        <v>15</v>
      </c>
      <c r="H51" s="17">
        <v>9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31" ht="12" customHeight="1" x14ac:dyDescent="0.2">
      <c r="A52" s="28" t="s">
        <v>165</v>
      </c>
      <c r="B52" s="2" t="s">
        <v>25</v>
      </c>
      <c r="C52" s="17">
        <v>75</v>
      </c>
      <c r="D52" s="17">
        <v>1</v>
      </c>
      <c r="E52" s="17">
        <v>8</v>
      </c>
      <c r="F52" s="17">
        <v>43</v>
      </c>
      <c r="G52" s="17">
        <v>11</v>
      </c>
      <c r="H52" s="17">
        <v>8</v>
      </c>
      <c r="I52" s="17">
        <v>4</v>
      </c>
      <c r="J52" t="s">
        <v>165</v>
      </c>
      <c r="K52" t="s">
        <v>165</v>
      </c>
      <c r="M52" t="s">
        <v>165</v>
      </c>
      <c r="N52" t="s">
        <v>165</v>
      </c>
    </row>
    <row r="53" spans="1:31" ht="12" customHeight="1" x14ac:dyDescent="0.2">
      <c r="A53" s="29" t="s">
        <v>165</v>
      </c>
      <c r="B53" s="5" t="s">
        <v>26</v>
      </c>
      <c r="C53" s="18">
        <v>42</v>
      </c>
      <c r="D53" s="18">
        <v>2</v>
      </c>
      <c r="E53" s="18">
        <v>4</v>
      </c>
      <c r="F53" s="18">
        <v>27</v>
      </c>
      <c r="G53" s="18">
        <v>2</v>
      </c>
      <c r="H53" s="18">
        <v>3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31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1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1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1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1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1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1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1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1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143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4398</v>
      </c>
      <c r="D6" s="16">
        <v>426</v>
      </c>
      <c r="E6" s="16">
        <v>2129</v>
      </c>
      <c r="F6" s="16">
        <v>1183</v>
      </c>
      <c r="G6" s="16">
        <v>394</v>
      </c>
      <c r="H6" s="16">
        <v>154</v>
      </c>
      <c r="I6" s="16">
        <v>112</v>
      </c>
    </row>
    <row r="7" spans="1:30" ht="12" customHeight="1" x14ac:dyDescent="0.2">
      <c r="A7" s="28" t="s">
        <v>165</v>
      </c>
      <c r="B7" s="2" t="s">
        <v>12</v>
      </c>
      <c r="C7" s="17">
        <v>7</v>
      </c>
      <c r="D7" s="17">
        <v>1</v>
      </c>
      <c r="E7" s="17">
        <v>2</v>
      </c>
      <c r="F7" s="17">
        <v>1</v>
      </c>
      <c r="G7" s="17">
        <v>2</v>
      </c>
      <c r="H7" s="17" t="s">
        <v>178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126</v>
      </c>
      <c r="D8" s="17">
        <v>12</v>
      </c>
      <c r="E8" s="17">
        <v>64</v>
      </c>
      <c r="F8" s="17">
        <v>33</v>
      </c>
      <c r="G8" s="17">
        <v>6</v>
      </c>
      <c r="H8" s="17">
        <v>9</v>
      </c>
      <c r="I8" s="17">
        <v>2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337</v>
      </c>
      <c r="D9" s="17">
        <v>30</v>
      </c>
      <c r="E9" s="17">
        <v>207</v>
      </c>
      <c r="F9" s="17">
        <v>56</v>
      </c>
      <c r="G9" s="17">
        <v>11</v>
      </c>
      <c r="H9" s="17">
        <v>19</v>
      </c>
      <c r="I9" s="17">
        <v>14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456</v>
      </c>
      <c r="D10" s="17">
        <v>42</v>
      </c>
      <c r="E10" s="17">
        <v>283</v>
      </c>
      <c r="F10" s="17">
        <v>67</v>
      </c>
      <c r="G10" s="17">
        <v>38</v>
      </c>
      <c r="H10" s="17">
        <v>15</v>
      </c>
      <c r="I10" s="17">
        <v>11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498</v>
      </c>
      <c r="D11" s="17">
        <v>35</v>
      </c>
      <c r="E11" s="17">
        <v>271</v>
      </c>
      <c r="F11" s="17">
        <v>126</v>
      </c>
      <c r="G11" s="17">
        <v>42</v>
      </c>
      <c r="H11" s="17">
        <v>13</v>
      </c>
      <c r="I11" s="17">
        <v>11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485</v>
      </c>
      <c r="D12" s="17">
        <v>47</v>
      </c>
      <c r="E12" s="17">
        <v>262</v>
      </c>
      <c r="F12" s="17">
        <v>116</v>
      </c>
      <c r="G12" s="17">
        <v>37</v>
      </c>
      <c r="H12" s="17">
        <v>12</v>
      </c>
      <c r="I12" s="17">
        <v>11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499</v>
      </c>
      <c r="D13" s="17">
        <v>49</v>
      </c>
      <c r="E13" s="17">
        <v>260</v>
      </c>
      <c r="F13" s="17">
        <v>126</v>
      </c>
      <c r="G13" s="17">
        <v>43</v>
      </c>
      <c r="H13" s="17">
        <v>12</v>
      </c>
      <c r="I13" s="17">
        <v>9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525</v>
      </c>
      <c r="D14" s="17">
        <v>54</v>
      </c>
      <c r="E14" s="17">
        <v>264</v>
      </c>
      <c r="F14" s="17">
        <v>120</v>
      </c>
      <c r="G14" s="17">
        <v>62</v>
      </c>
      <c r="H14" s="17">
        <v>14</v>
      </c>
      <c r="I14" s="17">
        <v>11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440</v>
      </c>
      <c r="D15" s="17">
        <v>42</v>
      </c>
      <c r="E15" s="17">
        <v>223</v>
      </c>
      <c r="F15" s="17">
        <v>114</v>
      </c>
      <c r="G15" s="17">
        <v>36</v>
      </c>
      <c r="H15" s="17">
        <v>13</v>
      </c>
      <c r="I15" s="17">
        <v>12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380</v>
      </c>
      <c r="D16" s="17">
        <v>52</v>
      </c>
      <c r="E16" s="17">
        <v>156</v>
      </c>
      <c r="F16" s="17">
        <v>130</v>
      </c>
      <c r="G16" s="17">
        <v>28</v>
      </c>
      <c r="H16" s="17">
        <v>6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255</v>
      </c>
      <c r="D17" s="17">
        <v>26</v>
      </c>
      <c r="E17" s="17">
        <v>81</v>
      </c>
      <c r="F17" s="17">
        <v>99</v>
      </c>
      <c r="G17" s="17">
        <v>32</v>
      </c>
      <c r="H17" s="17">
        <v>11</v>
      </c>
      <c r="I17" s="17">
        <v>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179</v>
      </c>
      <c r="D18" s="17">
        <v>19</v>
      </c>
      <c r="E18" s="17">
        <v>27</v>
      </c>
      <c r="F18" s="17">
        <v>90</v>
      </c>
      <c r="G18" s="17">
        <v>24</v>
      </c>
      <c r="H18" s="17">
        <v>14</v>
      </c>
      <c r="I18" s="17">
        <v>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119</v>
      </c>
      <c r="D19" s="17">
        <v>9</v>
      </c>
      <c r="E19" s="17">
        <v>13</v>
      </c>
      <c r="F19" s="17">
        <v>61</v>
      </c>
      <c r="G19" s="17">
        <v>16</v>
      </c>
      <c r="H19" s="17">
        <v>12</v>
      </c>
      <c r="I19" s="17">
        <v>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56</v>
      </c>
      <c r="D20" s="17">
        <v>2</v>
      </c>
      <c r="E20" s="17">
        <v>9</v>
      </c>
      <c r="F20" s="17">
        <v>29</v>
      </c>
      <c r="G20" s="17">
        <v>10</v>
      </c>
      <c r="H20" s="17">
        <v>4</v>
      </c>
      <c r="I20" s="17">
        <v>2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36</v>
      </c>
      <c r="D21" s="17">
        <v>6</v>
      </c>
      <c r="E21" s="17">
        <v>7</v>
      </c>
      <c r="F21" s="17">
        <v>15</v>
      </c>
      <c r="G21" s="17">
        <v>7</v>
      </c>
      <c r="H21" s="17" t="s">
        <v>178</v>
      </c>
      <c r="I21" s="17">
        <v>1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1843</v>
      </c>
      <c r="D22" s="16">
        <v>414</v>
      </c>
      <c r="E22" s="16">
        <v>835</v>
      </c>
      <c r="F22" s="16">
        <v>394</v>
      </c>
      <c r="G22" s="16">
        <v>87</v>
      </c>
      <c r="H22" s="16">
        <v>69</v>
      </c>
      <c r="I22" s="16">
        <v>44</v>
      </c>
    </row>
    <row r="23" spans="1:14" ht="12" customHeight="1" x14ac:dyDescent="0.2">
      <c r="A23" s="28" t="s">
        <v>165</v>
      </c>
      <c r="B23" s="2" t="s">
        <v>12</v>
      </c>
      <c r="C23" s="17">
        <v>1</v>
      </c>
      <c r="D23" s="17">
        <v>1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40</v>
      </c>
      <c r="D24" s="17">
        <v>10</v>
      </c>
      <c r="E24" s="17">
        <v>12</v>
      </c>
      <c r="F24" s="17">
        <v>12</v>
      </c>
      <c r="G24" s="17">
        <v>3</v>
      </c>
      <c r="H24" s="17">
        <v>3</v>
      </c>
      <c r="I24" s="17" t="s">
        <v>178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144</v>
      </c>
      <c r="D25" s="17">
        <v>30</v>
      </c>
      <c r="E25" s="17">
        <v>77</v>
      </c>
      <c r="F25" s="17">
        <v>24</v>
      </c>
      <c r="G25" s="17">
        <v>4</v>
      </c>
      <c r="H25" s="17">
        <v>6</v>
      </c>
      <c r="I25" s="17">
        <v>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178</v>
      </c>
      <c r="D26" s="17">
        <v>41</v>
      </c>
      <c r="E26" s="17">
        <v>89</v>
      </c>
      <c r="F26" s="17">
        <v>27</v>
      </c>
      <c r="G26" s="17">
        <v>15</v>
      </c>
      <c r="H26" s="17">
        <v>4</v>
      </c>
      <c r="I26" s="17">
        <v>2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212</v>
      </c>
      <c r="D27" s="17">
        <v>34</v>
      </c>
      <c r="E27" s="17">
        <v>105</v>
      </c>
      <c r="F27" s="17">
        <v>55</v>
      </c>
      <c r="G27" s="17">
        <v>7</v>
      </c>
      <c r="H27" s="17">
        <v>4</v>
      </c>
      <c r="I27" s="17">
        <v>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223</v>
      </c>
      <c r="D28" s="17">
        <v>47</v>
      </c>
      <c r="E28" s="17">
        <v>116</v>
      </c>
      <c r="F28" s="17">
        <v>42</v>
      </c>
      <c r="G28" s="17">
        <v>4</v>
      </c>
      <c r="H28" s="17">
        <v>8</v>
      </c>
      <c r="I28" s="17">
        <v>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240</v>
      </c>
      <c r="D29" s="17">
        <v>48</v>
      </c>
      <c r="E29" s="17">
        <v>123</v>
      </c>
      <c r="F29" s="17">
        <v>50</v>
      </c>
      <c r="G29" s="17">
        <v>9</v>
      </c>
      <c r="H29" s="17">
        <v>6</v>
      </c>
      <c r="I29" s="17">
        <v>4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253</v>
      </c>
      <c r="D30" s="17">
        <v>53</v>
      </c>
      <c r="E30" s="17">
        <v>124</v>
      </c>
      <c r="F30" s="17">
        <v>42</v>
      </c>
      <c r="G30" s="17">
        <v>17</v>
      </c>
      <c r="H30" s="17">
        <v>11</v>
      </c>
      <c r="I30" s="17">
        <v>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197</v>
      </c>
      <c r="D31" s="17">
        <v>42</v>
      </c>
      <c r="E31" s="17">
        <v>98</v>
      </c>
      <c r="F31" s="17">
        <v>35</v>
      </c>
      <c r="G31" s="17">
        <v>12</v>
      </c>
      <c r="H31" s="17">
        <v>5</v>
      </c>
      <c r="I31" s="17">
        <v>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152</v>
      </c>
      <c r="D32" s="17">
        <v>51</v>
      </c>
      <c r="E32" s="17">
        <v>51</v>
      </c>
      <c r="F32" s="17">
        <v>41</v>
      </c>
      <c r="G32" s="17">
        <v>5</v>
      </c>
      <c r="H32" s="17">
        <v>2</v>
      </c>
      <c r="I32" s="17">
        <v>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88</v>
      </c>
      <c r="D33" s="17">
        <v>24</v>
      </c>
      <c r="E33" s="17">
        <v>27</v>
      </c>
      <c r="F33" s="17">
        <v>22</v>
      </c>
      <c r="G33" s="17">
        <v>5</v>
      </c>
      <c r="H33" s="17">
        <v>8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54</v>
      </c>
      <c r="D34" s="17">
        <v>18</v>
      </c>
      <c r="E34" s="17">
        <v>7</v>
      </c>
      <c r="F34" s="17">
        <v>16</v>
      </c>
      <c r="G34" s="17">
        <v>4</v>
      </c>
      <c r="H34" s="17">
        <v>7</v>
      </c>
      <c r="I34" s="17">
        <v>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36</v>
      </c>
      <c r="D35" s="17">
        <v>8</v>
      </c>
      <c r="E35" s="17">
        <v>2</v>
      </c>
      <c r="F35" s="17">
        <v>16</v>
      </c>
      <c r="G35" s="17">
        <v>1</v>
      </c>
      <c r="H35" s="17">
        <v>5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15</v>
      </c>
      <c r="D36" s="17">
        <v>2</v>
      </c>
      <c r="E36" s="17">
        <v>4</v>
      </c>
      <c r="F36" s="17">
        <v>7</v>
      </c>
      <c r="G36" s="17">
        <v>1</v>
      </c>
      <c r="H36" s="17" t="s">
        <v>178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10</v>
      </c>
      <c r="D37" s="17">
        <v>5</v>
      </c>
      <c r="E37" s="17" t="s">
        <v>178</v>
      </c>
      <c r="F37" s="17">
        <v>5</v>
      </c>
      <c r="G37" s="17" t="s">
        <v>178</v>
      </c>
      <c r="H37" s="17" t="s">
        <v>178</v>
      </c>
      <c r="I37" s="17" t="s">
        <v>178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2555</v>
      </c>
      <c r="D38" s="16">
        <v>12</v>
      </c>
      <c r="E38" s="16">
        <v>1294</v>
      </c>
      <c r="F38" s="16">
        <v>789</v>
      </c>
      <c r="G38" s="16">
        <v>307</v>
      </c>
      <c r="H38" s="16">
        <v>85</v>
      </c>
      <c r="I38" s="16">
        <v>68</v>
      </c>
    </row>
    <row r="39" spans="1:14" ht="12" customHeight="1" x14ac:dyDescent="0.2">
      <c r="A39" s="28" t="s">
        <v>165</v>
      </c>
      <c r="B39" s="2" t="s">
        <v>12</v>
      </c>
      <c r="C39" s="17">
        <v>6</v>
      </c>
      <c r="D39" s="17" t="s">
        <v>178</v>
      </c>
      <c r="E39" s="17">
        <v>2</v>
      </c>
      <c r="F39" s="17">
        <v>1</v>
      </c>
      <c r="G39" s="17">
        <v>2</v>
      </c>
      <c r="H39" s="17" t="s">
        <v>178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86</v>
      </c>
      <c r="D40" s="17">
        <v>2</v>
      </c>
      <c r="E40" s="17">
        <v>52</v>
      </c>
      <c r="F40" s="17">
        <v>21</v>
      </c>
      <c r="G40" s="17">
        <v>3</v>
      </c>
      <c r="H40" s="17">
        <v>6</v>
      </c>
      <c r="I40" s="17">
        <v>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193</v>
      </c>
      <c r="D41" s="17" t="s">
        <v>178</v>
      </c>
      <c r="E41" s="17">
        <v>130</v>
      </c>
      <c r="F41" s="17">
        <v>32</v>
      </c>
      <c r="G41" s="17">
        <v>7</v>
      </c>
      <c r="H41" s="17">
        <v>13</v>
      </c>
      <c r="I41" s="17">
        <v>11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278</v>
      </c>
      <c r="D42" s="17">
        <v>1</v>
      </c>
      <c r="E42" s="17">
        <v>194</v>
      </c>
      <c r="F42" s="17">
        <v>40</v>
      </c>
      <c r="G42" s="17">
        <v>23</v>
      </c>
      <c r="H42" s="17">
        <v>11</v>
      </c>
      <c r="I42" s="17">
        <v>9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286</v>
      </c>
      <c r="D43" s="17">
        <v>1</v>
      </c>
      <c r="E43" s="17">
        <v>166</v>
      </c>
      <c r="F43" s="17">
        <v>71</v>
      </c>
      <c r="G43" s="17">
        <v>35</v>
      </c>
      <c r="H43" s="17">
        <v>9</v>
      </c>
      <c r="I43" s="17">
        <v>4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262</v>
      </c>
      <c r="D44" s="17" t="s">
        <v>178</v>
      </c>
      <c r="E44" s="17">
        <v>146</v>
      </c>
      <c r="F44" s="17">
        <v>74</v>
      </c>
      <c r="G44" s="17">
        <v>33</v>
      </c>
      <c r="H44" s="17">
        <v>4</v>
      </c>
      <c r="I44" s="17">
        <v>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259</v>
      </c>
      <c r="D45" s="17">
        <v>1</v>
      </c>
      <c r="E45" s="17">
        <v>137</v>
      </c>
      <c r="F45" s="17">
        <v>76</v>
      </c>
      <c r="G45" s="17">
        <v>34</v>
      </c>
      <c r="H45" s="17">
        <v>6</v>
      </c>
      <c r="I45" s="17">
        <v>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272</v>
      </c>
      <c r="D46" s="17">
        <v>1</v>
      </c>
      <c r="E46" s="17">
        <v>140</v>
      </c>
      <c r="F46" s="17">
        <v>78</v>
      </c>
      <c r="G46" s="17">
        <v>45</v>
      </c>
      <c r="H46" s="17">
        <v>3</v>
      </c>
      <c r="I46" s="17">
        <v>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243</v>
      </c>
      <c r="D47" s="17" t="s">
        <v>178</v>
      </c>
      <c r="E47" s="17">
        <v>125</v>
      </c>
      <c r="F47" s="17">
        <v>79</v>
      </c>
      <c r="G47" s="17">
        <v>24</v>
      </c>
      <c r="H47" s="17">
        <v>8</v>
      </c>
      <c r="I47" s="17">
        <v>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228</v>
      </c>
      <c r="D48" s="17">
        <v>1</v>
      </c>
      <c r="E48" s="17">
        <v>105</v>
      </c>
      <c r="F48" s="17">
        <v>89</v>
      </c>
      <c r="G48" s="17">
        <v>23</v>
      </c>
      <c r="H48" s="17">
        <v>4</v>
      </c>
      <c r="I48" s="17">
        <v>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167</v>
      </c>
      <c r="D49" s="17">
        <v>2</v>
      </c>
      <c r="E49" s="17">
        <v>54</v>
      </c>
      <c r="F49" s="17">
        <v>77</v>
      </c>
      <c r="G49" s="17">
        <v>27</v>
      </c>
      <c r="H49" s="17">
        <v>3</v>
      </c>
      <c r="I49" s="17">
        <v>4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125</v>
      </c>
      <c r="D50" s="17">
        <v>1</v>
      </c>
      <c r="E50" s="17">
        <v>20</v>
      </c>
      <c r="F50" s="17">
        <v>74</v>
      </c>
      <c r="G50" s="17">
        <v>20</v>
      </c>
      <c r="H50" s="17">
        <v>7</v>
      </c>
      <c r="I50" s="17">
        <v>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83</v>
      </c>
      <c r="D51" s="17">
        <v>1</v>
      </c>
      <c r="E51" s="17">
        <v>11</v>
      </c>
      <c r="F51" s="17">
        <v>45</v>
      </c>
      <c r="G51" s="17">
        <v>15</v>
      </c>
      <c r="H51" s="17">
        <v>7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41</v>
      </c>
      <c r="D52" s="17" t="s">
        <v>178</v>
      </c>
      <c r="E52" s="17">
        <v>5</v>
      </c>
      <c r="F52" s="17">
        <v>22</v>
      </c>
      <c r="G52" s="17">
        <v>9</v>
      </c>
      <c r="H52" s="17">
        <v>4</v>
      </c>
      <c r="I52" s="17">
        <v>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26</v>
      </c>
      <c r="D53" s="18">
        <v>1</v>
      </c>
      <c r="E53" s="18">
        <v>7</v>
      </c>
      <c r="F53" s="18">
        <v>10</v>
      </c>
      <c r="G53" s="18">
        <v>7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144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83751</v>
      </c>
      <c r="D6" s="16">
        <v>7016</v>
      </c>
      <c r="E6" s="16">
        <v>46347</v>
      </c>
      <c r="F6" s="16">
        <v>20838</v>
      </c>
      <c r="G6" s="16">
        <v>3868</v>
      </c>
      <c r="H6" s="16">
        <v>1787</v>
      </c>
      <c r="I6" s="16">
        <v>3895</v>
      </c>
    </row>
    <row r="7" spans="1:30" ht="12" customHeight="1" x14ac:dyDescent="0.2">
      <c r="A7" s="28" t="s">
        <v>165</v>
      </c>
      <c r="B7" s="2" t="s">
        <v>12</v>
      </c>
      <c r="C7" s="17">
        <v>123</v>
      </c>
      <c r="D7" s="17">
        <v>6</v>
      </c>
      <c r="E7" s="17">
        <v>48</v>
      </c>
      <c r="F7" s="17">
        <v>27</v>
      </c>
      <c r="G7" s="17">
        <v>4</v>
      </c>
      <c r="H7" s="17">
        <v>13</v>
      </c>
      <c r="I7" s="17">
        <v>25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2579</v>
      </c>
      <c r="D8" s="17">
        <v>140</v>
      </c>
      <c r="E8" s="17">
        <v>1380</v>
      </c>
      <c r="F8" s="17">
        <v>513</v>
      </c>
      <c r="G8" s="17">
        <v>94</v>
      </c>
      <c r="H8" s="17">
        <v>175</v>
      </c>
      <c r="I8" s="17">
        <v>277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7968</v>
      </c>
      <c r="D9" s="17">
        <v>424</v>
      </c>
      <c r="E9" s="17">
        <v>5299</v>
      </c>
      <c r="F9" s="17">
        <v>1284</v>
      </c>
      <c r="G9" s="17">
        <v>291</v>
      </c>
      <c r="H9" s="17">
        <v>223</v>
      </c>
      <c r="I9" s="17">
        <v>447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10127</v>
      </c>
      <c r="D10" s="17">
        <v>508</v>
      </c>
      <c r="E10" s="17">
        <v>6654</v>
      </c>
      <c r="F10" s="17">
        <v>1836</v>
      </c>
      <c r="G10" s="17">
        <v>443</v>
      </c>
      <c r="H10" s="17">
        <v>197</v>
      </c>
      <c r="I10" s="17">
        <v>489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10456</v>
      </c>
      <c r="D11" s="17">
        <v>670</v>
      </c>
      <c r="E11" s="17">
        <v>6432</v>
      </c>
      <c r="F11" s="17">
        <v>2316</v>
      </c>
      <c r="G11" s="17">
        <v>446</v>
      </c>
      <c r="H11" s="17">
        <v>173</v>
      </c>
      <c r="I11" s="17">
        <v>419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9866</v>
      </c>
      <c r="D12" s="17">
        <v>657</v>
      </c>
      <c r="E12" s="17">
        <v>6010</v>
      </c>
      <c r="F12" s="17">
        <v>2217</v>
      </c>
      <c r="G12" s="17">
        <v>456</v>
      </c>
      <c r="H12" s="17">
        <v>160</v>
      </c>
      <c r="I12" s="17">
        <v>366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10043</v>
      </c>
      <c r="D13" s="17">
        <v>885</v>
      </c>
      <c r="E13" s="17">
        <v>5640</v>
      </c>
      <c r="F13" s="17">
        <v>2487</v>
      </c>
      <c r="G13" s="17">
        <v>493</v>
      </c>
      <c r="H13" s="17">
        <v>171</v>
      </c>
      <c r="I13" s="17">
        <v>367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8955</v>
      </c>
      <c r="D14" s="17">
        <v>958</v>
      </c>
      <c r="E14" s="17">
        <v>4788</v>
      </c>
      <c r="F14" s="17">
        <v>2356</v>
      </c>
      <c r="G14" s="17">
        <v>408</v>
      </c>
      <c r="H14" s="17">
        <v>144</v>
      </c>
      <c r="I14" s="17">
        <v>301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7769</v>
      </c>
      <c r="D15" s="17">
        <v>888</v>
      </c>
      <c r="E15" s="17">
        <v>3960</v>
      </c>
      <c r="F15" s="17">
        <v>2106</v>
      </c>
      <c r="G15" s="17">
        <v>369</v>
      </c>
      <c r="H15" s="17">
        <v>135</v>
      </c>
      <c r="I15" s="17">
        <v>311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6441</v>
      </c>
      <c r="D16" s="17">
        <v>855</v>
      </c>
      <c r="E16" s="17">
        <v>2961</v>
      </c>
      <c r="F16" s="17">
        <v>1931</v>
      </c>
      <c r="G16" s="17">
        <v>335</v>
      </c>
      <c r="H16" s="17">
        <v>122</v>
      </c>
      <c r="I16" s="17">
        <v>237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4687</v>
      </c>
      <c r="D17" s="17">
        <v>537</v>
      </c>
      <c r="E17" s="17">
        <v>1966</v>
      </c>
      <c r="F17" s="17">
        <v>1636</v>
      </c>
      <c r="G17" s="17">
        <v>219</v>
      </c>
      <c r="H17" s="17">
        <v>99</v>
      </c>
      <c r="I17" s="17">
        <v>230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2464</v>
      </c>
      <c r="D18" s="17">
        <v>274</v>
      </c>
      <c r="E18" s="17">
        <v>763</v>
      </c>
      <c r="F18" s="17">
        <v>1060</v>
      </c>
      <c r="G18" s="17">
        <v>138</v>
      </c>
      <c r="H18" s="17">
        <v>74</v>
      </c>
      <c r="I18" s="17">
        <v>155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1224</v>
      </c>
      <c r="D19" s="17">
        <v>131</v>
      </c>
      <c r="E19" s="17">
        <v>241</v>
      </c>
      <c r="F19" s="17">
        <v>605</v>
      </c>
      <c r="G19" s="17">
        <v>89</v>
      </c>
      <c r="H19" s="17">
        <v>56</v>
      </c>
      <c r="I19" s="17">
        <v>102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578</v>
      </c>
      <c r="D20" s="17">
        <v>48</v>
      </c>
      <c r="E20" s="17">
        <v>88</v>
      </c>
      <c r="F20" s="17">
        <v>272</v>
      </c>
      <c r="G20" s="17">
        <v>47</v>
      </c>
      <c r="H20" s="17">
        <v>28</v>
      </c>
      <c r="I20" s="17">
        <v>95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471</v>
      </c>
      <c r="D21" s="17">
        <v>35</v>
      </c>
      <c r="E21" s="17">
        <v>117</v>
      </c>
      <c r="F21" s="17">
        <v>192</v>
      </c>
      <c r="G21" s="17">
        <v>36</v>
      </c>
      <c r="H21" s="17">
        <v>17</v>
      </c>
      <c r="I21" s="17">
        <v>74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38604</v>
      </c>
      <c r="D22" s="16">
        <v>6751</v>
      </c>
      <c r="E22" s="16">
        <v>19759</v>
      </c>
      <c r="F22" s="16">
        <v>8075</v>
      </c>
      <c r="G22" s="16">
        <v>1307</v>
      </c>
      <c r="H22" s="16">
        <v>831</v>
      </c>
      <c r="I22" s="16">
        <v>1881</v>
      </c>
    </row>
    <row r="23" spans="1:14" ht="12" customHeight="1" x14ac:dyDescent="0.2">
      <c r="A23" s="28" t="s">
        <v>165</v>
      </c>
      <c r="B23" s="2" t="s">
        <v>12</v>
      </c>
      <c r="C23" s="17">
        <v>55</v>
      </c>
      <c r="D23" s="17">
        <v>4</v>
      </c>
      <c r="E23" s="17">
        <v>26</v>
      </c>
      <c r="F23" s="17">
        <v>9</v>
      </c>
      <c r="G23" s="17">
        <v>2</v>
      </c>
      <c r="H23" s="17">
        <v>3</v>
      </c>
      <c r="I23" s="17">
        <v>11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1171</v>
      </c>
      <c r="D24" s="17">
        <v>127</v>
      </c>
      <c r="E24" s="17">
        <v>596</v>
      </c>
      <c r="F24" s="17">
        <v>202</v>
      </c>
      <c r="G24" s="17">
        <v>33</v>
      </c>
      <c r="H24" s="17">
        <v>73</v>
      </c>
      <c r="I24" s="17">
        <v>140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3580</v>
      </c>
      <c r="D25" s="17">
        <v>399</v>
      </c>
      <c r="E25" s="17">
        <v>2253</v>
      </c>
      <c r="F25" s="17">
        <v>531</v>
      </c>
      <c r="G25" s="17">
        <v>97</v>
      </c>
      <c r="H25" s="17">
        <v>91</v>
      </c>
      <c r="I25" s="17">
        <v>209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4655</v>
      </c>
      <c r="D26" s="17">
        <v>487</v>
      </c>
      <c r="E26" s="17">
        <v>2861</v>
      </c>
      <c r="F26" s="17">
        <v>827</v>
      </c>
      <c r="G26" s="17">
        <v>156</v>
      </c>
      <c r="H26" s="17">
        <v>86</v>
      </c>
      <c r="I26" s="17">
        <v>238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4871</v>
      </c>
      <c r="D27" s="17">
        <v>650</v>
      </c>
      <c r="E27" s="17">
        <v>2745</v>
      </c>
      <c r="F27" s="17">
        <v>1022</v>
      </c>
      <c r="G27" s="17">
        <v>167</v>
      </c>
      <c r="H27" s="17">
        <v>81</v>
      </c>
      <c r="I27" s="17">
        <v>206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4454</v>
      </c>
      <c r="D28" s="17">
        <v>630</v>
      </c>
      <c r="E28" s="17">
        <v>2510</v>
      </c>
      <c r="F28" s="17">
        <v>919</v>
      </c>
      <c r="G28" s="17">
        <v>161</v>
      </c>
      <c r="H28" s="17">
        <v>66</v>
      </c>
      <c r="I28" s="17">
        <v>168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4816</v>
      </c>
      <c r="D29" s="17">
        <v>858</v>
      </c>
      <c r="E29" s="17">
        <v>2495</v>
      </c>
      <c r="F29" s="17">
        <v>999</v>
      </c>
      <c r="G29" s="17">
        <v>188</v>
      </c>
      <c r="H29" s="17">
        <v>89</v>
      </c>
      <c r="I29" s="17">
        <v>187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4347</v>
      </c>
      <c r="D30" s="17">
        <v>934</v>
      </c>
      <c r="E30" s="17">
        <v>2159</v>
      </c>
      <c r="F30" s="17">
        <v>897</v>
      </c>
      <c r="G30" s="17">
        <v>128</v>
      </c>
      <c r="H30" s="17">
        <v>89</v>
      </c>
      <c r="I30" s="17">
        <v>140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3716</v>
      </c>
      <c r="D31" s="17">
        <v>871</v>
      </c>
      <c r="E31" s="17">
        <v>1733</v>
      </c>
      <c r="F31" s="17">
        <v>765</v>
      </c>
      <c r="G31" s="17">
        <v>136</v>
      </c>
      <c r="H31" s="17">
        <v>64</v>
      </c>
      <c r="I31" s="17">
        <v>147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3019</v>
      </c>
      <c r="D32" s="17">
        <v>828</v>
      </c>
      <c r="E32" s="17">
        <v>1224</v>
      </c>
      <c r="F32" s="17">
        <v>696</v>
      </c>
      <c r="G32" s="17">
        <v>114</v>
      </c>
      <c r="H32" s="17">
        <v>58</v>
      </c>
      <c r="I32" s="17">
        <v>99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1943</v>
      </c>
      <c r="D33" s="17">
        <v>520</v>
      </c>
      <c r="E33" s="17">
        <v>674</v>
      </c>
      <c r="F33" s="17">
        <v>538</v>
      </c>
      <c r="G33" s="17">
        <v>49</v>
      </c>
      <c r="H33" s="17">
        <v>52</v>
      </c>
      <c r="I33" s="17">
        <v>110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1000</v>
      </c>
      <c r="D34" s="17">
        <v>258</v>
      </c>
      <c r="E34" s="17">
        <v>293</v>
      </c>
      <c r="F34" s="17">
        <v>314</v>
      </c>
      <c r="G34" s="17">
        <v>31</v>
      </c>
      <c r="H34" s="17">
        <v>30</v>
      </c>
      <c r="I34" s="17">
        <v>74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521</v>
      </c>
      <c r="D35" s="17">
        <v>116</v>
      </c>
      <c r="E35" s="17">
        <v>101</v>
      </c>
      <c r="F35" s="17">
        <v>197</v>
      </c>
      <c r="G35" s="17">
        <v>20</v>
      </c>
      <c r="H35" s="17">
        <v>22</v>
      </c>
      <c r="I35" s="17">
        <v>65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231</v>
      </c>
      <c r="D36" s="17">
        <v>40</v>
      </c>
      <c r="E36" s="17">
        <v>34</v>
      </c>
      <c r="F36" s="17">
        <v>86</v>
      </c>
      <c r="G36" s="17">
        <v>11</v>
      </c>
      <c r="H36" s="17">
        <v>18</v>
      </c>
      <c r="I36" s="17">
        <v>42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225</v>
      </c>
      <c r="D37" s="17">
        <v>29</v>
      </c>
      <c r="E37" s="17">
        <v>55</v>
      </c>
      <c r="F37" s="17">
        <v>73</v>
      </c>
      <c r="G37" s="17">
        <v>14</v>
      </c>
      <c r="H37" s="17">
        <v>9</v>
      </c>
      <c r="I37" s="17">
        <v>45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45147</v>
      </c>
      <c r="D38" s="16">
        <v>265</v>
      </c>
      <c r="E38" s="16">
        <v>26588</v>
      </c>
      <c r="F38" s="16">
        <v>12763</v>
      </c>
      <c r="G38" s="16">
        <v>2561</v>
      </c>
      <c r="H38" s="16">
        <v>956</v>
      </c>
      <c r="I38" s="16">
        <v>2014</v>
      </c>
    </row>
    <row r="39" spans="1:14" ht="12" customHeight="1" x14ac:dyDescent="0.2">
      <c r="A39" s="28" t="s">
        <v>165</v>
      </c>
      <c r="B39" s="2" t="s">
        <v>12</v>
      </c>
      <c r="C39" s="17">
        <v>68</v>
      </c>
      <c r="D39" s="17">
        <v>2</v>
      </c>
      <c r="E39" s="17">
        <v>22</v>
      </c>
      <c r="F39" s="17">
        <v>18</v>
      </c>
      <c r="G39" s="17">
        <v>2</v>
      </c>
      <c r="H39" s="17">
        <v>10</v>
      </c>
      <c r="I39" s="17">
        <v>14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1408</v>
      </c>
      <c r="D40" s="17">
        <v>13</v>
      </c>
      <c r="E40" s="17">
        <v>784</v>
      </c>
      <c r="F40" s="17">
        <v>311</v>
      </c>
      <c r="G40" s="17">
        <v>61</v>
      </c>
      <c r="H40" s="17">
        <v>102</v>
      </c>
      <c r="I40" s="17">
        <v>137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4388</v>
      </c>
      <c r="D41" s="17">
        <v>25</v>
      </c>
      <c r="E41" s="17">
        <v>3046</v>
      </c>
      <c r="F41" s="17">
        <v>753</v>
      </c>
      <c r="G41" s="17">
        <v>194</v>
      </c>
      <c r="H41" s="17">
        <v>132</v>
      </c>
      <c r="I41" s="17">
        <v>238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5472</v>
      </c>
      <c r="D42" s="17">
        <v>21</v>
      </c>
      <c r="E42" s="17">
        <v>3793</v>
      </c>
      <c r="F42" s="17">
        <v>1009</v>
      </c>
      <c r="G42" s="17">
        <v>287</v>
      </c>
      <c r="H42" s="17">
        <v>111</v>
      </c>
      <c r="I42" s="17">
        <v>251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5585</v>
      </c>
      <c r="D43" s="17">
        <v>20</v>
      </c>
      <c r="E43" s="17">
        <v>3687</v>
      </c>
      <c r="F43" s="17">
        <v>1294</v>
      </c>
      <c r="G43" s="17">
        <v>279</v>
      </c>
      <c r="H43" s="17">
        <v>92</v>
      </c>
      <c r="I43" s="17">
        <v>213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5412</v>
      </c>
      <c r="D44" s="17">
        <v>27</v>
      </c>
      <c r="E44" s="17">
        <v>3500</v>
      </c>
      <c r="F44" s="17">
        <v>1298</v>
      </c>
      <c r="G44" s="17">
        <v>295</v>
      </c>
      <c r="H44" s="17">
        <v>94</v>
      </c>
      <c r="I44" s="17">
        <v>198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5227</v>
      </c>
      <c r="D45" s="17">
        <v>27</v>
      </c>
      <c r="E45" s="17">
        <v>3145</v>
      </c>
      <c r="F45" s="17">
        <v>1488</v>
      </c>
      <c r="G45" s="17">
        <v>305</v>
      </c>
      <c r="H45" s="17">
        <v>82</v>
      </c>
      <c r="I45" s="17">
        <v>180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4608</v>
      </c>
      <c r="D46" s="17">
        <v>24</v>
      </c>
      <c r="E46" s="17">
        <v>2629</v>
      </c>
      <c r="F46" s="17">
        <v>1459</v>
      </c>
      <c r="G46" s="17">
        <v>280</v>
      </c>
      <c r="H46" s="17">
        <v>55</v>
      </c>
      <c r="I46" s="17">
        <v>161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4053</v>
      </c>
      <c r="D47" s="17">
        <v>17</v>
      </c>
      <c r="E47" s="17">
        <v>2227</v>
      </c>
      <c r="F47" s="17">
        <v>1341</v>
      </c>
      <c r="G47" s="17">
        <v>233</v>
      </c>
      <c r="H47" s="17">
        <v>71</v>
      </c>
      <c r="I47" s="17">
        <v>164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3422</v>
      </c>
      <c r="D48" s="17">
        <v>27</v>
      </c>
      <c r="E48" s="17">
        <v>1737</v>
      </c>
      <c r="F48" s="17">
        <v>1235</v>
      </c>
      <c r="G48" s="17">
        <v>221</v>
      </c>
      <c r="H48" s="17">
        <v>64</v>
      </c>
      <c r="I48" s="17">
        <v>138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2744</v>
      </c>
      <c r="D49" s="17">
        <v>17</v>
      </c>
      <c r="E49" s="17">
        <v>1292</v>
      </c>
      <c r="F49" s="17">
        <v>1098</v>
      </c>
      <c r="G49" s="17">
        <v>170</v>
      </c>
      <c r="H49" s="17">
        <v>47</v>
      </c>
      <c r="I49" s="17">
        <v>120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1464</v>
      </c>
      <c r="D50" s="17">
        <v>16</v>
      </c>
      <c r="E50" s="17">
        <v>470</v>
      </c>
      <c r="F50" s="17">
        <v>746</v>
      </c>
      <c r="G50" s="17">
        <v>107</v>
      </c>
      <c r="H50" s="17">
        <v>44</v>
      </c>
      <c r="I50" s="17">
        <v>81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703</v>
      </c>
      <c r="D51" s="17">
        <v>15</v>
      </c>
      <c r="E51" s="17">
        <v>140</v>
      </c>
      <c r="F51" s="17">
        <v>408</v>
      </c>
      <c r="G51" s="17">
        <v>69</v>
      </c>
      <c r="H51" s="17">
        <v>34</v>
      </c>
      <c r="I51" s="17">
        <v>37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347</v>
      </c>
      <c r="D52" s="17">
        <v>8</v>
      </c>
      <c r="E52" s="17">
        <v>54</v>
      </c>
      <c r="F52" s="17">
        <v>186</v>
      </c>
      <c r="G52" s="17">
        <v>36</v>
      </c>
      <c r="H52" s="17">
        <v>10</v>
      </c>
      <c r="I52" s="17">
        <v>53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246</v>
      </c>
      <c r="D53" s="18">
        <v>6</v>
      </c>
      <c r="E53" s="18">
        <v>62</v>
      </c>
      <c r="F53" s="18">
        <v>119</v>
      </c>
      <c r="G53" s="18">
        <v>22</v>
      </c>
      <c r="H53" s="18">
        <v>8</v>
      </c>
      <c r="I53" s="18">
        <v>29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146970</v>
      </c>
      <c r="D6" s="16">
        <v>6892</v>
      </c>
      <c r="E6" s="16">
        <v>76358</v>
      </c>
      <c r="F6" s="16">
        <v>45606</v>
      </c>
      <c r="G6" s="16">
        <v>8577</v>
      </c>
      <c r="H6" s="16">
        <v>3141</v>
      </c>
      <c r="I6" s="16">
        <v>6396</v>
      </c>
    </row>
    <row r="7" spans="1:29" ht="12" customHeight="1" x14ac:dyDescent="0.2">
      <c r="A7" s="28" t="s">
        <v>165</v>
      </c>
      <c r="B7" s="2" t="s">
        <v>12</v>
      </c>
      <c r="C7" s="17">
        <v>153</v>
      </c>
      <c r="D7" s="17">
        <v>10</v>
      </c>
      <c r="E7" s="17">
        <v>63</v>
      </c>
      <c r="F7" s="17">
        <v>35</v>
      </c>
      <c r="G7" s="17">
        <v>3</v>
      </c>
      <c r="H7" s="17">
        <v>9</v>
      </c>
      <c r="I7" s="17">
        <v>33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3468</v>
      </c>
      <c r="D8" s="17">
        <v>195</v>
      </c>
      <c r="E8" s="17">
        <v>1806</v>
      </c>
      <c r="F8" s="17">
        <v>760</v>
      </c>
      <c r="G8" s="17">
        <v>93</v>
      </c>
      <c r="H8" s="17">
        <v>253</v>
      </c>
      <c r="I8" s="17">
        <v>361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11869</v>
      </c>
      <c r="D9" s="17">
        <v>438</v>
      </c>
      <c r="E9" s="17">
        <v>7873</v>
      </c>
      <c r="F9" s="17">
        <v>2222</v>
      </c>
      <c r="G9" s="17">
        <v>335</v>
      </c>
      <c r="H9" s="17">
        <v>388</v>
      </c>
      <c r="I9" s="17">
        <v>613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14373</v>
      </c>
      <c r="D10" s="17">
        <v>485</v>
      </c>
      <c r="E10" s="17">
        <v>9490</v>
      </c>
      <c r="F10" s="17">
        <v>2991</v>
      </c>
      <c r="G10" s="17">
        <v>536</v>
      </c>
      <c r="H10" s="17">
        <v>272</v>
      </c>
      <c r="I10" s="17">
        <v>599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15165</v>
      </c>
      <c r="D11" s="17">
        <v>550</v>
      </c>
      <c r="E11" s="17">
        <v>9265</v>
      </c>
      <c r="F11" s="17">
        <v>3798</v>
      </c>
      <c r="G11" s="17">
        <v>677</v>
      </c>
      <c r="H11" s="17">
        <v>247</v>
      </c>
      <c r="I11" s="17">
        <v>628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16111</v>
      </c>
      <c r="D12" s="17">
        <v>628</v>
      </c>
      <c r="E12" s="17">
        <v>9345</v>
      </c>
      <c r="F12" s="17">
        <v>4454</v>
      </c>
      <c r="G12" s="17">
        <v>816</v>
      </c>
      <c r="H12" s="17">
        <v>291</v>
      </c>
      <c r="I12" s="17">
        <v>577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17524</v>
      </c>
      <c r="D13" s="17">
        <v>747</v>
      </c>
      <c r="E13" s="17">
        <v>9733</v>
      </c>
      <c r="F13" s="17">
        <v>5108</v>
      </c>
      <c r="G13" s="17">
        <v>1030</v>
      </c>
      <c r="H13" s="17">
        <v>286</v>
      </c>
      <c r="I13" s="17">
        <v>620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17239</v>
      </c>
      <c r="D14" s="17">
        <v>885</v>
      </c>
      <c r="E14" s="17">
        <v>8925</v>
      </c>
      <c r="F14" s="17">
        <v>5516</v>
      </c>
      <c r="G14" s="17">
        <v>1095</v>
      </c>
      <c r="H14" s="17">
        <v>270</v>
      </c>
      <c r="I14" s="17">
        <v>548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15130</v>
      </c>
      <c r="D15" s="17">
        <v>918</v>
      </c>
      <c r="E15" s="17">
        <v>7463</v>
      </c>
      <c r="F15" s="17">
        <v>4994</v>
      </c>
      <c r="G15" s="17">
        <v>996</v>
      </c>
      <c r="H15" s="17">
        <v>249</v>
      </c>
      <c r="I15" s="17">
        <v>510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13008</v>
      </c>
      <c r="D16" s="17">
        <v>847</v>
      </c>
      <c r="E16" s="17">
        <v>5897</v>
      </c>
      <c r="F16" s="17">
        <v>4712</v>
      </c>
      <c r="G16" s="17">
        <v>870</v>
      </c>
      <c r="H16" s="17">
        <v>221</v>
      </c>
      <c r="I16" s="17">
        <v>461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10375</v>
      </c>
      <c r="D17" s="17">
        <v>586</v>
      </c>
      <c r="E17" s="17">
        <v>3960</v>
      </c>
      <c r="F17" s="17">
        <v>4362</v>
      </c>
      <c r="G17" s="17">
        <v>782</v>
      </c>
      <c r="H17" s="17">
        <v>216</v>
      </c>
      <c r="I17" s="17">
        <v>469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6082</v>
      </c>
      <c r="D18" s="17">
        <v>334</v>
      </c>
      <c r="E18" s="17">
        <v>1570</v>
      </c>
      <c r="F18" s="17">
        <v>3063</v>
      </c>
      <c r="G18" s="17">
        <v>566</v>
      </c>
      <c r="H18" s="17">
        <v>193</v>
      </c>
      <c r="I18" s="17">
        <v>356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3421</v>
      </c>
      <c r="D19" s="17">
        <v>166</v>
      </c>
      <c r="E19" s="17">
        <v>527</v>
      </c>
      <c r="F19" s="17">
        <v>1943</v>
      </c>
      <c r="G19" s="17">
        <v>406</v>
      </c>
      <c r="H19" s="17">
        <v>118</v>
      </c>
      <c r="I19" s="17">
        <v>261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1864</v>
      </c>
      <c r="D20" s="17">
        <v>70</v>
      </c>
      <c r="E20" s="17">
        <v>235</v>
      </c>
      <c r="F20" s="17">
        <v>1059</v>
      </c>
      <c r="G20" s="17">
        <v>242</v>
      </c>
      <c r="H20" s="17">
        <v>78</v>
      </c>
      <c r="I20" s="17">
        <v>180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1188</v>
      </c>
      <c r="D21" s="17">
        <v>33</v>
      </c>
      <c r="E21" s="17">
        <v>206</v>
      </c>
      <c r="F21" s="17">
        <v>589</v>
      </c>
      <c r="G21" s="17">
        <v>130</v>
      </c>
      <c r="H21" s="17">
        <v>50</v>
      </c>
      <c r="I21" s="17">
        <v>180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69867</v>
      </c>
      <c r="D22" s="16">
        <v>6557</v>
      </c>
      <c r="E22" s="16">
        <v>36263</v>
      </c>
      <c r="F22" s="16">
        <v>19636</v>
      </c>
      <c r="G22" s="16">
        <v>2797</v>
      </c>
      <c r="H22" s="16">
        <v>1509</v>
      </c>
      <c r="I22" s="16">
        <v>3105</v>
      </c>
    </row>
    <row r="23" spans="1:14" ht="12" customHeight="1" x14ac:dyDescent="0.2">
      <c r="A23" s="28" t="s">
        <v>165</v>
      </c>
      <c r="B23" s="2" t="s">
        <v>12</v>
      </c>
      <c r="C23" s="17">
        <v>74</v>
      </c>
      <c r="D23" s="17">
        <v>8</v>
      </c>
      <c r="E23" s="17">
        <v>31</v>
      </c>
      <c r="F23" s="17">
        <v>17</v>
      </c>
      <c r="G23" s="17">
        <v>2</v>
      </c>
      <c r="H23" s="17">
        <v>1</v>
      </c>
      <c r="I23" s="17">
        <v>15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1694</v>
      </c>
      <c r="D24" s="17">
        <v>173</v>
      </c>
      <c r="E24" s="17">
        <v>885</v>
      </c>
      <c r="F24" s="17">
        <v>344</v>
      </c>
      <c r="G24" s="17">
        <v>45</v>
      </c>
      <c r="H24" s="17">
        <v>89</v>
      </c>
      <c r="I24" s="17">
        <v>158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5653</v>
      </c>
      <c r="D25" s="17">
        <v>413</v>
      </c>
      <c r="E25" s="17">
        <v>3693</v>
      </c>
      <c r="F25" s="17">
        <v>957</v>
      </c>
      <c r="G25" s="17">
        <v>143</v>
      </c>
      <c r="H25" s="17">
        <v>164</v>
      </c>
      <c r="I25" s="17">
        <v>283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6894</v>
      </c>
      <c r="D26" s="17">
        <v>459</v>
      </c>
      <c r="E26" s="17">
        <v>4491</v>
      </c>
      <c r="F26" s="17">
        <v>1334</v>
      </c>
      <c r="G26" s="17">
        <v>221</v>
      </c>
      <c r="H26" s="17">
        <v>114</v>
      </c>
      <c r="I26" s="17">
        <v>275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7537</v>
      </c>
      <c r="D27" s="17">
        <v>519</v>
      </c>
      <c r="E27" s="17">
        <v>4494</v>
      </c>
      <c r="F27" s="17">
        <v>1825</v>
      </c>
      <c r="G27" s="17">
        <v>289</v>
      </c>
      <c r="H27" s="17">
        <v>115</v>
      </c>
      <c r="I27" s="17">
        <v>295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7841</v>
      </c>
      <c r="D28" s="17">
        <v>602</v>
      </c>
      <c r="E28" s="17">
        <v>4446</v>
      </c>
      <c r="F28" s="17">
        <v>2078</v>
      </c>
      <c r="G28" s="17">
        <v>306</v>
      </c>
      <c r="H28" s="17">
        <v>140</v>
      </c>
      <c r="I28" s="17">
        <v>269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8482</v>
      </c>
      <c r="D29" s="17">
        <v>717</v>
      </c>
      <c r="E29" s="17">
        <v>4638</v>
      </c>
      <c r="F29" s="17">
        <v>2328</v>
      </c>
      <c r="G29" s="17">
        <v>345</v>
      </c>
      <c r="H29" s="17">
        <v>148</v>
      </c>
      <c r="I29" s="17">
        <v>306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8547</v>
      </c>
      <c r="D30" s="17">
        <v>859</v>
      </c>
      <c r="E30" s="17">
        <v>4393</v>
      </c>
      <c r="F30" s="17">
        <v>2509</v>
      </c>
      <c r="G30" s="17">
        <v>368</v>
      </c>
      <c r="H30" s="17">
        <v>142</v>
      </c>
      <c r="I30" s="17">
        <v>276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7580</v>
      </c>
      <c r="D31" s="17">
        <v>886</v>
      </c>
      <c r="E31" s="17">
        <v>3745</v>
      </c>
      <c r="F31" s="17">
        <v>2226</v>
      </c>
      <c r="G31" s="17">
        <v>336</v>
      </c>
      <c r="H31" s="17">
        <v>133</v>
      </c>
      <c r="I31" s="17">
        <v>254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6281</v>
      </c>
      <c r="D32" s="17">
        <v>814</v>
      </c>
      <c r="E32" s="17">
        <v>2815</v>
      </c>
      <c r="F32" s="17">
        <v>2055</v>
      </c>
      <c r="G32" s="17">
        <v>251</v>
      </c>
      <c r="H32" s="17">
        <v>119</v>
      </c>
      <c r="I32" s="17">
        <v>227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4459</v>
      </c>
      <c r="D33" s="17">
        <v>572</v>
      </c>
      <c r="E33" s="17">
        <v>1635</v>
      </c>
      <c r="F33" s="17">
        <v>1698</v>
      </c>
      <c r="G33" s="17">
        <v>199</v>
      </c>
      <c r="H33" s="17">
        <v>119</v>
      </c>
      <c r="I33" s="17">
        <v>236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2363</v>
      </c>
      <c r="D34" s="17">
        <v>299</v>
      </c>
      <c r="E34" s="17">
        <v>595</v>
      </c>
      <c r="F34" s="17">
        <v>1076</v>
      </c>
      <c r="G34" s="17">
        <v>118</v>
      </c>
      <c r="H34" s="17">
        <v>100</v>
      </c>
      <c r="I34" s="17">
        <v>175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1273</v>
      </c>
      <c r="D35" s="17">
        <v>149</v>
      </c>
      <c r="E35" s="17">
        <v>202</v>
      </c>
      <c r="F35" s="17">
        <v>664</v>
      </c>
      <c r="G35" s="17">
        <v>84</v>
      </c>
      <c r="H35" s="17">
        <v>59</v>
      </c>
      <c r="I35" s="17">
        <v>115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673</v>
      </c>
      <c r="D36" s="17">
        <v>57</v>
      </c>
      <c r="E36" s="17">
        <v>87</v>
      </c>
      <c r="F36" s="17">
        <v>328</v>
      </c>
      <c r="G36" s="17">
        <v>55</v>
      </c>
      <c r="H36" s="17">
        <v>38</v>
      </c>
      <c r="I36" s="17">
        <v>108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516</v>
      </c>
      <c r="D37" s="17">
        <v>30</v>
      </c>
      <c r="E37" s="17">
        <v>113</v>
      </c>
      <c r="F37" s="17">
        <v>197</v>
      </c>
      <c r="G37" s="17">
        <v>35</v>
      </c>
      <c r="H37" s="17">
        <v>28</v>
      </c>
      <c r="I37" s="17">
        <v>113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77103</v>
      </c>
      <c r="D38" s="16">
        <v>335</v>
      </c>
      <c r="E38" s="16">
        <v>40095</v>
      </c>
      <c r="F38" s="16">
        <v>25970</v>
      </c>
      <c r="G38" s="16">
        <v>5780</v>
      </c>
      <c r="H38" s="16">
        <v>1632</v>
      </c>
      <c r="I38" s="16">
        <v>3291</v>
      </c>
    </row>
    <row r="39" spans="1:14" ht="12" customHeight="1" x14ac:dyDescent="0.2">
      <c r="A39" s="28" t="s">
        <v>165</v>
      </c>
      <c r="B39" s="2" t="s">
        <v>12</v>
      </c>
      <c r="C39" s="17">
        <v>79</v>
      </c>
      <c r="D39" s="17">
        <v>2</v>
      </c>
      <c r="E39" s="17">
        <v>32</v>
      </c>
      <c r="F39" s="17">
        <v>18</v>
      </c>
      <c r="G39" s="17">
        <v>1</v>
      </c>
      <c r="H39" s="17">
        <v>8</v>
      </c>
      <c r="I39" s="17">
        <v>18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1774</v>
      </c>
      <c r="D40" s="17">
        <v>22</v>
      </c>
      <c r="E40" s="17">
        <v>921</v>
      </c>
      <c r="F40" s="17">
        <v>416</v>
      </c>
      <c r="G40" s="17">
        <v>48</v>
      </c>
      <c r="H40" s="17">
        <v>164</v>
      </c>
      <c r="I40" s="17">
        <v>203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6216</v>
      </c>
      <c r="D41" s="17">
        <v>25</v>
      </c>
      <c r="E41" s="17">
        <v>4180</v>
      </c>
      <c r="F41" s="17">
        <v>1265</v>
      </c>
      <c r="G41" s="17">
        <v>192</v>
      </c>
      <c r="H41" s="17">
        <v>224</v>
      </c>
      <c r="I41" s="17">
        <v>330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7479</v>
      </c>
      <c r="D42" s="17">
        <v>26</v>
      </c>
      <c r="E42" s="17">
        <v>4999</v>
      </c>
      <c r="F42" s="17">
        <v>1657</v>
      </c>
      <c r="G42" s="17">
        <v>315</v>
      </c>
      <c r="H42" s="17">
        <v>158</v>
      </c>
      <c r="I42" s="17">
        <v>324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7628</v>
      </c>
      <c r="D43" s="17">
        <v>31</v>
      </c>
      <c r="E43" s="17">
        <v>4771</v>
      </c>
      <c r="F43" s="17">
        <v>1973</v>
      </c>
      <c r="G43" s="17">
        <v>388</v>
      </c>
      <c r="H43" s="17">
        <v>132</v>
      </c>
      <c r="I43" s="17">
        <v>333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8270</v>
      </c>
      <c r="D44" s="17">
        <v>26</v>
      </c>
      <c r="E44" s="17">
        <v>4899</v>
      </c>
      <c r="F44" s="17">
        <v>2376</v>
      </c>
      <c r="G44" s="17">
        <v>510</v>
      </c>
      <c r="H44" s="17">
        <v>151</v>
      </c>
      <c r="I44" s="17">
        <v>308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9042</v>
      </c>
      <c r="D45" s="17">
        <v>30</v>
      </c>
      <c r="E45" s="17">
        <v>5095</v>
      </c>
      <c r="F45" s="17">
        <v>2780</v>
      </c>
      <c r="G45" s="17">
        <v>685</v>
      </c>
      <c r="H45" s="17">
        <v>138</v>
      </c>
      <c r="I45" s="17">
        <v>314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8692</v>
      </c>
      <c r="D46" s="17">
        <v>26</v>
      </c>
      <c r="E46" s="17">
        <v>4532</v>
      </c>
      <c r="F46" s="17">
        <v>3007</v>
      </c>
      <c r="G46" s="17">
        <v>727</v>
      </c>
      <c r="H46" s="17">
        <v>128</v>
      </c>
      <c r="I46" s="17">
        <v>272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7550</v>
      </c>
      <c r="D47" s="17">
        <v>32</v>
      </c>
      <c r="E47" s="17">
        <v>3718</v>
      </c>
      <c r="F47" s="17">
        <v>2768</v>
      </c>
      <c r="G47" s="17">
        <v>660</v>
      </c>
      <c r="H47" s="17">
        <v>116</v>
      </c>
      <c r="I47" s="17">
        <v>256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6727</v>
      </c>
      <c r="D48" s="17">
        <v>33</v>
      </c>
      <c r="E48" s="17">
        <v>3082</v>
      </c>
      <c r="F48" s="17">
        <v>2657</v>
      </c>
      <c r="G48" s="17">
        <v>619</v>
      </c>
      <c r="H48" s="17">
        <v>102</v>
      </c>
      <c r="I48" s="17">
        <v>234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5916</v>
      </c>
      <c r="D49" s="17">
        <v>14</v>
      </c>
      <c r="E49" s="17">
        <v>2325</v>
      </c>
      <c r="F49" s="17">
        <v>2664</v>
      </c>
      <c r="G49" s="17">
        <v>583</v>
      </c>
      <c r="H49" s="17">
        <v>97</v>
      </c>
      <c r="I49" s="17">
        <v>233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3719</v>
      </c>
      <c r="D50" s="17">
        <v>35</v>
      </c>
      <c r="E50" s="17">
        <v>975</v>
      </c>
      <c r="F50" s="17">
        <v>1987</v>
      </c>
      <c r="G50" s="17">
        <v>448</v>
      </c>
      <c r="H50" s="17">
        <v>93</v>
      </c>
      <c r="I50" s="17">
        <v>181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2148</v>
      </c>
      <c r="D51" s="17">
        <v>17</v>
      </c>
      <c r="E51" s="17">
        <v>325</v>
      </c>
      <c r="F51" s="17">
        <v>1279</v>
      </c>
      <c r="G51" s="17">
        <v>322</v>
      </c>
      <c r="H51" s="17">
        <v>59</v>
      </c>
      <c r="I51" s="17">
        <v>146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1191</v>
      </c>
      <c r="D52" s="17">
        <v>13</v>
      </c>
      <c r="E52" s="17">
        <v>148</v>
      </c>
      <c r="F52" s="17">
        <v>731</v>
      </c>
      <c r="G52" s="17">
        <v>187</v>
      </c>
      <c r="H52" s="17">
        <v>40</v>
      </c>
      <c r="I52" s="17">
        <v>72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672</v>
      </c>
      <c r="D53" s="18">
        <v>3</v>
      </c>
      <c r="E53" s="18">
        <v>93</v>
      </c>
      <c r="F53" s="18">
        <v>392</v>
      </c>
      <c r="G53" s="18">
        <v>95</v>
      </c>
      <c r="H53" s="18">
        <v>22</v>
      </c>
      <c r="I53" s="18">
        <v>67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154168</v>
      </c>
      <c r="D6" s="16">
        <v>11638</v>
      </c>
      <c r="E6" s="16">
        <v>82335</v>
      </c>
      <c r="F6" s="16">
        <v>42156</v>
      </c>
      <c r="G6" s="16">
        <v>7397</v>
      </c>
      <c r="H6" s="16">
        <v>3924</v>
      </c>
      <c r="I6" s="16">
        <v>6718</v>
      </c>
    </row>
    <row r="7" spans="1:29" ht="12" customHeight="1" x14ac:dyDescent="0.2">
      <c r="A7" s="28" t="s">
        <v>165</v>
      </c>
      <c r="B7" s="2" t="s">
        <v>12</v>
      </c>
      <c r="C7" s="17">
        <v>241</v>
      </c>
      <c r="D7" s="17">
        <v>19</v>
      </c>
      <c r="E7" s="17">
        <v>82</v>
      </c>
      <c r="F7" s="17">
        <v>67</v>
      </c>
      <c r="G7" s="17">
        <v>21</v>
      </c>
      <c r="H7" s="17">
        <v>19</v>
      </c>
      <c r="I7" s="17">
        <v>33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4916</v>
      </c>
      <c r="D8" s="17">
        <v>355</v>
      </c>
      <c r="E8" s="17">
        <v>2238</v>
      </c>
      <c r="F8" s="17">
        <v>1426</v>
      </c>
      <c r="G8" s="17">
        <v>162</v>
      </c>
      <c r="H8" s="17">
        <v>356</v>
      </c>
      <c r="I8" s="17">
        <v>379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15897</v>
      </c>
      <c r="D9" s="17">
        <v>894</v>
      </c>
      <c r="E9" s="17">
        <v>9338</v>
      </c>
      <c r="F9" s="17">
        <v>3466</v>
      </c>
      <c r="G9" s="17">
        <v>619</v>
      </c>
      <c r="H9" s="17">
        <v>589</v>
      </c>
      <c r="I9" s="17">
        <v>991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20115</v>
      </c>
      <c r="D10" s="17">
        <v>1068</v>
      </c>
      <c r="E10" s="17">
        <v>12379</v>
      </c>
      <c r="F10" s="17">
        <v>4438</v>
      </c>
      <c r="G10" s="17">
        <v>860</v>
      </c>
      <c r="H10" s="17">
        <v>508</v>
      </c>
      <c r="I10" s="17">
        <v>862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20547</v>
      </c>
      <c r="D11" s="17">
        <v>1147</v>
      </c>
      <c r="E11" s="17">
        <v>12480</v>
      </c>
      <c r="F11" s="17">
        <v>4795</v>
      </c>
      <c r="G11" s="17">
        <v>949</v>
      </c>
      <c r="H11" s="17">
        <v>380</v>
      </c>
      <c r="I11" s="17">
        <v>796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19110</v>
      </c>
      <c r="D12" s="17">
        <v>1164</v>
      </c>
      <c r="E12" s="17">
        <v>11158</v>
      </c>
      <c r="F12" s="17">
        <v>4784</v>
      </c>
      <c r="G12" s="17">
        <v>928</v>
      </c>
      <c r="H12" s="17">
        <v>358</v>
      </c>
      <c r="I12" s="17">
        <v>718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18558</v>
      </c>
      <c r="D13" s="17">
        <v>1376</v>
      </c>
      <c r="E13" s="17">
        <v>10325</v>
      </c>
      <c r="F13" s="17">
        <v>4887</v>
      </c>
      <c r="G13" s="17">
        <v>961</v>
      </c>
      <c r="H13" s="17">
        <v>371</v>
      </c>
      <c r="I13" s="17">
        <v>638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16055</v>
      </c>
      <c r="D14" s="17">
        <v>1455</v>
      </c>
      <c r="E14" s="17">
        <v>8369</v>
      </c>
      <c r="F14" s="17">
        <v>4484</v>
      </c>
      <c r="G14" s="17">
        <v>826</v>
      </c>
      <c r="H14" s="17">
        <v>352</v>
      </c>
      <c r="I14" s="17">
        <v>569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13406</v>
      </c>
      <c r="D15" s="17">
        <v>1475</v>
      </c>
      <c r="E15" s="17">
        <v>6603</v>
      </c>
      <c r="F15" s="17">
        <v>3934</v>
      </c>
      <c r="G15" s="17">
        <v>682</v>
      </c>
      <c r="H15" s="17">
        <v>269</v>
      </c>
      <c r="I15" s="17">
        <v>443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10576</v>
      </c>
      <c r="D16" s="17">
        <v>1316</v>
      </c>
      <c r="E16" s="17">
        <v>4619</v>
      </c>
      <c r="F16" s="17">
        <v>3490</v>
      </c>
      <c r="G16" s="17">
        <v>511</v>
      </c>
      <c r="H16" s="17">
        <v>209</v>
      </c>
      <c r="I16" s="17">
        <v>431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7474</v>
      </c>
      <c r="D17" s="17">
        <v>808</v>
      </c>
      <c r="E17" s="17">
        <v>2941</v>
      </c>
      <c r="F17" s="17">
        <v>2785</v>
      </c>
      <c r="G17" s="17">
        <v>396</v>
      </c>
      <c r="H17" s="17">
        <v>225</v>
      </c>
      <c r="I17" s="17">
        <v>319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3846</v>
      </c>
      <c r="D18" s="17">
        <v>335</v>
      </c>
      <c r="E18" s="17">
        <v>1063</v>
      </c>
      <c r="F18" s="17">
        <v>1851</v>
      </c>
      <c r="G18" s="17">
        <v>222</v>
      </c>
      <c r="H18" s="17">
        <v>140</v>
      </c>
      <c r="I18" s="17">
        <v>235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1936</v>
      </c>
      <c r="D19" s="17">
        <v>140</v>
      </c>
      <c r="E19" s="17">
        <v>357</v>
      </c>
      <c r="F19" s="17">
        <v>1050</v>
      </c>
      <c r="G19" s="17">
        <v>153</v>
      </c>
      <c r="H19" s="17">
        <v>81</v>
      </c>
      <c r="I19" s="17">
        <v>155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885</v>
      </c>
      <c r="D20" s="17">
        <v>56</v>
      </c>
      <c r="E20" s="17">
        <v>183</v>
      </c>
      <c r="F20" s="17">
        <v>453</v>
      </c>
      <c r="G20" s="17">
        <v>58</v>
      </c>
      <c r="H20" s="17">
        <v>40</v>
      </c>
      <c r="I20" s="17">
        <v>95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606</v>
      </c>
      <c r="D21" s="17">
        <v>30</v>
      </c>
      <c r="E21" s="17">
        <v>200</v>
      </c>
      <c r="F21" s="17">
        <v>246</v>
      </c>
      <c r="G21" s="17">
        <v>49</v>
      </c>
      <c r="H21" s="17">
        <v>27</v>
      </c>
      <c r="I21" s="17">
        <v>54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68809</v>
      </c>
      <c r="D22" s="16">
        <v>11196</v>
      </c>
      <c r="E22" s="16">
        <v>32337</v>
      </c>
      <c r="F22" s="16">
        <v>17709</v>
      </c>
      <c r="G22" s="16">
        <v>2577</v>
      </c>
      <c r="H22" s="16">
        <v>1859</v>
      </c>
      <c r="I22" s="16">
        <v>3131</v>
      </c>
    </row>
    <row r="23" spans="1:14" ht="12" customHeight="1" x14ac:dyDescent="0.2">
      <c r="A23" s="28" t="s">
        <v>165</v>
      </c>
      <c r="B23" s="2" t="s">
        <v>12</v>
      </c>
      <c r="C23" s="17">
        <v>111</v>
      </c>
      <c r="D23" s="17">
        <v>15</v>
      </c>
      <c r="E23" s="17">
        <v>35</v>
      </c>
      <c r="F23" s="17">
        <v>28</v>
      </c>
      <c r="G23" s="17">
        <v>9</v>
      </c>
      <c r="H23" s="17">
        <v>4</v>
      </c>
      <c r="I23" s="17">
        <v>20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2118</v>
      </c>
      <c r="D24" s="17">
        <v>321</v>
      </c>
      <c r="E24" s="17">
        <v>821</v>
      </c>
      <c r="F24" s="17">
        <v>597</v>
      </c>
      <c r="G24" s="17">
        <v>61</v>
      </c>
      <c r="H24" s="17">
        <v>137</v>
      </c>
      <c r="I24" s="17">
        <v>181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6887</v>
      </c>
      <c r="D25" s="17">
        <v>836</v>
      </c>
      <c r="E25" s="17">
        <v>3600</v>
      </c>
      <c r="F25" s="17">
        <v>1530</v>
      </c>
      <c r="G25" s="17">
        <v>241</v>
      </c>
      <c r="H25" s="17">
        <v>261</v>
      </c>
      <c r="I25" s="17">
        <v>419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9042</v>
      </c>
      <c r="D26" s="17">
        <v>1026</v>
      </c>
      <c r="E26" s="17">
        <v>4869</v>
      </c>
      <c r="F26" s="17">
        <v>2185</v>
      </c>
      <c r="G26" s="17">
        <v>320</v>
      </c>
      <c r="H26" s="17">
        <v>244</v>
      </c>
      <c r="I26" s="17">
        <v>398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9127</v>
      </c>
      <c r="D27" s="17">
        <v>1106</v>
      </c>
      <c r="E27" s="17">
        <v>4950</v>
      </c>
      <c r="F27" s="17">
        <v>2184</v>
      </c>
      <c r="G27" s="17">
        <v>340</v>
      </c>
      <c r="H27" s="17">
        <v>192</v>
      </c>
      <c r="I27" s="17">
        <v>355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8527</v>
      </c>
      <c r="D28" s="17">
        <v>1131</v>
      </c>
      <c r="E28" s="17">
        <v>4402</v>
      </c>
      <c r="F28" s="17">
        <v>2167</v>
      </c>
      <c r="G28" s="17">
        <v>336</v>
      </c>
      <c r="H28" s="17">
        <v>160</v>
      </c>
      <c r="I28" s="17">
        <v>331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8483</v>
      </c>
      <c r="D29" s="17">
        <v>1334</v>
      </c>
      <c r="E29" s="17">
        <v>4192</v>
      </c>
      <c r="F29" s="17">
        <v>2140</v>
      </c>
      <c r="G29" s="17">
        <v>319</v>
      </c>
      <c r="H29" s="17">
        <v>191</v>
      </c>
      <c r="I29" s="17">
        <v>307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7374</v>
      </c>
      <c r="D30" s="17">
        <v>1410</v>
      </c>
      <c r="E30" s="17">
        <v>3438</v>
      </c>
      <c r="F30" s="17">
        <v>1793</v>
      </c>
      <c r="G30" s="17">
        <v>277</v>
      </c>
      <c r="H30" s="17">
        <v>184</v>
      </c>
      <c r="I30" s="17">
        <v>272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6175</v>
      </c>
      <c r="D31" s="17">
        <v>1444</v>
      </c>
      <c r="E31" s="17">
        <v>2568</v>
      </c>
      <c r="F31" s="17">
        <v>1589</v>
      </c>
      <c r="G31" s="17">
        <v>230</v>
      </c>
      <c r="H31" s="17">
        <v>137</v>
      </c>
      <c r="I31" s="17">
        <v>207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4926</v>
      </c>
      <c r="D32" s="17">
        <v>1292</v>
      </c>
      <c r="E32" s="17">
        <v>1813</v>
      </c>
      <c r="F32" s="17">
        <v>1306</v>
      </c>
      <c r="G32" s="17">
        <v>182</v>
      </c>
      <c r="H32" s="17">
        <v>118</v>
      </c>
      <c r="I32" s="17">
        <v>215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3028</v>
      </c>
      <c r="D33" s="17">
        <v>771</v>
      </c>
      <c r="E33" s="17">
        <v>969</v>
      </c>
      <c r="F33" s="17">
        <v>927</v>
      </c>
      <c r="G33" s="17">
        <v>106</v>
      </c>
      <c r="H33" s="17">
        <v>102</v>
      </c>
      <c r="I33" s="17">
        <v>153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1574</v>
      </c>
      <c r="D34" s="17">
        <v>312</v>
      </c>
      <c r="E34" s="17">
        <v>382</v>
      </c>
      <c r="F34" s="17">
        <v>629</v>
      </c>
      <c r="G34" s="17">
        <v>69</v>
      </c>
      <c r="H34" s="17">
        <v>68</v>
      </c>
      <c r="I34" s="17">
        <v>114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761</v>
      </c>
      <c r="D35" s="17">
        <v>130</v>
      </c>
      <c r="E35" s="17">
        <v>126</v>
      </c>
      <c r="F35" s="17">
        <v>357</v>
      </c>
      <c r="G35" s="17">
        <v>44</v>
      </c>
      <c r="H35" s="17">
        <v>36</v>
      </c>
      <c r="I35" s="17">
        <v>68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380</v>
      </c>
      <c r="D36" s="17">
        <v>43</v>
      </c>
      <c r="E36" s="17">
        <v>71</v>
      </c>
      <c r="F36" s="17">
        <v>171</v>
      </c>
      <c r="G36" s="17">
        <v>22</v>
      </c>
      <c r="H36" s="17">
        <v>15</v>
      </c>
      <c r="I36" s="17">
        <v>58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296</v>
      </c>
      <c r="D37" s="17">
        <v>25</v>
      </c>
      <c r="E37" s="17">
        <v>101</v>
      </c>
      <c r="F37" s="17">
        <v>106</v>
      </c>
      <c r="G37" s="17">
        <v>21</v>
      </c>
      <c r="H37" s="17">
        <v>10</v>
      </c>
      <c r="I37" s="17">
        <v>33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85359</v>
      </c>
      <c r="D38" s="16">
        <v>442</v>
      </c>
      <c r="E38" s="16">
        <v>49998</v>
      </c>
      <c r="F38" s="16">
        <v>24447</v>
      </c>
      <c r="G38" s="16">
        <v>4820</v>
      </c>
      <c r="H38" s="16">
        <v>2065</v>
      </c>
      <c r="I38" s="16">
        <v>3587</v>
      </c>
    </row>
    <row r="39" spans="1:14" ht="12" customHeight="1" x14ac:dyDescent="0.2">
      <c r="A39" s="28" t="s">
        <v>165</v>
      </c>
      <c r="B39" s="2" t="s">
        <v>12</v>
      </c>
      <c r="C39" s="17">
        <v>130</v>
      </c>
      <c r="D39" s="17">
        <v>4</v>
      </c>
      <c r="E39" s="17">
        <v>47</v>
      </c>
      <c r="F39" s="17">
        <v>39</v>
      </c>
      <c r="G39" s="17">
        <v>12</v>
      </c>
      <c r="H39" s="17">
        <v>15</v>
      </c>
      <c r="I39" s="17">
        <v>13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2798</v>
      </c>
      <c r="D40" s="17">
        <v>34</v>
      </c>
      <c r="E40" s="17">
        <v>1417</v>
      </c>
      <c r="F40" s="17">
        <v>829</v>
      </c>
      <c r="G40" s="17">
        <v>101</v>
      </c>
      <c r="H40" s="17">
        <v>219</v>
      </c>
      <c r="I40" s="17">
        <v>198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9010</v>
      </c>
      <c r="D41" s="17">
        <v>58</v>
      </c>
      <c r="E41" s="17">
        <v>5738</v>
      </c>
      <c r="F41" s="17">
        <v>1936</v>
      </c>
      <c r="G41" s="17">
        <v>378</v>
      </c>
      <c r="H41" s="17">
        <v>328</v>
      </c>
      <c r="I41" s="17">
        <v>572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11073</v>
      </c>
      <c r="D42" s="17">
        <v>42</v>
      </c>
      <c r="E42" s="17">
        <v>7510</v>
      </c>
      <c r="F42" s="17">
        <v>2253</v>
      </c>
      <c r="G42" s="17">
        <v>540</v>
      </c>
      <c r="H42" s="17">
        <v>264</v>
      </c>
      <c r="I42" s="17">
        <v>464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11420</v>
      </c>
      <c r="D43" s="17">
        <v>41</v>
      </c>
      <c r="E43" s="17">
        <v>7530</v>
      </c>
      <c r="F43" s="17">
        <v>2611</v>
      </c>
      <c r="G43" s="17">
        <v>609</v>
      </c>
      <c r="H43" s="17">
        <v>188</v>
      </c>
      <c r="I43" s="17">
        <v>441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10583</v>
      </c>
      <c r="D44" s="17">
        <v>33</v>
      </c>
      <c r="E44" s="17">
        <v>6756</v>
      </c>
      <c r="F44" s="17">
        <v>2617</v>
      </c>
      <c r="G44" s="17">
        <v>592</v>
      </c>
      <c r="H44" s="17">
        <v>198</v>
      </c>
      <c r="I44" s="17">
        <v>387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10075</v>
      </c>
      <c r="D45" s="17">
        <v>42</v>
      </c>
      <c r="E45" s="17">
        <v>6133</v>
      </c>
      <c r="F45" s="17">
        <v>2747</v>
      </c>
      <c r="G45" s="17">
        <v>642</v>
      </c>
      <c r="H45" s="17">
        <v>180</v>
      </c>
      <c r="I45" s="17">
        <v>331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8681</v>
      </c>
      <c r="D46" s="17">
        <v>45</v>
      </c>
      <c r="E46" s="17">
        <v>4931</v>
      </c>
      <c r="F46" s="17">
        <v>2691</v>
      </c>
      <c r="G46" s="17">
        <v>549</v>
      </c>
      <c r="H46" s="17">
        <v>168</v>
      </c>
      <c r="I46" s="17">
        <v>297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7231</v>
      </c>
      <c r="D47" s="17">
        <v>31</v>
      </c>
      <c r="E47" s="17">
        <v>4035</v>
      </c>
      <c r="F47" s="17">
        <v>2345</v>
      </c>
      <c r="G47" s="17">
        <v>452</v>
      </c>
      <c r="H47" s="17">
        <v>132</v>
      </c>
      <c r="I47" s="17">
        <v>236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5650</v>
      </c>
      <c r="D48" s="17">
        <v>24</v>
      </c>
      <c r="E48" s="17">
        <v>2806</v>
      </c>
      <c r="F48" s="17">
        <v>2184</v>
      </c>
      <c r="G48" s="17">
        <v>329</v>
      </c>
      <c r="H48" s="17">
        <v>91</v>
      </c>
      <c r="I48" s="17">
        <v>216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4446</v>
      </c>
      <c r="D49" s="17">
        <v>37</v>
      </c>
      <c r="E49" s="17">
        <v>1972</v>
      </c>
      <c r="F49" s="17">
        <v>1858</v>
      </c>
      <c r="G49" s="17">
        <v>290</v>
      </c>
      <c r="H49" s="17">
        <v>123</v>
      </c>
      <c r="I49" s="17">
        <v>166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2272</v>
      </c>
      <c r="D50" s="17">
        <v>23</v>
      </c>
      <c r="E50" s="17">
        <v>681</v>
      </c>
      <c r="F50" s="17">
        <v>1222</v>
      </c>
      <c r="G50" s="17">
        <v>153</v>
      </c>
      <c r="H50" s="17">
        <v>72</v>
      </c>
      <c r="I50" s="17">
        <v>121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1175</v>
      </c>
      <c r="D51" s="17">
        <v>10</v>
      </c>
      <c r="E51" s="17">
        <v>231</v>
      </c>
      <c r="F51" s="17">
        <v>693</v>
      </c>
      <c r="G51" s="17">
        <v>109</v>
      </c>
      <c r="H51" s="17">
        <v>45</v>
      </c>
      <c r="I51" s="17">
        <v>87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505</v>
      </c>
      <c r="D52" s="17">
        <v>13</v>
      </c>
      <c r="E52" s="17">
        <v>112</v>
      </c>
      <c r="F52" s="17">
        <v>282</v>
      </c>
      <c r="G52" s="17">
        <v>36</v>
      </c>
      <c r="H52" s="17">
        <v>25</v>
      </c>
      <c r="I52" s="17">
        <v>37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310</v>
      </c>
      <c r="D53" s="18">
        <v>5</v>
      </c>
      <c r="E53" s="18">
        <v>99</v>
      </c>
      <c r="F53" s="18">
        <v>140</v>
      </c>
      <c r="G53" s="18">
        <v>28</v>
      </c>
      <c r="H53" s="18">
        <v>17</v>
      </c>
      <c r="I53" s="18">
        <v>21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71499</v>
      </c>
      <c r="D6" s="16">
        <v>5785</v>
      </c>
      <c r="E6" s="16">
        <v>39015</v>
      </c>
      <c r="F6" s="16">
        <v>19388</v>
      </c>
      <c r="G6" s="16">
        <v>3413</v>
      </c>
      <c r="H6" s="16">
        <v>1812</v>
      </c>
      <c r="I6" s="16">
        <v>2086</v>
      </c>
    </row>
    <row r="7" spans="1:29" ht="12" customHeight="1" x14ac:dyDescent="0.2">
      <c r="A7" s="28" t="s">
        <v>165</v>
      </c>
      <c r="B7" s="2" t="s">
        <v>12</v>
      </c>
      <c r="C7" s="17">
        <v>102</v>
      </c>
      <c r="D7" s="17">
        <v>5</v>
      </c>
      <c r="E7" s="17">
        <v>40</v>
      </c>
      <c r="F7" s="17">
        <v>29</v>
      </c>
      <c r="G7" s="17">
        <v>7</v>
      </c>
      <c r="H7" s="17">
        <v>12</v>
      </c>
      <c r="I7" s="17">
        <v>9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1997</v>
      </c>
      <c r="D8" s="17">
        <v>147</v>
      </c>
      <c r="E8" s="17">
        <v>828</v>
      </c>
      <c r="F8" s="17">
        <v>655</v>
      </c>
      <c r="G8" s="17">
        <v>81</v>
      </c>
      <c r="H8" s="17">
        <v>158</v>
      </c>
      <c r="I8" s="17">
        <v>128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6199</v>
      </c>
      <c r="D9" s="17">
        <v>477</v>
      </c>
      <c r="E9" s="17">
        <v>3622</v>
      </c>
      <c r="F9" s="17">
        <v>1423</v>
      </c>
      <c r="G9" s="17">
        <v>233</v>
      </c>
      <c r="H9" s="17">
        <v>211</v>
      </c>
      <c r="I9" s="17">
        <v>233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7995</v>
      </c>
      <c r="D10" s="17">
        <v>557</v>
      </c>
      <c r="E10" s="17">
        <v>4843</v>
      </c>
      <c r="F10" s="17">
        <v>1811</v>
      </c>
      <c r="G10" s="17">
        <v>343</v>
      </c>
      <c r="H10" s="17">
        <v>180</v>
      </c>
      <c r="I10" s="17">
        <v>261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8970</v>
      </c>
      <c r="D11" s="17">
        <v>556</v>
      </c>
      <c r="E11" s="17">
        <v>5371</v>
      </c>
      <c r="F11" s="17">
        <v>2191</v>
      </c>
      <c r="G11" s="17">
        <v>451</v>
      </c>
      <c r="H11" s="17">
        <v>189</v>
      </c>
      <c r="I11" s="17">
        <v>212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8958</v>
      </c>
      <c r="D12" s="17">
        <v>629</v>
      </c>
      <c r="E12" s="17">
        <v>5372</v>
      </c>
      <c r="F12" s="17">
        <v>2152</v>
      </c>
      <c r="G12" s="17">
        <v>396</v>
      </c>
      <c r="H12" s="17">
        <v>181</v>
      </c>
      <c r="I12" s="17">
        <v>228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9522</v>
      </c>
      <c r="D13" s="17">
        <v>782</v>
      </c>
      <c r="E13" s="17">
        <v>5617</v>
      </c>
      <c r="F13" s="17">
        <v>2314</v>
      </c>
      <c r="G13" s="17">
        <v>433</v>
      </c>
      <c r="H13" s="17">
        <v>164</v>
      </c>
      <c r="I13" s="17">
        <v>212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8327</v>
      </c>
      <c r="D14" s="17">
        <v>762</v>
      </c>
      <c r="E14" s="17">
        <v>4712</v>
      </c>
      <c r="F14" s="17">
        <v>2098</v>
      </c>
      <c r="G14" s="17">
        <v>421</v>
      </c>
      <c r="H14" s="17">
        <v>160</v>
      </c>
      <c r="I14" s="17">
        <v>174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6822</v>
      </c>
      <c r="D15" s="17">
        <v>656</v>
      </c>
      <c r="E15" s="17">
        <v>3778</v>
      </c>
      <c r="F15" s="17">
        <v>1824</v>
      </c>
      <c r="G15" s="17">
        <v>310</v>
      </c>
      <c r="H15" s="17">
        <v>117</v>
      </c>
      <c r="I15" s="17">
        <v>137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5588</v>
      </c>
      <c r="D16" s="17">
        <v>586</v>
      </c>
      <c r="E16" s="17">
        <v>2715</v>
      </c>
      <c r="F16" s="17">
        <v>1725</v>
      </c>
      <c r="G16" s="17">
        <v>290</v>
      </c>
      <c r="H16" s="17">
        <v>135</v>
      </c>
      <c r="I16" s="17">
        <v>137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3504</v>
      </c>
      <c r="D17" s="17">
        <v>341</v>
      </c>
      <c r="E17" s="17">
        <v>1398</v>
      </c>
      <c r="F17" s="17">
        <v>1325</v>
      </c>
      <c r="G17" s="17">
        <v>209</v>
      </c>
      <c r="H17" s="17">
        <v>111</v>
      </c>
      <c r="I17" s="17">
        <v>120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1744</v>
      </c>
      <c r="D18" s="17">
        <v>155</v>
      </c>
      <c r="E18" s="17">
        <v>403</v>
      </c>
      <c r="F18" s="17">
        <v>903</v>
      </c>
      <c r="G18" s="17">
        <v>111</v>
      </c>
      <c r="H18" s="17">
        <v>78</v>
      </c>
      <c r="I18" s="17">
        <v>94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942</v>
      </c>
      <c r="D19" s="17">
        <v>80</v>
      </c>
      <c r="E19" s="17">
        <v>149</v>
      </c>
      <c r="F19" s="17">
        <v>520</v>
      </c>
      <c r="G19" s="17">
        <v>68</v>
      </c>
      <c r="H19" s="17">
        <v>57</v>
      </c>
      <c r="I19" s="17">
        <v>68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450</v>
      </c>
      <c r="D20" s="17">
        <v>26</v>
      </c>
      <c r="E20" s="17">
        <v>70</v>
      </c>
      <c r="F20" s="17">
        <v>251</v>
      </c>
      <c r="G20" s="17">
        <v>33</v>
      </c>
      <c r="H20" s="17">
        <v>32</v>
      </c>
      <c r="I20" s="17">
        <v>38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379</v>
      </c>
      <c r="D21" s="17">
        <v>26</v>
      </c>
      <c r="E21" s="17">
        <v>97</v>
      </c>
      <c r="F21" s="17">
        <v>167</v>
      </c>
      <c r="G21" s="17">
        <v>27</v>
      </c>
      <c r="H21" s="17">
        <v>27</v>
      </c>
      <c r="I21" s="17">
        <v>35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30681</v>
      </c>
      <c r="D22" s="16">
        <v>5611</v>
      </c>
      <c r="E22" s="16">
        <v>13711</v>
      </c>
      <c r="F22" s="16">
        <v>8469</v>
      </c>
      <c r="G22" s="16">
        <v>1044</v>
      </c>
      <c r="H22" s="16">
        <v>806</v>
      </c>
      <c r="I22" s="16">
        <v>1040</v>
      </c>
    </row>
    <row r="23" spans="1:14" ht="12" customHeight="1" x14ac:dyDescent="0.2">
      <c r="A23" s="28" t="s">
        <v>165</v>
      </c>
      <c r="B23" s="2" t="s">
        <v>12</v>
      </c>
      <c r="C23" s="17">
        <v>47</v>
      </c>
      <c r="D23" s="17">
        <v>4</v>
      </c>
      <c r="E23" s="17">
        <v>17</v>
      </c>
      <c r="F23" s="17">
        <v>16</v>
      </c>
      <c r="G23" s="17">
        <v>3</v>
      </c>
      <c r="H23" s="17">
        <v>4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794</v>
      </c>
      <c r="D24" s="17">
        <v>140</v>
      </c>
      <c r="E24" s="17">
        <v>257</v>
      </c>
      <c r="F24" s="17">
        <v>254</v>
      </c>
      <c r="G24" s="17">
        <v>35</v>
      </c>
      <c r="H24" s="17">
        <v>49</v>
      </c>
      <c r="I24" s="17">
        <v>59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2487</v>
      </c>
      <c r="D25" s="17">
        <v>447</v>
      </c>
      <c r="E25" s="17">
        <v>1168</v>
      </c>
      <c r="F25" s="17">
        <v>615</v>
      </c>
      <c r="G25" s="17">
        <v>71</v>
      </c>
      <c r="H25" s="17">
        <v>81</v>
      </c>
      <c r="I25" s="17">
        <v>105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3426</v>
      </c>
      <c r="D26" s="17">
        <v>544</v>
      </c>
      <c r="E26" s="17">
        <v>1675</v>
      </c>
      <c r="F26" s="17">
        <v>882</v>
      </c>
      <c r="G26" s="17">
        <v>102</v>
      </c>
      <c r="H26" s="17">
        <v>84</v>
      </c>
      <c r="I26" s="17">
        <v>139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3799</v>
      </c>
      <c r="D27" s="17">
        <v>533</v>
      </c>
      <c r="E27" s="17">
        <v>1834</v>
      </c>
      <c r="F27" s="17">
        <v>1114</v>
      </c>
      <c r="G27" s="17">
        <v>127</v>
      </c>
      <c r="H27" s="17">
        <v>75</v>
      </c>
      <c r="I27" s="17">
        <v>116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3965</v>
      </c>
      <c r="D28" s="17">
        <v>614</v>
      </c>
      <c r="E28" s="17">
        <v>1962</v>
      </c>
      <c r="F28" s="17">
        <v>1071</v>
      </c>
      <c r="G28" s="17">
        <v>124</v>
      </c>
      <c r="H28" s="17">
        <v>82</v>
      </c>
      <c r="I28" s="17">
        <v>112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4208</v>
      </c>
      <c r="D29" s="17">
        <v>764</v>
      </c>
      <c r="E29" s="17">
        <v>2039</v>
      </c>
      <c r="F29" s="17">
        <v>1099</v>
      </c>
      <c r="G29" s="17">
        <v>129</v>
      </c>
      <c r="H29" s="17">
        <v>80</v>
      </c>
      <c r="I29" s="17">
        <v>97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3766</v>
      </c>
      <c r="D30" s="17">
        <v>747</v>
      </c>
      <c r="E30" s="17">
        <v>1794</v>
      </c>
      <c r="F30" s="17">
        <v>930</v>
      </c>
      <c r="G30" s="17">
        <v>133</v>
      </c>
      <c r="H30" s="17">
        <v>75</v>
      </c>
      <c r="I30" s="17">
        <v>87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2984</v>
      </c>
      <c r="D31" s="17">
        <v>646</v>
      </c>
      <c r="E31" s="17">
        <v>1346</v>
      </c>
      <c r="F31" s="17">
        <v>743</v>
      </c>
      <c r="G31" s="17">
        <v>104</v>
      </c>
      <c r="H31" s="17">
        <v>68</v>
      </c>
      <c r="I31" s="17">
        <v>77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2409</v>
      </c>
      <c r="D32" s="17">
        <v>576</v>
      </c>
      <c r="E32" s="17">
        <v>963</v>
      </c>
      <c r="F32" s="17">
        <v>668</v>
      </c>
      <c r="G32" s="17">
        <v>84</v>
      </c>
      <c r="H32" s="17">
        <v>63</v>
      </c>
      <c r="I32" s="17">
        <v>55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1353</v>
      </c>
      <c r="D33" s="17">
        <v>330</v>
      </c>
      <c r="E33" s="17">
        <v>412</v>
      </c>
      <c r="F33" s="17">
        <v>443</v>
      </c>
      <c r="G33" s="17">
        <v>62</v>
      </c>
      <c r="H33" s="17">
        <v>57</v>
      </c>
      <c r="I33" s="17">
        <v>49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698</v>
      </c>
      <c r="D34" s="17">
        <v>146</v>
      </c>
      <c r="E34" s="17">
        <v>138</v>
      </c>
      <c r="F34" s="17">
        <v>283</v>
      </c>
      <c r="G34" s="17">
        <v>37</v>
      </c>
      <c r="H34" s="17">
        <v>41</v>
      </c>
      <c r="I34" s="17">
        <v>53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361</v>
      </c>
      <c r="D35" s="17">
        <v>72</v>
      </c>
      <c r="E35" s="17">
        <v>41</v>
      </c>
      <c r="F35" s="17">
        <v>174</v>
      </c>
      <c r="G35" s="17">
        <v>13</v>
      </c>
      <c r="H35" s="17">
        <v>23</v>
      </c>
      <c r="I35" s="17">
        <v>38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179</v>
      </c>
      <c r="D36" s="17">
        <v>23</v>
      </c>
      <c r="E36" s="17">
        <v>25</v>
      </c>
      <c r="F36" s="17">
        <v>86</v>
      </c>
      <c r="G36" s="17">
        <v>9</v>
      </c>
      <c r="H36" s="17">
        <v>13</v>
      </c>
      <c r="I36" s="17">
        <v>23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205</v>
      </c>
      <c r="D37" s="17">
        <v>25</v>
      </c>
      <c r="E37" s="17">
        <v>40</v>
      </c>
      <c r="F37" s="17">
        <v>91</v>
      </c>
      <c r="G37" s="17">
        <v>11</v>
      </c>
      <c r="H37" s="17">
        <v>11</v>
      </c>
      <c r="I37" s="17">
        <v>27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40818</v>
      </c>
      <c r="D38" s="16">
        <v>174</v>
      </c>
      <c r="E38" s="16">
        <v>25304</v>
      </c>
      <c r="F38" s="16">
        <v>10919</v>
      </c>
      <c r="G38" s="16">
        <v>2369</v>
      </c>
      <c r="H38" s="16">
        <v>1006</v>
      </c>
      <c r="I38" s="16">
        <v>1046</v>
      </c>
    </row>
    <row r="39" spans="1:14" ht="12" customHeight="1" x14ac:dyDescent="0.2">
      <c r="A39" s="28" t="s">
        <v>165</v>
      </c>
      <c r="B39" s="2" t="s">
        <v>12</v>
      </c>
      <c r="C39" s="17">
        <v>55</v>
      </c>
      <c r="D39" s="17">
        <v>1</v>
      </c>
      <c r="E39" s="17">
        <v>23</v>
      </c>
      <c r="F39" s="17">
        <v>13</v>
      </c>
      <c r="G39" s="17">
        <v>4</v>
      </c>
      <c r="H39" s="17">
        <v>8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1203</v>
      </c>
      <c r="D40" s="17">
        <v>7</v>
      </c>
      <c r="E40" s="17">
        <v>571</v>
      </c>
      <c r="F40" s="17">
        <v>401</v>
      </c>
      <c r="G40" s="17">
        <v>46</v>
      </c>
      <c r="H40" s="17">
        <v>109</v>
      </c>
      <c r="I40" s="17">
        <v>69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3712</v>
      </c>
      <c r="D41" s="17">
        <v>30</v>
      </c>
      <c r="E41" s="17">
        <v>2454</v>
      </c>
      <c r="F41" s="17">
        <v>808</v>
      </c>
      <c r="G41" s="17">
        <v>162</v>
      </c>
      <c r="H41" s="17">
        <v>130</v>
      </c>
      <c r="I41" s="17">
        <v>128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4569</v>
      </c>
      <c r="D42" s="17">
        <v>13</v>
      </c>
      <c r="E42" s="17">
        <v>3168</v>
      </c>
      <c r="F42" s="17">
        <v>929</v>
      </c>
      <c r="G42" s="17">
        <v>241</v>
      </c>
      <c r="H42" s="17">
        <v>96</v>
      </c>
      <c r="I42" s="17">
        <v>122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5171</v>
      </c>
      <c r="D43" s="17">
        <v>23</v>
      </c>
      <c r="E43" s="17">
        <v>3537</v>
      </c>
      <c r="F43" s="17">
        <v>1077</v>
      </c>
      <c r="G43" s="17">
        <v>324</v>
      </c>
      <c r="H43" s="17">
        <v>114</v>
      </c>
      <c r="I43" s="17">
        <v>96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4993</v>
      </c>
      <c r="D44" s="17">
        <v>15</v>
      </c>
      <c r="E44" s="17">
        <v>3410</v>
      </c>
      <c r="F44" s="17">
        <v>1081</v>
      </c>
      <c r="G44" s="17">
        <v>272</v>
      </c>
      <c r="H44" s="17">
        <v>99</v>
      </c>
      <c r="I44" s="17">
        <v>116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5314</v>
      </c>
      <c r="D45" s="17">
        <v>18</v>
      </c>
      <c r="E45" s="17">
        <v>3578</v>
      </c>
      <c r="F45" s="17">
        <v>1215</v>
      </c>
      <c r="G45" s="17">
        <v>304</v>
      </c>
      <c r="H45" s="17">
        <v>84</v>
      </c>
      <c r="I45" s="17">
        <v>115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4561</v>
      </c>
      <c r="D46" s="17">
        <v>15</v>
      </c>
      <c r="E46" s="17">
        <v>2918</v>
      </c>
      <c r="F46" s="17">
        <v>1168</v>
      </c>
      <c r="G46" s="17">
        <v>288</v>
      </c>
      <c r="H46" s="17">
        <v>85</v>
      </c>
      <c r="I46" s="17">
        <v>87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3838</v>
      </c>
      <c r="D47" s="17">
        <v>10</v>
      </c>
      <c r="E47" s="17">
        <v>2432</v>
      </c>
      <c r="F47" s="17">
        <v>1081</v>
      </c>
      <c r="G47" s="17">
        <v>206</v>
      </c>
      <c r="H47" s="17">
        <v>49</v>
      </c>
      <c r="I47" s="17">
        <v>60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3179</v>
      </c>
      <c r="D48" s="17">
        <v>10</v>
      </c>
      <c r="E48" s="17">
        <v>1752</v>
      </c>
      <c r="F48" s="17">
        <v>1057</v>
      </c>
      <c r="G48" s="17">
        <v>206</v>
      </c>
      <c r="H48" s="17">
        <v>72</v>
      </c>
      <c r="I48" s="17">
        <v>82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2151</v>
      </c>
      <c r="D49" s="17">
        <v>11</v>
      </c>
      <c r="E49" s="17">
        <v>986</v>
      </c>
      <c r="F49" s="17">
        <v>882</v>
      </c>
      <c r="G49" s="17">
        <v>147</v>
      </c>
      <c r="H49" s="17">
        <v>54</v>
      </c>
      <c r="I49" s="17">
        <v>71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1046</v>
      </c>
      <c r="D50" s="17">
        <v>9</v>
      </c>
      <c r="E50" s="17">
        <v>265</v>
      </c>
      <c r="F50" s="17">
        <v>620</v>
      </c>
      <c r="G50" s="17">
        <v>74</v>
      </c>
      <c r="H50" s="17">
        <v>37</v>
      </c>
      <c r="I50" s="17">
        <v>41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581</v>
      </c>
      <c r="D51" s="17">
        <v>8</v>
      </c>
      <c r="E51" s="17">
        <v>108</v>
      </c>
      <c r="F51" s="17">
        <v>346</v>
      </c>
      <c r="G51" s="17">
        <v>55</v>
      </c>
      <c r="H51" s="17">
        <v>34</v>
      </c>
      <c r="I51" s="17">
        <v>30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271</v>
      </c>
      <c r="D52" s="17">
        <v>3</v>
      </c>
      <c r="E52" s="17">
        <v>45</v>
      </c>
      <c r="F52" s="17">
        <v>165</v>
      </c>
      <c r="G52" s="17">
        <v>24</v>
      </c>
      <c r="H52" s="17">
        <v>19</v>
      </c>
      <c r="I52" s="17">
        <v>15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174</v>
      </c>
      <c r="D53" s="18">
        <v>1</v>
      </c>
      <c r="E53" s="18">
        <v>57</v>
      </c>
      <c r="F53" s="18">
        <v>76</v>
      </c>
      <c r="G53" s="18">
        <v>16</v>
      </c>
      <c r="H53" s="18">
        <v>16</v>
      </c>
      <c r="I53" s="18">
        <v>8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30480</v>
      </c>
      <c r="D6" s="16">
        <v>2424</v>
      </c>
      <c r="E6" s="16">
        <v>16009</v>
      </c>
      <c r="F6" s="16">
        <v>8399</v>
      </c>
      <c r="G6" s="16">
        <v>1698</v>
      </c>
      <c r="H6" s="16">
        <v>913</v>
      </c>
      <c r="I6" s="16">
        <v>1037</v>
      </c>
    </row>
    <row r="7" spans="1:29" ht="12" customHeight="1" x14ac:dyDescent="0.2">
      <c r="A7" s="28" t="s">
        <v>165</v>
      </c>
      <c r="B7" s="2" t="s">
        <v>12</v>
      </c>
      <c r="C7" s="17">
        <v>81</v>
      </c>
      <c r="D7" s="17">
        <v>7</v>
      </c>
      <c r="E7" s="17">
        <v>28</v>
      </c>
      <c r="F7" s="17">
        <v>22</v>
      </c>
      <c r="G7" s="17">
        <v>3</v>
      </c>
      <c r="H7" s="17">
        <v>12</v>
      </c>
      <c r="I7" s="17">
        <v>9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1333</v>
      </c>
      <c r="D8" s="17">
        <v>117</v>
      </c>
      <c r="E8" s="17">
        <v>680</v>
      </c>
      <c r="F8" s="17">
        <v>297</v>
      </c>
      <c r="G8" s="17">
        <v>43</v>
      </c>
      <c r="H8" s="17">
        <v>106</v>
      </c>
      <c r="I8" s="17">
        <v>90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2993</v>
      </c>
      <c r="D9" s="17">
        <v>217</v>
      </c>
      <c r="E9" s="17">
        <v>1801</v>
      </c>
      <c r="F9" s="17">
        <v>593</v>
      </c>
      <c r="G9" s="17">
        <v>114</v>
      </c>
      <c r="H9" s="17">
        <v>132</v>
      </c>
      <c r="I9" s="17">
        <v>136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3631</v>
      </c>
      <c r="D10" s="17">
        <v>212</v>
      </c>
      <c r="E10" s="17">
        <v>2183</v>
      </c>
      <c r="F10" s="17">
        <v>839</v>
      </c>
      <c r="G10" s="17">
        <v>177</v>
      </c>
      <c r="H10" s="17">
        <v>96</v>
      </c>
      <c r="I10" s="17">
        <v>124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3765</v>
      </c>
      <c r="D11" s="17">
        <v>251</v>
      </c>
      <c r="E11" s="17">
        <v>2183</v>
      </c>
      <c r="F11" s="17">
        <v>908</v>
      </c>
      <c r="G11" s="17">
        <v>200</v>
      </c>
      <c r="H11" s="17">
        <v>102</v>
      </c>
      <c r="I11" s="17">
        <v>121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3640</v>
      </c>
      <c r="D12" s="17">
        <v>282</v>
      </c>
      <c r="E12" s="17">
        <v>2036</v>
      </c>
      <c r="F12" s="17">
        <v>947</v>
      </c>
      <c r="G12" s="17">
        <v>198</v>
      </c>
      <c r="H12" s="17">
        <v>93</v>
      </c>
      <c r="I12" s="17">
        <v>84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3818</v>
      </c>
      <c r="D13" s="17">
        <v>305</v>
      </c>
      <c r="E13" s="17">
        <v>2110</v>
      </c>
      <c r="F13" s="17">
        <v>1030</v>
      </c>
      <c r="G13" s="17">
        <v>213</v>
      </c>
      <c r="H13" s="17">
        <v>73</v>
      </c>
      <c r="I13" s="17">
        <v>87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3328</v>
      </c>
      <c r="D14" s="17">
        <v>248</v>
      </c>
      <c r="E14" s="17">
        <v>1784</v>
      </c>
      <c r="F14" s="17">
        <v>933</v>
      </c>
      <c r="G14" s="17">
        <v>203</v>
      </c>
      <c r="H14" s="17">
        <v>97</v>
      </c>
      <c r="I14" s="17">
        <v>63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2616</v>
      </c>
      <c r="D15" s="17">
        <v>271</v>
      </c>
      <c r="E15" s="17">
        <v>1288</v>
      </c>
      <c r="F15" s="17">
        <v>758</v>
      </c>
      <c r="G15" s="17">
        <v>176</v>
      </c>
      <c r="H15" s="17">
        <v>59</v>
      </c>
      <c r="I15" s="17">
        <v>64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2155</v>
      </c>
      <c r="D16" s="17">
        <v>261</v>
      </c>
      <c r="E16" s="17">
        <v>964</v>
      </c>
      <c r="F16" s="17">
        <v>690</v>
      </c>
      <c r="G16" s="17">
        <v>144</v>
      </c>
      <c r="H16" s="17">
        <v>30</v>
      </c>
      <c r="I16" s="17">
        <v>66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1556</v>
      </c>
      <c r="D17" s="17">
        <v>145</v>
      </c>
      <c r="E17" s="17">
        <v>574</v>
      </c>
      <c r="F17" s="17">
        <v>613</v>
      </c>
      <c r="G17" s="17">
        <v>104</v>
      </c>
      <c r="H17" s="17">
        <v>54</v>
      </c>
      <c r="I17" s="17">
        <v>66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833</v>
      </c>
      <c r="D18" s="17">
        <v>64</v>
      </c>
      <c r="E18" s="17">
        <v>223</v>
      </c>
      <c r="F18" s="17">
        <v>419</v>
      </c>
      <c r="G18" s="17">
        <v>52</v>
      </c>
      <c r="H18" s="17">
        <v>30</v>
      </c>
      <c r="I18" s="17">
        <v>45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380</v>
      </c>
      <c r="D19" s="17">
        <v>28</v>
      </c>
      <c r="E19" s="17">
        <v>67</v>
      </c>
      <c r="F19" s="17">
        <v>190</v>
      </c>
      <c r="G19" s="17">
        <v>39</v>
      </c>
      <c r="H19" s="17">
        <v>16</v>
      </c>
      <c r="I19" s="17">
        <v>40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193</v>
      </c>
      <c r="D20" s="17">
        <v>8</v>
      </c>
      <c r="E20" s="17">
        <v>36</v>
      </c>
      <c r="F20" s="17">
        <v>110</v>
      </c>
      <c r="G20" s="17">
        <v>22</v>
      </c>
      <c r="H20" s="17">
        <v>3</v>
      </c>
      <c r="I20" s="17">
        <v>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158</v>
      </c>
      <c r="D21" s="17">
        <v>8</v>
      </c>
      <c r="E21" s="17">
        <v>52</v>
      </c>
      <c r="F21" s="17">
        <v>50</v>
      </c>
      <c r="G21" s="17">
        <v>10</v>
      </c>
      <c r="H21" s="17">
        <v>10</v>
      </c>
      <c r="I21" s="17">
        <v>28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12762</v>
      </c>
      <c r="D22" s="16">
        <v>2291</v>
      </c>
      <c r="E22" s="16">
        <v>5858</v>
      </c>
      <c r="F22" s="16">
        <v>3222</v>
      </c>
      <c r="G22" s="16">
        <v>498</v>
      </c>
      <c r="H22" s="16">
        <v>388</v>
      </c>
      <c r="I22" s="16">
        <v>505</v>
      </c>
    </row>
    <row r="23" spans="1:14" ht="12" customHeight="1" x14ac:dyDescent="0.2">
      <c r="A23" s="28" t="s">
        <v>165</v>
      </c>
      <c r="B23" s="2" t="s">
        <v>12</v>
      </c>
      <c r="C23" s="17">
        <v>37</v>
      </c>
      <c r="D23" s="17">
        <v>7</v>
      </c>
      <c r="E23" s="17">
        <v>11</v>
      </c>
      <c r="F23" s="17">
        <v>9</v>
      </c>
      <c r="G23" s="17">
        <v>2</v>
      </c>
      <c r="H23" s="17">
        <v>4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475</v>
      </c>
      <c r="D24" s="17">
        <v>106</v>
      </c>
      <c r="E24" s="17">
        <v>185</v>
      </c>
      <c r="F24" s="17">
        <v>101</v>
      </c>
      <c r="G24" s="17">
        <v>11</v>
      </c>
      <c r="H24" s="17">
        <v>27</v>
      </c>
      <c r="I24" s="17">
        <v>45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1155</v>
      </c>
      <c r="D25" s="17">
        <v>208</v>
      </c>
      <c r="E25" s="17">
        <v>567</v>
      </c>
      <c r="F25" s="17">
        <v>235</v>
      </c>
      <c r="G25" s="17">
        <v>30</v>
      </c>
      <c r="H25" s="17">
        <v>48</v>
      </c>
      <c r="I25" s="17">
        <v>67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1524</v>
      </c>
      <c r="D26" s="17">
        <v>199</v>
      </c>
      <c r="E26" s="17">
        <v>759</v>
      </c>
      <c r="F26" s="17">
        <v>399</v>
      </c>
      <c r="G26" s="17">
        <v>58</v>
      </c>
      <c r="H26" s="17">
        <v>49</v>
      </c>
      <c r="I26" s="17">
        <v>60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1586</v>
      </c>
      <c r="D27" s="17">
        <v>242</v>
      </c>
      <c r="E27" s="17">
        <v>793</v>
      </c>
      <c r="F27" s="17">
        <v>393</v>
      </c>
      <c r="G27" s="17">
        <v>61</v>
      </c>
      <c r="H27" s="17">
        <v>42</v>
      </c>
      <c r="I27" s="17">
        <v>55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1615</v>
      </c>
      <c r="D28" s="17">
        <v>273</v>
      </c>
      <c r="E28" s="17">
        <v>802</v>
      </c>
      <c r="F28" s="17">
        <v>406</v>
      </c>
      <c r="G28" s="17">
        <v>56</v>
      </c>
      <c r="H28" s="17">
        <v>38</v>
      </c>
      <c r="I28" s="17">
        <v>40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1690</v>
      </c>
      <c r="D29" s="17">
        <v>294</v>
      </c>
      <c r="E29" s="17">
        <v>851</v>
      </c>
      <c r="F29" s="17">
        <v>389</v>
      </c>
      <c r="G29" s="17">
        <v>79</v>
      </c>
      <c r="H29" s="17">
        <v>32</v>
      </c>
      <c r="I29" s="17">
        <v>45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1509</v>
      </c>
      <c r="D30" s="17">
        <v>236</v>
      </c>
      <c r="E30" s="17">
        <v>765</v>
      </c>
      <c r="F30" s="17">
        <v>352</v>
      </c>
      <c r="G30" s="17">
        <v>66</v>
      </c>
      <c r="H30" s="17">
        <v>60</v>
      </c>
      <c r="I30" s="17">
        <v>30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1160</v>
      </c>
      <c r="D31" s="17">
        <v>261</v>
      </c>
      <c r="E31" s="17">
        <v>507</v>
      </c>
      <c r="F31" s="17">
        <v>284</v>
      </c>
      <c r="G31" s="17">
        <v>42</v>
      </c>
      <c r="H31" s="17">
        <v>31</v>
      </c>
      <c r="I31" s="17">
        <v>35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916</v>
      </c>
      <c r="D32" s="17">
        <v>243</v>
      </c>
      <c r="E32" s="17">
        <v>347</v>
      </c>
      <c r="F32" s="17">
        <v>239</v>
      </c>
      <c r="G32" s="17">
        <v>41</v>
      </c>
      <c r="H32" s="17">
        <v>13</v>
      </c>
      <c r="I32" s="17">
        <v>33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560</v>
      </c>
      <c r="D33" s="17">
        <v>136</v>
      </c>
      <c r="E33" s="17">
        <v>161</v>
      </c>
      <c r="F33" s="17">
        <v>193</v>
      </c>
      <c r="G33" s="17">
        <v>18</v>
      </c>
      <c r="H33" s="17">
        <v>23</v>
      </c>
      <c r="I33" s="17">
        <v>29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279</v>
      </c>
      <c r="D34" s="17">
        <v>57</v>
      </c>
      <c r="E34" s="17">
        <v>55</v>
      </c>
      <c r="F34" s="17">
        <v>123</v>
      </c>
      <c r="G34" s="17">
        <v>13</v>
      </c>
      <c r="H34" s="17">
        <v>9</v>
      </c>
      <c r="I34" s="17">
        <v>22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120</v>
      </c>
      <c r="D35" s="17">
        <v>16</v>
      </c>
      <c r="E35" s="17">
        <v>22</v>
      </c>
      <c r="F35" s="17">
        <v>48</v>
      </c>
      <c r="G35" s="17">
        <v>12</v>
      </c>
      <c r="H35" s="17">
        <v>4</v>
      </c>
      <c r="I35" s="17">
        <v>18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56</v>
      </c>
      <c r="D36" s="17">
        <v>7</v>
      </c>
      <c r="E36" s="17">
        <v>15</v>
      </c>
      <c r="F36" s="17">
        <v>22</v>
      </c>
      <c r="G36" s="17">
        <v>4</v>
      </c>
      <c r="H36" s="17">
        <v>1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80</v>
      </c>
      <c r="D37" s="17">
        <v>6</v>
      </c>
      <c r="E37" s="17">
        <v>18</v>
      </c>
      <c r="F37" s="17">
        <v>29</v>
      </c>
      <c r="G37" s="17">
        <v>5</v>
      </c>
      <c r="H37" s="17">
        <v>7</v>
      </c>
      <c r="I37" s="17">
        <v>15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17718</v>
      </c>
      <c r="D38" s="16">
        <v>133</v>
      </c>
      <c r="E38" s="16">
        <v>10151</v>
      </c>
      <c r="F38" s="16">
        <v>5177</v>
      </c>
      <c r="G38" s="16">
        <v>1200</v>
      </c>
      <c r="H38" s="16">
        <v>525</v>
      </c>
      <c r="I38" s="16">
        <v>532</v>
      </c>
    </row>
    <row r="39" spans="1:14" ht="12" customHeight="1" x14ac:dyDescent="0.2">
      <c r="A39" s="28" t="s">
        <v>165</v>
      </c>
      <c r="B39" s="2" t="s">
        <v>12</v>
      </c>
      <c r="C39" s="17">
        <v>44</v>
      </c>
      <c r="D39" s="17" t="s">
        <v>178</v>
      </c>
      <c r="E39" s="17">
        <v>17</v>
      </c>
      <c r="F39" s="17">
        <v>13</v>
      </c>
      <c r="G39" s="17">
        <v>1</v>
      </c>
      <c r="H39" s="17">
        <v>8</v>
      </c>
      <c r="I39" s="17">
        <v>5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858</v>
      </c>
      <c r="D40" s="17">
        <v>11</v>
      </c>
      <c r="E40" s="17">
        <v>495</v>
      </c>
      <c r="F40" s="17">
        <v>196</v>
      </c>
      <c r="G40" s="17">
        <v>32</v>
      </c>
      <c r="H40" s="17">
        <v>79</v>
      </c>
      <c r="I40" s="17">
        <v>45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1838</v>
      </c>
      <c r="D41" s="17">
        <v>9</v>
      </c>
      <c r="E41" s="17">
        <v>1234</v>
      </c>
      <c r="F41" s="17">
        <v>358</v>
      </c>
      <c r="G41" s="17">
        <v>84</v>
      </c>
      <c r="H41" s="17">
        <v>84</v>
      </c>
      <c r="I41" s="17">
        <v>69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2107</v>
      </c>
      <c r="D42" s="17">
        <v>13</v>
      </c>
      <c r="E42" s="17">
        <v>1424</v>
      </c>
      <c r="F42" s="17">
        <v>440</v>
      </c>
      <c r="G42" s="17">
        <v>119</v>
      </c>
      <c r="H42" s="17">
        <v>47</v>
      </c>
      <c r="I42" s="17">
        <v>64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2179</v>
      </c>
      <c r="D43" s="17">
        <v>9</v>
      </c>
      <c r="E43" s="17">
        <v>1390</v>
      </c>
      <c r="F43" s="17">
        <v>515</v>
      </c>
      <c r="G43" s="17">
        <v>139</v>
      </c>
      <c r="H43" s="17">
        <v>60</v>
      </c>
      <c r="I43" s="17">
        <v>66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2025</v>
      </c>
      <c r="D44" s="17">
        <v>9</v>
      </c>
      <c r="E44" s="17">
        <v>1234</v>
      </c>
      <c r="F44" s="17">
        <v>541</v>
      </c>
      <c r="G44" s="17">
        <v>142</v>
      </c>
      <c r="H44" s="17">
        <v>55</v>
      </c>
      <c r="I44" s="17">
        <v>44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2128</v>
      </c>
      <c r="D45" s="17">
        <v>11</v>
      </c>
      <c r="E45" s="17">
        <v>1259</v>
      </c>
      <c r="F45" s="17">
        <v>641</v>
      </c>
      <c r="G45" s="17">
        <v>134</v>
      </c>
      <c r="H45" s="17">
        <v>41</v>
      </c>
      <c r="I45" s="17">
        <v>42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1819</v>
      </c>
      <c r="D46" s="17">
        <v>12</v>
      </c>
      <c r="E46" s="17">
        <v>1019</v>
      </c>
      <c r="F46" s="17">
        <v>581</v>
      </c>
      <c r="G46" s="17">
        <v>137</v>
      </c>
      <c r="H46" s="17">
        <v>37</v>
      </c>
      <c r="I46" s="17">
        <v>33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1456</v>
      </c>
      <c r="D47" s="17">
        <v>10</v>
      </c>
      <c r="E47" s="17">
        <v>781</v>
      </c>
      <c r="F47" s="17">
        <v>474</v>
      </c>
      <c r="G47" s="17">
        <v>134</v>
      </c>
      <c r="H47" s="17">
        <v>28</v>
      </c>
      <c r="I47" s="17">
        <v>29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1239</v>
      </c>
      <c r="D48" s="17">
        <v>18</v>
      </c>
      <c r="E48" s="17">
        <v>617</v>
      </c>
      <c r="F48" s="17">
        <v>451</v>
      </c>
      <c r="G48" s="17">
        <v>103</v>
      </c>
      <c r="H48" s="17">
        <v>17</v>
      </c>
      <c r="I48" s="17">
        <v>33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996</v>
      </c>
      <c r="D49" s="17">
        <v>9</v>
      </c>
      <c r="E49" s="17">
        <v>413</v>
      </c>
      <c r="F49" s="17">
        <v>420</v>
      </c>
      <c r="G49" s="17">
        <v>86</v>
      </c>
      <c r="H49" s="17">
        <v>31</v>
      </c>
      <c r="I49" s="17">
        <v>37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554</v>
      </c>
      <c r="D50" s="17">
        <v>7</v>
      </c>
      <c r="E50" s="17">
        <v>168</v>
      </c>
      <c r="F50" s="17">
        <v>296</v>
      </c>
      <c r="G50" s="17">
        <v>39</v>
      </c>
      <c r="H50" s="17">
        <v>21</v>
      </c>
      <c r="I50" s="17">
        <v>23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260</v>
      </c>
      <c r="D51" s="17">
        <v>12</v>
      </c>
      <c r="E51" s="17">
        <v>45</v>
      </c>
      <c r="F51" s="17">
        <v>142</v>
      </c>
      <c r="G51" s="17">
        <v>27</v>
      </c>
      <c r="H51" s="17">
        <v>12</v>
      </c>
      <c r="I51" s="17">
        <v>22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137</v>
      </c>
      <c r="D52" s="17">
        <v>1</v>
      </c>
      <c r="E52" s="17">
        <v>21</v>
      </c>
      <c r="F52" s="17">
        <v>88</v>
      </c>
      <c r="G52" s="17">
        <v>18</v>
      </c>
      <c r="H52" s="17">
        <v>2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78</v>
      </c>
      <c r="D53" s="18">
        <v>2</v>
      </c>
      <c r="E53" s="18">
        <v>34</v>
      </c>
      <c r="F53" s="18">
        <v>21</v>
      </c>
      <c r="G53" s="18">
        <v>5</v>
      </c>
      <c r="H53" s="18">
        <v>3</v>
      </c>
      <c r="I53" s="18">
        <v>13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149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42965</v>
      </c>
      <c r="D6" s="16">
        <v>3131</v>
      </c>
      <c r="E6" s="16">
        <v>21778</v>
      </c>
      <c r="F6" s="16">
        <v>12627</v>
      </c>
      <c r="G6" s="16">
        <v>2305</v>
      </c>
      <c r="H6" s="16">
        <v>1213</v>
      </c>
      <c r="I6" s="16">
        <v>1911</v>
      </c>
    </row>
    <row r="7" spans="1:29" ht="12" customHeight="1" x14ac:dyDescent="0.2">
      <c r="A7" s="28" t="s">
        <v>165</v>
      </c>
      <c r="B7" s="2" t="s">
        <v>12</v>
      </c>
      <c r="C7" s="17">
        <v>116</v>
      </c>
      <c r="D7" s="17">
        <v>12</v>
      </c>
      <c r="E7" s="17">
        <v>30</v>
      </c>
      <c r="F7" s="17">
        <v>41</v>
      </c>
      <c r="G7" s="17">
        <v>5</v>
      </c>
      <c r="H7" s="17">
        <v>15</v>
      </c>
      <c r="I7" s="17">
        <v>13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1900</v>
      </c>
      <c r="D8" s="17">
        <v>162</v>
      </c>
      <c r="E8" s="17">
        <v>816</v>
      </c>
      <c r="F8" s="17">
        <v>564</v>
      </c>
      <c r="G8" s="17">
        <v>72</v>
      </c>
      <c r="H8" s="17">
        <v>136</v>
      </c>
      <c r="I8" s="17">
        <v>150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4740</v>
      </c>
      <c r="D9" s="17">
        <v>288</v>
      </c>
      <c r="E9" s="17">
        <v>2691</v>
      </c>
      <c r="F9" s="17">
        <v>1115</v>
      </c>
      <c r="G9" s="17">
        <v>216</v>
      </c>
      <c r="H9" s="17">
        <v>182</v>
      </c>
      <c r="I9" s="17">
        <v>248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5248</v>
      </c>
      <c r="D10" s="17">
        <v>331</v>
      </c>
      <c r="E10" s="17">
        <v>2994</v>
      </c>
      <c r="F10" s="17">
        <v>1299</v>
      </c>
      <c r="G10" s="17">
        <v>242</v>
      </c>
      <c r="H10" s="17">
        <v>149</v>
      </c>
      <c r="I10" s="17">
        <v>233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5658</v>
      </c>
      <c r="D11" s="17">
        <v>339</v>
      </c>
      <c r="E11" s="17">
        <v>3031</v>
      </c>
      <c r="F11" s="17">
        <v>1554</v>
      </c>
      <c r="G11" s="17">
        <v>335</v>
      </c>
      <c r="H11" s="17">
        <v>132</v>
      </c>
      <c r="I11" s="17">
        <v>267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5567</v>
      </c>
      <c r="D12" s="17">
        <v>344</v>
      </c>
      <c r="E12" s="17">
        <v>3002</v>
      </c>
      <c r="F12" s="17">
        <v>1567</v>
      </c>
      <c r="G12" s="17">
        <v>314</v>
      </c>
      <c r="H12" s="17">
        <v>116</v>
      </c>
      <c r="I12" s="17">
        <v>224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5874</v>
      </c>
      <c r="D13" s="17">
        <v>410</v>
      </c>
      <c r="E13" s="17">
        <v>3019</v>
      </c>
      <c r="F13" s="17">
        <v>1747</v>
      </c>
      <c r="G13" s="17">
        <v>333</v>
      </c>
      <c r="H13" s="17">
        <v>119</v>
      </c>
      <c r="I13" s="17">
        <v>246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4743</v>
      </c>
      <c r="D14" s="17">
        <v>346</v>
      </c>
      <c r="E14" s="17">
        <v>2437</v>
      </c>
      <c r="F14" s="17">
        <v>1443</v>
      </c>
      <c r="G14" s="17">
        <v>267</v>
      </c>
      <c r="H14" s="17">
        <v>94</v>
      </c>
      <c r="I14" s="17">
        <v>156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3541</v>
      </c>
      <c r="D15" s="17">
        <v>352</v>
      </c>
      <c r="E15" s="17">
        <v>1646</v>
      </c>
      <c r="F15" s="17">
        <v>1128</v>
      </c>
      <c r="G15" s="17">
        <v>212</v>
      </c>
      <c r="H15" s="17">
        <v>89</v>
      </c>
      <c r="I15" s="17">
        <v>114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2514</v>
      </c>
      <c r="D16" s="17">
        <v>271</v>
      </c>
      <c r="E16" s="17">
        <v>1098</v>
      </c>
      <c r="F16" s="17">
        <v>848</v>
      </c>
      <c r="G16" s="17">
        <v>133</v>
      </c>
      <c r="H16" s="17">
        <v>71</v>
      </c>
      <c r="I16" s="17">
        <v>93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1633</v>
      </c>
      <c r="D17" s="17">
        <v>164</v>
      </c>
      <c r="E17" s="17">
        <v>612</v>
      </c>
      <c r="F17" s="17">
        <v>638</v>
      </c>
      <c r="G17" s="17">
        <v>107</v>
      </c>
      <c r="H17" s="17">
        <v>43</v>
      </c>
      <c r="I17" s="17">
        <v>69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794</v>
      </c>
      <c r="D18" s="17">
        <v>53</v>
      </c>
      <c r="E18" s="17">
        <v>226</v>
      </c>
      <c r="F18" s="17">
        <v>403</v>
      </c>
      <c r="G18" s="17">
        <v>42</v>
      </c>
      <c r="H18" s="17">
        <v>27</v>
      </c>
      <c r="I18" s="17">
        <v>43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360</v>
      </c>
      <c r="D19" s="17">
        <v>37</v>
      </c>
      <c r="E19" s="17">
        <v>80</v>
      </c>
      <c r="F19" s="17">
        <v>172</v>
      </c>
      <c r="G19" s="17">
        <v>10</v>
      </c>
      <c r="H19" s="17">
        <v>27</v>
      </c>
      <c r="I19" s="17">
        <v>34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142</v>
      </c>
      <c r="D20" s="17">
        <v>11</v>
      </c>
      <c r="E20" s="17">
        <v>41</v>
      </c>
      <c r="F20" s="17">
        <v>65</v>
      </c>
      <c r="G20" s="17">
        <v>6</v>
      </c>
      <c r="H20" s="17">
        <v>6</v>
      </c>
      <c r="I20" s="17">
        <v>13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135</v>
      </c>
      <c r="D21" s="17">
        <v>11</v>
      </c>
      <c r="E21" s="17">
        <v>55</v>
      </c>
      <c r="F21" s="17">
        <v>43</v>
      </c>
      <c r="G21" s="17">
        <v>11</v>
      </c>
      <c r="H21" s="17">
        <v>7</v>
      </c>
      <c r="I21" s="17">
        <v>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18420</v>
      </c>
      <c r="D22" s="16">
        <v>2954</v>
      </c>
      <c r="E22" s="16">
        <v>8109</v>
      </c>
      <c r="F22" s="16">
        <v>5098</v>
      </c>
      <c r="G22" s="16">
        <v>709</v>
      </c>
      <c r="H22" s="16">
        <v>565</v>
      </c>
      <c r="I22" s="16">
        <v>985</v>
      </c>
    </row>
    <row r="23" spans="1:14" ht="12" customHeight="1" x14ac:dyDescent="0.2">
      <c r="A23" s="28" t="s">
        <v>165</v>
      </c>
      <c r="B23" s="2" t="s">
        <v>12</v>
      </c>
      <c r="C23" s="17">
        <v>63</v>
      </c>
      <c r="D23" s="17">
        <v>11</v>
      </c>
      <c r="E23" s="17">
        <v>14</v>
      </c>
      <c r="F23" s="17">
        <v>19</v>
      </c>
      <c r="G23" s="17">
        <v>3</v>
      </c>
      <c r="H23" s="17">
        <v>6</v>
      </c>
      <c r="I23" s="17">
        <v>10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742</v>
      </c>
      <c r="D24" s="17">
        <v>141</v>
      </c>
      <c r="E24" s="17">
        <v>252</v>
      </c>
      <c r="F24" s="17">
        <v>206</v>
      </c>
      <c r="G24" s="17">
        <v>21</v>
      </c>
      <c r="H24" s="17">
        <v>48</v>
      </c>
      <c r="I24" s="17">
        <v>74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1976</v>
      </c>
      <c r="D25" s="17">
        <v>275</v>
      </c>
      <c r="E25" s="17">
        <v>914</v>
      </c>
      <c r="F25" s="17">
        <v>517</v>
      </c>
      <c r="G25" s="17">
        <v>51</v>
      </c>
      <c r="H25" s="17">
        <v>86</v>
      </c>
      <c r="I25" s="17">
        <v>133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2255</v>
      </c>
      <c r="D26" s="17">
        <v>319</v>
      </c>
      <c r="E26" s="17">
        <v>1022</v>
      </c>
      <c r="F26" s="17">
        <v>630</v>
      </c>
      <c r="G26" s="17">
        <v>84</v>
      </c>
      <c r="H26" s="17">
        <v>72</v>
      </c>
      <c r="I26" s="17">
        <v>128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2516</v>
      </c>
      <c r="D27" s="17">
        <v>323</v>
      </c>
      <c r="E27" s="17">
        <v>1138</v>
      </c>
      <c r="F27" s="17">
        <v>727</v>
      </c>
      <c r="G27" s="17">
        <v>109</v>
      </c>
      <c r="H27" s="17">
        <v>58</v>
      </c>
      <c r="I27" s="17">
        <v>161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2376</v>
      </c>
      <c r="D28" s="17">
        <v>329</v>
      </c>
      <c r="E28" s="17">
        <v>1131</v>
      </c>
      <c r="F28" s="17">
        <v>656</v>
      </c>
      <c r="G28" s="17">
        <v>89</v>
      </c>
      <c r="H28" s="17">
        <v>64</v>
      </c>
      <c r="I28" s="17">
        <v>107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2663</v>
      </c>
      <c r="D29" s="17">
        <v>398</v>
      </c>
      <c r="E29" s="17">
        <v>1229</v>
      </c>
      <c r="F29" s="17">
        <v>741</v>
      </c>
      <c r="G29" s="17">
        <v>112</v>
      </c>
      <c r="H29" s="17">
        <v>58</v>
      </c>
      <c r="I29" s="17">
        <v>125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2084</v>
      </c>
      <c r="D30" s="17">
        <v>337</v>
      </c>
      <c r="E30" s="17">
        <v>968</v>
      </c>
      <c r="F30" s="17">
        <v>572</v>
      </c>
      <c r="G30" s="17">
        <v>82</v>
      </c>
      <c r="H30" s="17">
        <v>44</v>
      </c>
      <c r="I30" s="17">
        <v>81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1516</v>
      </c>
      <c r="D31" s="17">
        <v>329</v>
      </c>
      <c r="E31" s="17">
        <v>651</v>
      </c>
      <c r="F31" s="17">
        <v>377</v>
      </c>
      <c r="G31" s="17">
        <v>64</v>
      </c>
      <c r="H31" s="17">
        <v>43</v>
      </c>
      <c r="I31" s="17">
        <v>52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1086</v>
      </c>
      <c r="D32" s="17">
        <v>259</v>
      </c>
      <c r="E32" s="17">
        <v>427</v>
      </c>
      <c r="F32" s="17">
        <v>275</v>
      </c>
      <c r="G32" s="17">
        <v>45</v>
      </c>
      <c r="H32" s="17">
        <v>38</v>
      </c>
      <c r="I32" s="17">
        <v>42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612</v>
      </c>
      <c r="D33" s="17">
        <v>151</v>
      </c>
      <c r="E33" s="17">
        <v>202</v>
      </c>
      <c r="F33" s="17">
        <v>182</v>
      </c>
      <c r="G33" s="17">
        <v>30</v>
      </c>
      <c r="H33" s="17">
        <v>19</v>
      </c>
      <c r="I33" s="17">
        <v>28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283</v>
      </c>
      <c r="D34" s="17">
        <v>40</v>
      </c>
      <c r="E34" s="17">
        <v>93</v>
      </c>
      <c r="F34" s="17">
        <v>103</v>
      </c>
      <c r="G34" s="17">
        <v>12</v>
      </c>
      <c r="H34" s="17">
        <v>14</v>
      </c>
      <c r="I34" s="17">
        <v>21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130</v>
      </c>
      <c r="D35" s="17">
        <v>24</v>
      </c>
      <c r="E35" s="17">
        <v>33</v>
      </c>
      <c r="F35" s="17">
        <v>52</v>
      </c>
      <c r="G35" s="17" t="s">
        <v>178</v>
      </c>
      <c r="H35" s="17">
        <v>9</v>
      </c>
      <c r="I35" s="17">
        <v>12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64</v>
      </c>
      <c r="D36" s="17">
        <v>10</v>
      </c>
      <c r="E36" s="17">
        <v>17</v>
      </c>
      <c r="F36" s="17">
        <v>25</v>
      </c>
      <c r="G36" s="17">
        <v>2</v>
      </c>
      <c r="H36" s="17">
        <v>3</v>
      </c>
      <c r="I36" s="17">
        <v>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54</v>
      </c>
      <c r="D37" s="17">
        <v>8</v>
      </c>
      <c r="E37" s="17">
        <v>18</v>
      </c>
      <c r="F37" s="17">
        <v>16</v>
      </c>
      <c r="G37" s="17">
        <v>5</v>
      </c>
      <c r="H37" s="17">
        <v>3</v>
      </c>
      <c r="I37" s="17">
        <v>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24545</v>
      </c>
      <c r="D38" s="16">
        <v>177</v>
      </c>
      <c r="E38" s="16">
        <v>13669</v>
      </c>
      <c r="F38" s="16">
        <v>7529</v>
      </c>
      <c r="G38" s="16">
        <v>1596</v>
      </c>
      <c r="H38" s="16">
        <v>648</v>
      </c>
      <c r="I38" s="16">
        <v>926</v>
      </c>
    </row>
    <row r="39" spans="1:14" ht="12" customHeight="1" x14ac:dyDescent="0.2">
      <c r="A39" s="28" t="s">
        <v>165</v>
      </c>
      <c r="B39" s="2" t="s">
        <v>12</v>
      </c>
      <c r="C39" s="17">
        <v>53</v>
      </c>
      <c r="D39" s="17">
        <v>1</v>
      </c>
      <c r="E39" s="17">
        <v>16</v>
      </c>
      <c r="F39" s="17">
        <v>22</v>
      </c>
      <c r="G39" s="17">
        <v>2</v>
      </c>
      <c r="H39" s="17">
        <v>9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1158</v>
      </c>
      <c r="D40" s="17">
        <v>21</v>
      </c>
      <c r="E40" s="17">
        <v>564</v>
      </c>
      <c r="F40" s="17">
        <v>358</v>
      </c>
      <c r="G40" s="17">
        <v>51</v>
      </c>
      <c r="H40" s="17">
        <v>88</v>
      </c>
      <c r="I40" s="17">
        <v>76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2764</v>
      </c>
      <c r="D41" s="17">
        <v>13</v>
      </c>
      <c r="E41" s="17">
        <v>1777</v>
      </c>
      <c r="F41" s="17">
        <v>598</v>
      </c>
      <c r="G41" s="17">
        <v>165</v>
      </c>
      <c r="H41" s="17">
        <v>96</v>
      </c>
      <c r="I41" s="17">
        <v>115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2993</v>
      </c>
      <c r="D42" s="17">
        <v>12</v>
      </c>
      <c r="E42" s="17">
        <v>1972</v>
      </c>
      <c r="F42" s="17">
        <v>669</v>
      </c>
      <c r="G42" s="17">
        <v>158</v>
      </c>
      <c r="H42" s="17">
        <v>77</v>
      </c>
      <c r="I42" s="17">
        <v>105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3142</v>
      </c>
      <c r="D43" s="17">
        <v>16</v>
      </c>
      <c r="E43" s="17">
        <v>1893</v>
      </c>
      <c r="F43" s="17">
        <v>827</v>
      </c>
      <c r="G43" s="17">
        <v>226</v>
      </c>
      <c r="H43" s="17">
        <v>74</v>
      </c>
      <c r="I43" s="17">
        <v>106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3191</v>
      </c>
      <c r="D44" s="17">
        <v>15</v>
      </c>
      <c r="E44" s="17">
        <v>1871</v>
      </c>
      <c r="F44" s="17">
        <v>911</v>
      </c>
      <c r="G44" s="17">
        <v>225</v>
      </c>
      <c r="H44" s="17">
        <v>52</v>
      </c>
      <c r="I44" s="17">
        <v>117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3211</v>
      </c>
      <c r="D45" s="17">
        <v>12</v>
      </c>
      <c r="E45" s="17">
        <v>1790</v>
      </c>
      <c r="F45" s="17">
        <v>1006</v>
      </c>
      <c r="G45" s="17">
        <v>221</v>
      </c>
      <c r="H45" s="17">
        <v>61</v>
      </c>
      <c r="I45" s="17">
        <v>121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2659</v>
      </c>
      <c r="D46" s="17">
        <v>9</v>
      </c>
      <c r="E46" s="17">
        <v>1469</v>
      </c>
      <c r="F46" s="17">
        <v>871</v>
      </c>
      <c r="G46" s="17">
        <v>185</v>
      </c>
      <c r="H46" s="17">
        <v>50</v>
      </c>
      <c r="I46" s="17">
        <v>75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2025</v>
      </c>
      <c r="D47" s="17">
        <v>23</v>
      </c>
      <c r="E47" s="17">
        <v>995</v>
      </c>
      <c r="F47" s="17">
        <v>751</v>
      </c>
      <c r="G47" s="17">
        <v>148</v>
      </c>
      <c r="H47" s="17">
        <v>46</v>
      </c>
      <c r="I47" s="17">
        <v>62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1428</v>
      </c>
      <c r="D48" s="17">
        <v>12</v>
      </c>
      <c r="E48" s="17">
        <v>671</v>
      </c>
      <c r="F48" s="17">
        <v>573</v>
      </c>
      <c r="G48" s="17">
        <v>88</v>
      </c>
      <c r="H48" s="17">
        <v>33</v>
      </c>
      <c r="I48" s="17">
        <v>51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1021</v>
      </c>
      <c r="D49" s="17">
        <v>13</v>
      </c>
      <c r="E49" s="17">
        <v>410</v>
      </c>
      <c r="F49" s="17">
        <v>456</v>
      </c>
      <c r="G49" s="17">
        <v>77</v>
      </c>
      <c r="H49" s="17">
        <v>24</v>
      </c>
      <c r="I49" s="17">
        <v>41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511</v>
      </c>
      <c r="D50" s="17">
        <v>13</v>
      </c>
      <c r="E50" s="17">
        <v>133</v>
      </c>
      <c r="F50" s="17">
        <v>300</v>
      </c>
      <c r="G50" s="17">
        <v>30</v>
      </c>
      <c r="H50" s="17">
        <v>13</v>
      </c>
      <c r="I50" s="17">
        <v>22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230</v>
      </c>
      <c r="D51" s="17">
        <v>13</v>
      </c>
      <c r="E51" s="17">
        <v>47</v>
      </c>
      <c r="F51" s="17">
        <v>120</v>
      </c>
      <c r="G51" s="17">
        <v>10</v>
      </c>
      <c r="H51" s="17">
        <v>18</v>
      </c>
      <c r="I51" s="17">
        <v>22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78</v>
      </c>
      <c r="D52" s="17">
        <v>1</v>
      </c>
      <c r="E52" s="17">
        <v>24</v>
      </c>
      <c r="F52" s="17">
        <v>40</v>
      </c>
      <c r="G52" s="17">
        <v>4</v>
      </c>
      <c r="H52" s="17">
        <v>3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81</v>
      </c>
      <c r="D53" s="18">
        <v>3</v>
      </c>
      <c r="E53" s="18">
        <v>37</v>
      </c>
      <c r="F53" s="18">
        <v>27</v>
      </c>
      <c r="G53" s="18">
        <v>6</v>
      </c>
      <c r="H53" s="18">
        <v>4</v>
      </c>
      <c r="I53" s="18">
        <v>4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5657</v>
      </c>
      <c r="D6" s="16">
        <v>515</v>
      </c>
      <c r="E6" s="16">
        <v>2913</v>
      </c>
      <c r="F6" s="16">
        <v>1500</v>
      </c>
      <c r="G6" s="16">
        <v>342</v>
      </c>
      <c r="H6" s="16">
        <v>184</v>
      </c>
      <c r="I6" s="16">
        <v>203</v>
      </c>
    </row>
    <row r="7" spans="1:29" ht="12" customHeight="1" x14ac:dyDescent="0.2">
      <c r="A7" s="28" t="s">
        <v>165</v>
      </c>
      <c r="B7" s="2" t="s">
        <v>12</v>
      </c>
      <c r="C7" s="17">
        <v>16</v>
      </c>
      <c r="D7" s="17">
        <v>1</v>
      </c>
      <c r="E7" s="17">
        <v>6</v>
      </c>
      <c r="F7" s="17">
        <v>4</v>
      </c>
      <c r="G7" s="17" t="s">
        <v>178</v>
      </c>
      <c r="H7" s="17">
        <v>4</v>
      </c>
      <c r="I7" s="17">
        <v>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265</v>
      </c>
      <c r="D8" s="17">
        <v>46</v>
      </c>
      <c r="E8" s="17">
        <v>136</v>
      </c>
      <c r="F8" s="17">
        <v>35</v>
      </c>
      <c r="G8" s="17">
        <v>12</v>
      </c>
      <c r="H8" s="17">
        <v>18</v>
      </c>
      <c r="I8" s="17">
        <v>18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544</v>
      </c>
      <c r="D9" s="17">
        <v>36</v>
      </c>
      <c r="E9" s="17">
        <v>359</v>
      </c>
      <c r="F9" s="17">
        <v>76</v>
      </c>
      <c r="G9" s="17">
        <v>24</v>
      </c>
      <c r="H9" s="17">
        <v>17</v>
      </c>
      <c r="I9" s="17">
        <v>32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633</v>
      </c>
      <c r="D10" s="17">
        <v>49</v>
      </c>
      <c r="E10" s="17">
        <v>393</v>
      </c>
      <c r="F10" s="17">
        <v>111</v>
      </c>
      <c r="G10" s="17">
        <v>34</v>
      </c>
      <c r="H10" s="17">
        <v>24</v>
      </c>
      <c r="I10" s="17">
        <v>22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698</v>
      </c>
      <c r="D11" s="17">
        <v>63</v>
      </c>
      <c r="E11" s="17">
        <v>402</v>
      </c>
      <c r="F11" s="17">
        <v>140</v>
      </c>
      <c r="G11" s="17">
        <v>52</v>
      </c>
      <c r="H11" s="17">
        <v>21</v>
      </c>
      <c r="I11" s="17">
        <v>20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676</v>
      </c>
      <c r="D12" s="17">
        <v>47</v>
      </c>
      <c r="E12" s="17">
        <v>373</v>
      </c>
      <c r="F12" s="17">
        <v>185</v>
      </c>
      <c r="G12" s="17">
        <v>41</v>
      </c>
      <c r="H12" s="17">
        <v>15</v>
      </c>
      <c r="I12" s="17">
        <v>15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734</v>
      </c>
      <c r="D13" s="17">
        <v>63</v>
      </c>
      <c r="E13" s="17">
        <v>391</v>
      </c>
      <c r="F13" s="17">
        <v>191</v>
      </c>
      <c r="G13" s="17">
        <v>55</v>
      </c>
      <c r="H13" s="17">
        <v>18</v>
      </c>
      <c r="I13" s="17">
        <v>16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555</v>
      </c>
      <c r="D14" s="17">
        <v>54</v>
      </c>
      <c r="E14" s="17">
        <v>293</v>
      </c>
      <c r="F14" s="17">
        <v>159</v>
      </c>
      <c r="G14" s="17">
        <v>26</v>
      </c>
      <c r="H14" s="17">
        <v>12</v>
      </c>
      <c r="I14" s="17">
        <v>11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482</v>
      </c>
      <c r="D15" s="17">
        <v>45</v>
      </c>
      <c r="E15" s="17">
        <v>232</v>
      </c>
      <c r="F15" s="17">
        <v>151</v>
      </c>
      <c r="G15" s="17">
        <v>31</v>
      </c>
      <c r="H15" s="17">
        <v>9</v>
      </c>
      <c r="I15" s="17">
        <v>14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395</v>
      </c>
      <c r="D16" s="17">
        <v>55</v>
      </c>
      <c r="E16" s="17">
        <v>157</v>
      </c>
      <c r="F16" s="17">
        <v>140</v>
      </c>
      <c r="G16" s="17">
        <v>21</v>
      </c>
      <c r="H16" s="17">
        <v>12</v>
      </c>
      <c r="I16" s="17">
        <v>10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319</v>
      </c>
      <c r="D17" s="17">
        <v>24</v>
      </c>
      <c r="E17" s="17">
        <v>107</v>
      </c>
      <c r="F17" s="17">
        <v>136</v>
      </c>
      <c r="G17" s="17">
        <v>22</v>
      </c>
      <c r="H17" s="17">
        <v>13</v>
      </c>
      <c r="I17" s="17">
        <v>17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188</v>
      </c>
      <c r="D18" s="17">
        <v>21</v>
      </c>
      <c r="E18" s="17">
        <v>32</v>
      </c>
      <c r="F18" s="17">
        <v>101</v>
      </c>
      <c r="G18" s="17">
        <v>13</v>
      </c>
      <c r="H18" s="17">
        <v>9</v>
      </c>
      <c r="I18" s="17">
        <v>12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95</v>
      </c>
      <c r="D19" s="17">
        <v>7</v>
      </c>
      <c r="E19" s="17">
        <v>18</v>
      </c>
      <c r="F19" s="17">
        <v>46</v>
      </c>
      <c r="G19" s="17">
        <v>7</v>
      </c>
      <c r="H19" s="17">
        <v>10</v>
      </c>
      <c r="I19" s="17">
        <v>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33</v>
      </c>
      <c r="D20" s="17">
        <v>4</v>
      </c>
      <c r="E20" s="17">
        <v>8</v>
      </c>
      <c r="F20" s="17">
        <v>15</v>
      </c>
      <c r="G20" s="17">
        <v>2</v>
      </c>
      <c r="H20" s="17" t="s">
        <v>178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24</v>
      </c>
      <c r="D21" s="17" t="s">
        <v>178</v>
      </c>
      <c r="E21" s="17">
        <v>6</v>
      </c>
      <c r="F21" s="17">
        <v>10</v>
      </c>
      <c r="G21" s="17">
        <v>2</v>
      </c>
      <c r="H21" s="17">
        <v>2</v>
      </c>
      <c r="I21" s="17">
        <v>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2443</v>
      </c>
      <c r="D22" s="16">
        <v>504</v>
      </c>
      <c r="E22" s="16">
        <v>1150</v>
      </c>
      <c r="F22" s="16">
        <v>532</v>
      </c>
      <c r="G22" s="16">
        <v>88</v>
      </c>
      <c r="H22" s="16">
        <v>83</v>
      </c>
      <c r="I22" s="16">
        <v>86</v>
      </c>
    </row>
    <row r="23" spans="1:14" ht="12" customHeight="1" x14ac:dyDescent="0.2">
      <c r="A23" s="28" t="s">
        <v>165</v>
      </c>
      <c r="B23" s="2" t="s">
        <v>12</v>
      </c>
      <c r="C23" s="17">
        <v>1</v>
      </c>
      <c r="D23" s="17" t="s">
        <v>178</v>
      </c>
      <c r="E23" s="17">
        <v>1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96</v>
      </c>
      <c r="D24" s="17">
        <v>43</v>
      </c>
      <c r="E24" s="17">
        <v>30</v>
      </c>
      <c r="F24" s="17">
        <v>11</v>
      </c>
      <c r="G24" s="17">
        <v>1</v>
      </c>
      <c r="H24" s="17">
        <v>5</v>
      </c>
      <c r="I24" s="17">
        <v>6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203</v>
      </c>
      <c r="D25" s="17">
        <v>36</v>
      </c>
      <c r="E25" s="17">
        <v>114</v>
      </c>
      <c r="F25" s="17">
        <v>25</v>
      </c>
      <c r="G25" s="17">
        <v>12</v>
      </c>
      <c r="H25" s="17">
        <v>7</v>
      </c>
      <c r="I25" s="17">
        <v>9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287</v>
      </c>
      <c r="D26" s="17">
        <v>49</v>
      </c>
      <c r="E26" s="17">
        <v>158</v>
      </c>
      <c r="F26" s="17">
        <v>40</v>
      </c>
      <c r="G26" s="17">
        <v>12</v>
      </c>
      <c r="H26" s="17">
        <v>14</v>
      </c>
      <c r="I26" s="17">
        <v>14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318</v>
      </c>
      <c r="D27" s="17">
        <v>63</v>
      </c>
      <c r="E27" s="17">
        <v>179</v>
      </c>
      <c r="F27" s="17">
        <v>50</v>
      </c>
      <c r="G27" s="17">
        <v>12</v>
      </c>
      <c r="H27" s="17">
        <v>7</v>
      </c>
      <c r="I27" s="17">
        <v>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311</v>
      </c>
      <c r="D28" s="17">
        <v>47</v>
      </c>
      <c r="E28" s="17">
        <v>159</v>
      </c>
      <c r="F28" s="17">
        <v>79</v>
      </c>
      <c r="G28" s="17">
        <v>10</v>
      </c>
      <c r="H28" s="17">
        <v>9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336</v>
      </c>
      <c r="D29" s="17">
        <v>62</v>
      </c>
      <c r="E29" s="17">
        <v>167</v>
      </c>
      <c r="F29" s="17">
        <v>72</v>
      </c>
      <c r="G29" s="17">
        <v>14</v>
      </c>
      <c r="H29" s="17">
        <v>13</v>
      </c>
      <c r="I29" s="17">
        <v>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262</v>
      </c>
      <c r="D30" s="17">
        <v>54</v>
      </c>
      <c r="E30" s="17">
        <v>135</v>
      </c>
      <c r="F30" s="17">
        <v>59</v>
      </c>
      <c r="G30" s="17">
        <v>5</v>
      </c>
      <c r="H30" s="17">
        <v>6</v>
      </c>
      <c r="I30" s="17">
        <v>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213</v>
      </c>
      <c r="D31" s="17">
        <v>42</v>
      </c>
      <c r="E31" s="17">
        <v>94</v>
      </c>
      <c r="F31" s="17">
        <v>57</v>
      </c>
      <c r="G31" s="17">
        <v>8</v>
      </c>
      <c r="H31" s="17">
        <v>4</v>
      </c>
      <c r="I31" s="17">
        <v>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192</v>
      </c>
      <c r="D32" s="17">
        <v>55</v>
      </c>
      <c r="E32" s="17">
        <v>72</v>
      </c>
      <c r="F32" s="17">
        <v>49</v>
      </c>
      <c r="G32" s="17">
        <v>4</v>
      </c>
      <c r="H32" s="17">
        <v>6</v>
      </c>
      <c r="I32" s="17">
        <v>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106</v>
      </c>
      <c r="D33" s="17">
        <v>22</v>
      </c>
      <c r="E33" s="17">
        <v>29</v>
      </c>
      <c r="F33" s="17">
        <v>39</v>
      </c>
      <c r="G33" s="17">
        <v>6</v>
      </c>
      <c r="H33" s="17">
        <v>4</v>
      </c>
      <c r="I33" s="17">
        <v>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67</v>
      </c>
      <c r="D34" s="17">
        <v>21</v>
      </c>
      <c r="E34" s="17">
        <v>6</v>
      </c>
      <c r="F34" s="17">
        <v>29</v>
      </c>
      <c r="G34" s="17">
        <v>2</v>
      </c>
      <c r="H34" s="17">
        <v>5</v>
      </c>
      <c r="I34" s="17">
        <v>4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28</v>
      </c>
      <c r="D35" s="17">
        <v>6</v>
      </c>
      <c r="E35" s="17">
        <v>2</v>
      </c>
      <c r="F35" s="17">
        <v>14</v>
      </c>
      <c r="G35" s="17">
        <v>1</v>
      </c>
      <c r="H35" s="17">
        <v>1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13</v>
      </c>
      <c r="D36" s="17">
        <v>4</v>
      </c>
      <c r="E36" s="17">
        <v>3</v>
      </c>
      <c r="F36" s="17">
        <v>4</v>
      </c>
      <c r="G36" s="17">
        <v>1</v>
      </c>
      <c r="H36" s="17" t="s">
        <v>178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10</v>
      </c>
      <c r="D37" s="17" t="s">
        <v>178</v>
      </c>
      <c r="E37" s="17">
        <v>1</v>
      </c>
      <c r="F37" s="17">
        <v>4</v>
      </c>
      <c r="G37" s="17" t="s">
        <v>178</v>
      </c>
      <c r="H37" s="17">
        <v>2</v>
      </c>
      <c r="I37" s="17">
        <v>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3214</v>
      </c>
      <c r="D38" s="16">
        <v>11</v>
      </c>
      <c r="E38" s="16">
        <v>1763</v>
      </c>
      <c r="F38" s="16">
        <v>968</v>
      </c>
      <c r="G38" s="16">
        <v>254</v>
      </c>
      <c r="H38" s="16">
        <v>101</v>
      </c>
      <c r="I38" s="16">
        <v>117</v>
      </c>
    </row>
    <row r="39" spans="1:14" ht="12" customHeight="1" x14ac:dyDescent="0.2">
      <c r="A39" s="28" t="s">
        <v>165</v>
      </c>
      <c r="B39" s="2" t="s">
        <v>12</v>
      </c>
      <c r="C39" s="17">
        <v>15</v>
      </c>
      <c r="D39" s="17">
        <v>1</v>
      </c>
      <c r="E39" s="17">
        <v>5</v>
      </c>
      <c r="F39" s="17">
        <v>4</v>
      </c>
      <c r="G39" s="17" t="s">
        <v>178</v>
      </c>
      <c r="H39" s="17">
        <v>4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169</v>
      </c>
      <c r="D40" s="17">
        <v>3</v>
      </c>
      <c r="E40" s="17">
        <v>106</v>
      </c>
      <c r="F40" s="17">
        <v>24</v>
      </c>
      <c r="G40" s="17">
        <v>11</v>
      </c>
      <c r="H40" s="17">
        <v>13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341</v>
      </c>
      <c r="D41" s="17" t="s">
        <v>178</v>
      </c>
      <c r="E41" s="17">
        <v>245</v>
      </c>
      <c r="F41" s="17">
        <v>51</v>
      </c>
      <c r="G41" s="17">
        <v>12</v>
      </c>
      <c r="H41" s="17">
        <v>10</v>
      </c>
      <c r="I41" s="17">
        <v>23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346</v>
      </c>
      <c r="D42" s="17" t="s">
        <v>178</v>
      </c>
      <c r="E42" s="17">
        <v>235</v>
      </c>
      <c r="F42" s="17">
        <v>71</v>
      </c>
      <c r="G42" s="17">
        <v>22</v>
      </c>
      <c r="H42" s="17">
        <v>10</v>
      </c>
      <c r="I42" s="17">
        <v>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380</v>
      </c>
      <c r="D43" s="17" t="s">
        <v>178</v>
      </c>
      <c r="E43" s="17">
        <v>223</v>
      </c>
      <c r="F43" s="17">
        <v>90</v>
      </c>
      <c r="G43" s="17">
        <v>40</v>
      </c>
      <c r="H43" s="17">
        <v>14</v>
      </c>
      <c r="I43" s="17">
        <v>13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365</v>
      </c>
      <c r="D44" s="17" t="s">
        <v>178</v>
      </c>
      <c r="E44" s="17">
        <v>214</v>
      </c>
      <c r="F44" s="17">
        <v>106</v>
      </c>
      <c r="G44" s="17">
        <v>31</v>
      </c>
      <c r="H44" s="17">
        <v>6</v>
      </c>
      <c r="I44" s="17">
        <v>8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398</v>
      </c>
      <c r="D45" s="17">
        <v>1</v>
      </c>
      <c r="E45" s="17">
        <v>224</v>
      </c>
      <c r="F45" s="17">
        <v>119</v>
      </c>
      <c r="G45" s="17">
        <v>41</v>
      </c>
      <c r="H45" s="17">
        <v>5</v>
      </c>
      <c r="I45" s="17">
        <v>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293</v>
      </c>
      <c r="D46" s="17" t="s">
        <v>178</v>
      </c>
      <c r="E46" s="17">
        <v>158</v>
      </c>
      <c r="F46" s="17">
        <v>100</v>
      </c>
      <c r="G46" s="17">
        <v>21</v>
      </c>
      <c r="H46" s="17">
        <v>6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269</v>
      </c>
      <c r="D47" s="17">
        <v>3</v>
      </c>
      <c r="E47" s="17">
        <v>138</v>
      </c>
      <c r="F47" s="17">
        <v>94</v>
      </c>
      <c r="G47" s="17">
        <v>23</v>
      </c>
      <c r="H47" s="17">
        <v>5</v>
      </c>
      <c r="I47" s="17">
        <v>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203</v>
      </c>
      <c r="D48" s="17" t="s">
        <v>178</v>
      </c>
      <c r="E48" s="17">
        <v>85</v>
      </c>
      <c r="F48" s="17">
        <v>91</v>
      </c>
      <c r="G48" s="17">
        <v>17</v>
      </c>
      <c r="H48" s="17">
        <v>6</v>
      </c>
      <c r="I48" s="17">
        <v>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213</v>
      </c>
      <c r="D49" s="17">
        <v>2</v>
      </c>
      <c r="E49" s="17">
        <v>78</v>
      </c>
      <c r="F49" s="17">
        <v>97</v>
      </c>
      <c r="G49" s="17">
        <v>16</v>
      </c>
      <c r="H49" s="17">
        <v>9</v>
      </c>
      <c r="I49" s="17">
        <v>11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121</v>
      </c>
      <c r="D50" s="17" t="s">
        <v>178</v>
      </c>
      <c r="E50" s="17">
        <v>26</v>
      </c>
      <c r="F50" s="17">
        <v>72</v>
      </c>
      <c r="G50" s="17">
        <v>11</v>
      </c>
      <c r="H50" s="17">
        <v>4</v>
      </c>
      <c r="I50" s="17">
        <v>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67</v>
      </c>
      <c r="D51" s="17">
        <v>1</v>
      </c>
      <c r="E51" s="17">
        <v>16</v>
      </c>
      <c r="F51" s="17">
        <v>32</v>
      </c>
      <c r="G51" s="17">
        <v>6</v>
      </c>
      <c r="H51" s="17">
        <v>9</v>
      </c>
      <c r="I51" s="17">
        <v>3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20</v>
      </c>
      <c r="D52" s="17" t="s">
        <v>178</v>
      </c>
      <c r="E52" s="17">
        <v>5</v>
      </c>
      <c r="F52" s="17">
        <v>11</v>
      </c>
      <c r="G52" s="17">
        <v>1</v>
      </c>
      <c r="H52" s="17" t="s">
        <v>178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14</v>
      </c>
      <c r="D53" s="18" t="s">
        <v>178</v>
      </c>
      <c r="E53" s="18">
        <v>5</v>
      </c>
      <c r="F53" s="18">
        <v>6</v>
      </c>
      <c r="G53" s="18">
        <v>2</v>
      </c>
      <c r="H53" s="18" t="s">
        <v>178</v>
      </c>
      <c r="I53" s="18">
        <v>1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72054</v>
      </c>
      <c r="D6" s="16">
        <v>5294</v>
      </c>
      <c r="E6" s="16">
        <v>35382</v>
      </c>
      <c r="F6" s="16">
        <v>22911</v>
      </c>
      <c r="G6" s="16">
        <v>4267</v>
      </c>
      <c r="H6" s="16">
        <v>1905</v>
      </c>
      <c r="I6" s="16">
        <v>2295</v>
      </c>
    </row>
    <row r="7" spans="1:29" ht="12" customHeight="1" x14ac:dyDescent="0.2">
      <c r="A7" s="28" t="s">
        <v>165</v>
      </c>
      <c r="B7" s="2" t="s">
        <v>12</v>
      </c>
      <c r="C7" s="17">
        <v>105</v>
      </c>
      <c r="D7" s="17">
        <v>10</v>
      </c>
      <c r="E7" s="17">
        <v>37</v>
      </c>
      <c r="F7" s="17">
        <v>29</v>
      </c>
      <c r="G7" s="17">
        <v>7</v>
      </c>
      <c r="H7" s="17">
        <v>11</v>
      </c>
      <c r="I7" s="17">
        <v>11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2034</v>
      </c>
      <c r="D8" s="17">
        <v>192</v>
      </c>
      <c r="E8" s="17">
        <v>959</v>
      </c>
      <c r="F8" s="17">
        <v>481</v>
      </c>
      <c r="G8" s="17">
        <v>85</v>
      </c>
      <c r="H8" s="17">
        <v>198</v>
      </c>
      <c r="I8" s="17">
        <v>119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6177</v>
      </c>
      <c r="D9" s="17">
        <v>488</v>
      </c>
      <c r="E9" s="17">
        <v>3657</v>
      </c>
      <c r="F9" s="17">
        <v>1206</v>
      </c>
      <c r="G9" s="17">
        <v>225</v>
      </c>
      <c r="H9" s="17">
        <v>314</v>
      </c>
      <c r="I9" s="17">
        <v>287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7975</v>
      </c>
      <c r="D10" s="17">
        <v>449</v>
      </c>
      <c r="E10" s="17">
        <v>4748</v>
      </c>
      <c r="F10" s="17">
        <v>1894</v>
      </c>
      <c r="G10" s="17">
        <v>387</v>
      </c>
      <c r="H10" s="17">
        <v>209</v>
      </c>
      <c r="I10" s="17">
        <v>288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8861</v>
      </c>
      <c r="D11" s="17">
        <v>560</v>
      </c>
      <c r="E11" s="17">
        <v>4910</v>
      </c>
      <c r="F11" s="17">
        <v>2496</v>
      </c>
      <c r="G11" s="17">
        <v>470</v>
      </c>
      <c r="H11" s="17">
        <v>172</v>
      </c>
      <c r="I11" s="17">
        <v>253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9232</v>
      </c>
      <c r="D12" s="17">
        <v>545</v>
      </c>
      <c r="E12" s="17">
        <v>4868</v>
      </c>
      <c r="F12" s="17">
        <v>2923</v>
      </c>
      <c r="G12" s="17">
        <v>520</v>
      </c>
      <c r="H12" s="17">
        <v>166</v>
      </c>
      <c r="I12" s="17">
        <v>210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9522</v>
      </c>
      <c r="D13" s="17">
        <v>607</v>
      </c>
      <c r="E13" s="17">
        <v>4938</v>
      </c>
      <c r="F13" s="17">
        <v>3053</v>
      </c>
      <c r="G13" s="17">
        <v>547</v>
      </c>
      <c r="H13" s="17">
        <v>162</v>
      </c>
      <c r="I13" s="17">
        <v>215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8218</v>
      </c>
      <c r="D14" s="17">
        <v>604</v>
      </c>
      <c r="E14" s="17">
        <v>4019</v>
      </c>
      <c r="F14" s="17">
        <v>2753</v>
      </c>
      <c r="G14" s="17">
        <v>526</v>
      </c>
      <c r="H14" s="17">
        <v>135</v>
      </c>
      <c r="I14" s="17">
        <v>181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6778</v>
      </c>
      <c r="D15" s="17">
        <v>641</v>
      </c>
      <c r="E15" s="17">
        <v>3041</v>
      </c>
      <c r="F15" s="17">
        <v>2374</v>
      </c>
      <c r="G15" s="17">
        <v>430</v>
      </c>
      <c r="H15" s="17">
        <v>128</v>
      </c>
      <c r="I15" s="17">
        <v>164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5288</v>
      </c>
      <c r="D16" s="17">
        <v>523</v>
      </c>
      <c r="E16" s="17">
        <v>2146</v>
      </c>
      <c r="F16" s="17">
        <v>1967</v>
      </c>
      <c r="G16" s="17">
        <v>386</v>
      </c>
      <c r="H16" s="17">
        <v>105</v>
      </c>
      <c r="I16" s="17">
        <v>161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3726</v>
      </c>
      <c r="D17" s="17">
        <v>344</v>
      </c>
      <c r="E17" s="17">
        <v>1293</v>
      </c>
      <c r="F17" s="17">
        <v>1546</v>
      </c>
      <c r="G17" s="17">
        <v>284</v>
      </c>
      <c r="H17" s="17">
        <v>99</v>
      </c>
      <c r="I17" s="17">
        <v>160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2097</v>
      </c>
      <c r="D18" s="17">
        <v>177</v>
      </c>
      <c r="E18" s="17">
        <v>426</v>
      </c>
      <c r="F18" s="17">
        <v>1099</v>
      </c>
      <c r="G18" s="17">
        <v>197</v>
      </c>
      <c r="H18" s="17">
        <v>87</v>
      </c>
      <c r="I18" s="17">
        <v>111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1114</v>
      </c>
      <c r="D19" s="17">
        <v>83</v>
      </c>
      <c r="E19" s="17">
        <v>177</v>
      </c>
      <c r="F19" s="17">
        <v>618</v>
      </c>
      <c r="G19" s="17">
        <v>107</v>
      </c>
      <c r="H19" s="17">
        <v>65</v>
      </c>
      <c r="I19" s="17">
        <v>64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552</v>
      </c>
      <c r="D20" s="17">
        <v>40</v>
      </c>
      <c r="E20" s="17">
        <v>86</v>
      </c>
      <c r="F20" s="17">
        <v>300</v>
      </c>
      <c r="G20" s="17">
        <v>56</v>
      </c>
      <c r="H20" s="17">
        <v>32</v>
      </c>
      <c r="I20" s="17">
        <v>38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375</v>
      </c>
      <c r="D21" s="17">
        <v>31</v>
      </c>
      <c r="E21" s="17">
        <v>77</v>
      </c>
      <c r="F21" s="17">
        <v>172</v>
      </c>
      <c r="G21" s="17">
        <v>40</v>
      </c>
      <c r="H21" s="17">
        <v>22</v>
      </c>
      <c r="I21" s="17">
        <v>33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33098</v>
      </c>
      <c r="D22" s="16">
        <v>5120</v>
      </c>
      <c r="E22" s="16">
        <v>15570</v>
      </c>
      <c r="F22" s="16">
        <v>9107</v>
      </c>
      <c r="G22" s="16">
        <v>1303</v>
      </c>
      <c r="H22" s="16">
        <v>909</v>
      </c>
      <c r="I22" s="16">
        <v>1089</v>
      </c>
    </row>
    <row r="23" spans="1:14" ht="12" customHeight="1" x14ac:dyDescent="0.2">
      <c r="A23" s="28" t="s">
        <v>165</v>
      </c>
      <c r="B23" s="2" t="s">
        <v>12</v>
      </c>
      <c r="C23" s="17">
        <v>43</v>
      </c>
      <c r="D23" s="17">
        <v>7</v>
      </c>
      <c r="E23" s="17">
        <v>16</v>
      </c>
      <c r="F23" s="17">
        <v>12</v>
      </c>
      <c r="G23" s="17">
        <v>4</v>
      </c>
      <c r="H23" s="17">
        <v>4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826</v>
      </c>
      <c r="D24" s="17">
        <v>183</v>
      </c>
      <c r="E24" s="17">
        <v>297</v>
      </c>
      <c r="F24" s="17">
        <v>193</v>
      </c>
      <c r="G24" s="17">
        <v>26</v>
      </c>
      <c r="H24" s="17">
        <v>75</v>
      </c>
      <c r="I24" s="17">
        <v>52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2769</v>
      </c>
      <c r="D25" s="17">
        <v>476</v>
      </c>
      <c r="E25" s="17">
        <v>1382</v>
      </c>
      <c r="F25" s="17">
        <v>585</v>
      </c>
      <c r="G25" s="17">
        <v>78</v>
      </c>
      <c r="H25" s="17">
        <v>116</v>
      </c>
      <c r="I25" s="17">
        <v>132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3648</v>
      </c>
      <c r="D26" s="17">
        <v>433</v>
      </c>
      <c r="E26" s="17">
        <v>1944</v>
      </c>
      <c r="F26" s="17">
        <v>910</v>
      </c>
      <c r="G26" s="17">
        <v>128</v>
      </c>
      <c r="H26" s="17">
        <v>89</v>
      </c>
      <c r="I26" s="17">
        <v>144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4287</v>
      </c>
      <c r="D27" s="17">
        <v>546</v>
      </c>
      <c r="E27" s="17">
        <v>2149</v>
      </c>
      <c r="F27" s="17">
        <v>1202</v>
      </c>
      <c r="G27" s="17">
        <v>169</v>
      </c>
      <c r="H27" s="17">
        <v>88</v>
      </c>
      <c r="I27" s="17">
        <v>133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4443</v>
      </c>
      <c r="D28" s="17">
        <v>532</v>
      </c>
      <c r="E28" s="17">
        <v>2276</v>
      </c>
      <c r="F28" s="17">
        <v>1285</v>
      </c>
      <c r="G28" s="17">
        <v>169</v>
      </c>
      <c r="H28" s="17">
        <v>85</v>
      </c>
      <c r="I28" s="17">
        <v>96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4557</v>
      </c>
      <c r="D29" s="17">
        <v>591</v>
      </c>
      <c r="E29" s="17">
        <v>2333</v>
      </c>
      <c r="F29" s="17">
        <v>1267</v>
      </c>
      <c r="G29" s="17">
        <v>172</v>
      </c>
      <c r="H29" s="17">
        <v>87</v>
      </c>
      <c r="I29" s="17">
        <v>107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3894</v>
      </c>
      <c r="D30" s="17">
        <v>590</v>
      </c>
      <c r="E30" s="17">
        <v>1926</v>
      </c>
      <c r="F30" s="17">
        <v>1056</v>
      </c>
      <c r="G30" s="17">
        <v>166</v>
      </c>
      <c r="H30" s="17">
        <v>76</v>
      </c>
      <c r="I30" s="17">
        <v>80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3257</v>
      </c>
      <c r="D31" s="17">
        <v>628</v>
      </c>
      <c r="E31" s="17">
        <v>1478</v>
      </c>
      <c r="F31" s="17">
        <v>867</v>
      </c>
      <c r="G31" s="17">
        <v>131</v>
      </c>
      <c r="H31" s="17">
        <v>76</v>
      </c>
      <c r="I31" s="17">
        <v>77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2412</v>
      </c>
      <c r="D32" s="17">
        <v>511</v>
      </c>
      <c r="E32" s="17">
        <v>1006</v>
      </c>
      <c r="F32" s="17">
        <v>640</v>
      </c>
      <c r="G32" s="17">
        <v>109</v>
      </c>
      <c r="H32" s="17">
        <v>70</v>
      </c>
      <c r="I32" s="17">
        <v>76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1477</v>
      </c>
      <c r="D33" s="17">
        <v>327</v>
      </c>
      <c r="E33" s="17">
        <v>497</v>
      </c>
      <c r="F33" s="17">
        <v>457</v>
      </c>
      <c r="G33" s="17">
        <v>65</v>
      </c>
      <c r="H33" s="17">
        <v>56</v>
      </c>
      <c r="I33" s="17">
        <v>75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735</v>
      </c>
      <c r="D34" s="17">
        <v>160</v>
      </c>
      <c r="E34" s="17">
        <v>138</v>
      </c>
      <c r="F34" s="17">
        <v>310</v>
      </c>
      <c r="G34" s="17">
        <v>40</v>
      </c>
      <c r="H34" s="17">
        <v>41</v>
      </c>
      <c r="I34" s="17">
        <v>46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390</v>
      </c>
      <c r="D35" s="17">
        <v>76</v>
      </c>
      <c r="E35" s="17">
        <v>65</v>
      </c>
      <c r="F35" s="17">
        <v>164</v>
      </c>
      <c r="G35" s="17">
        <v>25</v>
      </c>
      <c r="H35" s="17">
        <v>27</v>
      </c>
      <c r="I35" s="17">
        <v>33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198</v>
      </c>
      <c r="D36" s="17">
        <v>35</v>
      </c>
      <c r="E36" s="17">
        <v>28</v>
      </c>
      <c r="F36" s="17">
        <v>92</v>
      </c>
      <c r="G36" s="17">
        <v>13</v>
      </c>
      <c r="H36" s="17">
        <v>12</v>
      </c>
      <c r="I36" s="17">
        <v>18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162</v>
      </c>
      <c r="D37" s="17">
        <v>25</v>
      </c>
      <c r="E37" s="17">
        <v>35</v>
      </c>
      <c r="F37" s="17">
        <v>67</v>
      </c>
      <c r="G37" s="17">
        <v>8</v>
      </c>
      <c r="H37" s="17">
        <v>7</v>
      </c>
      <c r="I37" s="17">
        <v>20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38956</v>
      </c>
      <c r="D38" s="16">
        <v>174</v>
      </c>
      <c r="E38" s="16">
        <v>19812</v>
      </c>
      <c r="F38" s="16">
        <v>13804</v>
      </c>
      <c r="G38" s="16">
        <v>2964</v>
      </c>
      <c r="H38" s="16">
        <v>996</v>
      </c>
      <c r="I38" s="16">
        <v>1206</v>
      </c>
    </row>
    <row r="39" spans="1:14" ht="12" customHeight="1" x14ac:dyDescent="0.2">
      <c r="A39" s="28" t="s">
        <v>165</v>
      </c>
      <c r="B39" s="2" t="s">
        <v>12</v>
      </c>
      <c r="C39" s="17">
        <v>62</v>
      </c>
      <c r="D39" s="17">
        <v>3</v>
      </c>
      <c r="E39" s="17">
        <v>21</v>
      </c>
      <c r="F39" s="17">
        <v>17</v>
      </c>
      <c r="G39" s="17">
        <v>3</v>
      </c>
      <c r="H39" s="17">
        <v>7</v>
      </c>
      <c r="I39" s="17">
        <v>11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1208</v>
      </c>
      <c r="D40" s="17">
        <v>9</v>
      </c>
      <c r="E40" s="17">
        <v>662</v>
      </c>
      <c r="F40" s="17">
        <v>288</v>
      </c>
      <c r="G40" s="17">
        <v>59</v>
      </c>
      <c r="H40" s="17">
        <v>123</v>
      </c>
      <c r="I40" s="17">
        <v>67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3408</v>
      </c>
      <c r="D41" s="17">
        <v>12</v>
      </c>
      <c r="E41" s="17">
        <v>2275</v>
      </c>
      <c r="F41" s="17">
        <v>621</v>
      </c>
      <c r="G41" s="17">
        <v>147</v>
      </c>
      <c r="H41" s="17">
        <v>198</v>
      </c>
      <c r="I41" s="17">
        <v>155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4327</v>
      </c>
      <c r="D42" s="17">
        <v>16</v>
      </c>
      <c r="E42" s="17">
        <v>2804</v>
      </c>
      <c r="F42" s="17">
        <v>984</v>
      </c>
      <c r="G42" s="17">
        <v>259</v>
      </c>
      <c r="H42" s="17">
        <v>120</v>
      </c>
      <c r="I42" s="17">
        <v>144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4574</v>
      </c>
      <c r="D43" s="17">
        <v>14</v>
      </c>
      <c r="E43" s="17">
        <v>2761</v>
      </c>
      <c r="F43" s="17">
        <v>1294</v>
      </c>
      <c r="G43" s="17">
        <v>301</v>
      </c>
      <c r="H43" s="17">
        <v>84</v>
      </c>
      <c r="I43" s="17">
        <v>120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4789</v>
      </c>
      <c r="D44" s="17">
        <v>13</v>
      </c>
      <c r="E44" s="17">
        <v>2592</v>
      </c>
      <c r="F44" s="17">
        <v>1638</v>
      </c>
      <c r="G44" s="17">
        <v>351</v>
      </c>
      <c r="H44" s="17">
        <v>81</v>
      </c>
      <c r="I44" s="17">
        <v>114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4965</v>
      </c>
      <c r="D45" s="17">
        <v>16</v>
      </c>
      <c r="E45" s="17">
        <v>2605</v>
      </c>
      <c r="F45" s="17">
        <v>1786</v>
      </c>
      <c r="G45" s="17">
        <v>375</v>
      </c>
      <c r="H45" s="17">
        <v>75</v>
      </c>
      <c r="I45" s="17">
        <v>108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4324</v>
      </c>
      <c r="D46" s="17">
        <v>14</v>
      </c>
      <c r="E46" s="17">
        <v>2093</v>
      </c>
      <c r="F46" s="17">
        <v>1697</v>
      </c>
      <c r="G46" s="17">
        <v>360</v>
      </c>
      <c r="H46" s="17">
        <v>59</v>
      </c>
      <c r="I46" s="17">
        <v>101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3521</v>
      </c>
      <c r="D47" s="17">
        <v>13</v>
      </c>
      <c r="E47" s="17">
        <v>1563</v>
      </c>
      <c r="F47" s="17">
        <v>1507</v>
      </c>
      <c r="G47" s="17">
        <v>299</v>
      </c>
      <c r="H47" s="17">
        <v>52</v>
      </c>
      <c r="I47" s="17">
        <v>87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2876</v>
      </c>
      <c r="D48" s="17">
        <v>12</v>
      </c>
      <c r="E48" s="17">
        <v>1140</v>
      </c>
      <c r="F48" s="17">
        <v>1327</v>
      </c>
      <c r="G48" s="17">
        <v>277</v>
      </c>
      <c r="H48" s="17">
        <v>35</v>
      </c>
      <c r="I48" s="17">
        <v>85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2249</v>
      </c>
      <c r="D49" s="17">
        <v>17</v>
      </c>
      <c r="E49" s="17">
        <v>796</v>
      </c>
      <c r="F49" s="17">
        <v>1089</v>
      </c>
      <c r="G49" s="17">
        <v>219</v>
      </c>
      <c r="H49" s="17">
        <v>43</v>
      </c>
      <c r="I49" s="17">
        <v>85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1362</v>
      </c>
      <c r="D50" s="17">
        <v>17</v>
      </c>
      <c r="E50" s="17">
        <v>288</v>
      </c>
      <c r="F50" s="17">
        <v>789</v>
      </c>
      <c r="G50" s="17">
        <v>157</v>
      </c>
      <c r="H50" s="17">
        <v>46</v>
      </c>
      <c r="I50" s="17">
        <v>65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724</v>
      </c>
      <c r="D51" s="17">
        <v>7</v>
      </c>
      <c r="E51" s="17">
        <v>112</v>
      </c>
      <c r="F51" s="17">
        <v>454</v>
      </c>
      <c r="G51" s="17">
        <v>82</v>
      </c>
      <c r="H51" s="17">
        <v>38</v>
      </c>
      <c r="I51" s="17">
        <v>31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354</v>
      </c>
      <c r="D52" s="17">
        <v>5</v>
      </c>
      <c r="E52" s="17">
        <v>58</v>
      </c>
      <c r="F52" s="17">
        <v>208</v>
      </c>
      <c r="G52" s="17">
        <v>43</v>
      </c>
      <c r="H52" s="17">
        <v>20</v>
      </c>
      <c r="I52" s="17">
        <v>20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213</v>
      </c>
      <c r="D53" s="18">
        <v>6</v>
      </c>
      <c r="E53" s="18">
        <v>42</v>
      </c>
      <c r="F53" s="18">
        <v>105</v>
      </c>
      <c r="G53" s="18">
        <v>32</v>
      </c>
      <c r="H53" s="18">
        <v>15</v>
      </c>
      <c r="I53" s="18">
        <v>13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5043</v>
      </c>
      <c r="D6" s="16">
        <v>478</v>
      </c>
      <c r="E6" s="16">
        <v>2794</v>
      </c>
      <c r="F6" s="16">
        <v>1169</v>
      </c>
      <c r="G6" s="16">
        <v>276</v>
      </c>
      <c r="H6" s="16">
        <v>151</v>
      </c>
      <c r="I6" s="16">
        <v>175</v>
      </c>
    </row>
    <row r="7" spans="1:29" ht="12" customHeight="1" x14ac:dyDescent="0.2">
      <c r="A7" s="28" t="s">
        <v>165</v>
      </c>
      <c r="B7" s="2" t="s">
        <v>12</v>
      </c>
      <c r="C7" s="17">
        <v>16</v>
      </c>
      <c r="D7" s="17" t="s">
        <v>178</v>
      </c>
      <c r="E7" s="17">
        <v>4</v>
      </c>
      <c r="F7" s="17">
        <v>7</v>
      </c>
      <c r="G7" s="17" t="s">
        <v>178</v>
      </c>
      <c r="H7" s="17">
        <v>5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203</v>
      </c>
      <c r="D8" s="17">
        <v>31</v>
      </c>
      <c r="E8" s="17">
        <v>98</v>
      </c>
      <c r="F8" s="17">
        <v>35</v>
      </c>
      <c r="G8" s="17">
        <v>8</v>
      </c>
      <c r="H8" s="17">
        <v>23</v>
      </c>
      <c r="I8" s="17">
        <v>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487</v>
      </c>
      <c r="D9" s="17">
        <v>61</v>
      </c>
      <c r="E9" s="17">
        <v>300</v>
      </c>
      <c r="F9" s="17">
        <v>66</v>
      </c>
      <c r="G9" s="17">
        <v>16</v>
      </c>
      <c r="H9" s="17">
        <v>20</v>
      </c>
      <c r="I9" s="17">
        <v>24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558</v>
      </c>
      <c r="D10" s="17">
        <v>42</v>
      </c>
      <c r="E10" s="17">
        <v>360</v>
      </c>
      <c r="F10" s="17">
        <v>90</v>
      </c>
      <c r="G10" s="17">
        <v>25</v>
      </c>
      <c r="H10" s="17">
        <v>22</v>
      </c>
      <c r="I10" s="17">
        <v>19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580</v>
      </c>
      <c r="D11" s="17">
        <v>47</v>
      </c>
      <c r="E11" s="17">
        <v>366</v>
      </c>
      <c r="F11" s="17">
        <v>111</v>
      </c>
      <c r="G11" s="17">
        <v>34</v>
      </c>
      <c r="H11" s="17">
        <v>12</v>
      </c>
      <c r="I11" s="17">
        <v>10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595</v>
      </c>
      <c r="D12" s="17">
        <v>45</v>
      </c>
      <c r="E12" s="17">
        <v>370</v>
      </c>
      <c r="F12" s="17">
        <v>114</v>
      </c>
      <c r="G12" s="17">
        <v>32</v>
      </c>
      <c r="H12" s="17">
        <v>13</v>
      </c>
      <c r="I12" s="17">
        <v>21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583</v>
      </c>
      <c r="D13" s="17">
        <v>51</v>
      </c>
      <c r="E13" s="17">
        <v>363</v>
      </c>
      <c r="F13" s="17">
        <v>114</v>
      </c>
      <c r="G13" s="17">
        <v>26</v>
      </c>
      <c r="H13" s="17">
        <v>10</v>
      </c>
      <c r="I13" s="17">
        <v>19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545</v>
      </c>
      <c r="D14" s="17">
        <v>56</v>
      </c>
      <c r="E14" s="17">
        <v>331</v>
      </c>
      <c r="F14" s="17">
        <v>110</v>
      </c>
      <c r="G14" s="17">
        <v>18</v>
      </c>
      <c r="H14" s="17">
        <v>11</v>
      </c>
      <c r="I14" s="17">
        <v>19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461</v>
      </c>
      <c r="D15" s="17">
        <v>53</v>
      </c>
      <c r="E15" s="17">
        <v>237</v>
      </c>
      <c r="F15" s="17">
        <v>131</v>
      </c>
      <c r="G15" s="17">
        <v>17</v>
      </c>
      <c r="H15" s="17">
        <v>14</v>
      </c>
      <c r="I15" s="17">
        <v>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373</v>
      </c>
      <c r="D16" s="17">
        <v>40</v>
      </c>
      <c r="E16" s="17">
        <v>176</v>
      </c>
      <c r="F16" s="17">
        <v>103</v>
      </c>
      <c r="G16" s="17">
        <v>33</v>
      </c>
      <c r="H16" s="17">
        <v>8</v>
      </c>
      <c r="I16" s="17">
        <v>13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297</v>
      </c>
      <c r="D17" s="17">
        <v>25</v>
      </c>
      <c r="E17" s="17">
        <v>113</v>
      </c>
      <c r="F17" s="17">
        <v>119</v>
      </c>
      <c r="G17" s="17">
        <v>29</v>
      </c>
      <c r="H17" s="17">
        <v>5</v>
      </c>
      <c r="I17" s="17">
        <v>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181</v>
      </c>
      <c r="D18" s="17">
        <v>21</v>
      </c>
      <c r="E18" s="17">
        <v>40</v>
      </c>
      <c r="F18" s="17">
        <v>86</v>
      </c>
      <c r="G18" s="17">
        <v>17</v>
      </c>
      <c r="H18" s="17">
        <v>5</v>
      </c>
      <c r="I18" s="17">
        <v>12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104</v>
      </c>
      <c r="D19" s="17">
        <v>4</v>
      </c>
      <c r="E19" s="17">
        <v>22</v>
      </c>
      <c r="F19" s="17">
        <v>54</v>
      </c>
      <c r="G19" s="17">
        <v>16</v>
      </c>
      <c r="H19" s="17">
        <v>1</v>
      </c>
      <c r="I19" s="17">
        <v>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30</v>
      </c>
      <c r="D20" s="17" t="s">
        <v>178</v>
      </c>
      <c r="E20" s="17">
        <v>6</v>
      </c>
      <c r="F20" s="17">
        <v>17</v>
      </c>
      <c r="G20" s="17">
        <v>2</v>
      </c>
      <c r="H20" s="17">
        <v>1</v>
      </c>
      <c r="I20" s="17">
        <v>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30</v>
      </c>
      <c r="D21" s="17">
        <v>2</v>
      </c>
      <c r="E21" s="17">
        <v>8</v>
      </c>
      <c r="F21" s="17">
        <v>12</v>
      </c>
      <c r="G21" s="17">
        <v>3</v>
      </c>
      <c r="H21" s="17">
        <v>1</v>
      </c>
      <c r="I21" s="17">
        <v>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2190</v>
      </c>
      <c r="D22" s="16">
        <v>464</v>
      </c>
      <c r="E22" s="16">
        <v>1135</v>
      </c>
      <c r="F22" s="16">
        <v>385</v>
      </c>
      <c r="G22" s="16">
        <v>80</v>
      </c>
      <c r="H22" s="16">
        <v>54</v>
      </c>
      <c r="I22" s="16">
        <v>72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 t="s">
        <v>178</v>
      </c>
      <c r="E23" s="17">
        <v>2</v>
      </c>
      <c r="F23" s="17">
        <v>1</v>
      </c>
      <c r="G23" s="17" t="s">
        <v>178</v>
      </c>
      <c r="H23" s="17">
        <v>3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81</v>
      </c>
      <c r="D24" s="17">
        <v>30</v>
      </c>
      <c r="E24" s="17">
        <v>31</v>
      </c>
      <c r="F24" s="17">
        <v>11</v>
      </c>
      <c r="G24" s="17">
        <v>3</v>
      </c>
      <c r="H24" s="17">
        <v>5</v>
      </c>
      <c r="I24" s="17">
        <v>1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186</v>
      </c>
      <c r="D25" s="17">
        <v>61</v>
      </c>
      <c r="E25" s="17">
        <v>84</v>
      </c>
      <c r="F25" s="17">
        <v>17</v>
      </c>
      <c r="G25" s="17">
        <v>7</v>
      </c>
      <c r="H25" s="17">
        <v>5</v>
      </c>
      <c r="I25" s="17">
        <v>12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245</v>
      </c>
      <c r="D26" s="17">
        <v>39</v>
      </c>
      <c r="E26" s="17">
        <v>150</v>
      </c>
      <c r="F26" s="17">
        <v>32</v>
      </c>
      <c r="G26" s="17">
        <v>6</v>
      </c>
      <c r="H26" s="17">
        <v>10</v>
      </c>
      <c r="I26" s="17">
        <v>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284</v>
      </c>
      <c r="D27" s="17">
        <v>47</v>
      </c>
      <c r="E27" s="17">
        <v>168</v>
      </c>
      <c r="F27" s="17">
        <v>44</v>
      </c>
      <c r="G27" s="17">
        <v>13</v>
      </c>
      <c r="H27" s="17">
        <v>7</v>
      </c>
      <c r="I27" s="17">
        <v>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274</v>
      </c>
      <c r="D28" s="17">
        <v>43</v>
      </c>
      <c r="E28" s="17">
        <v>163</v>
      </c>
      <c r="F28" s="17">
        <v>42</v>
      </c>
      <c r="G28" s="17">
        <v>11</v>
      </c>
      <c r="H28" s="17">
        <v>6</v>
      </c>
      <c r="I28" s="17">
        <v>9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280</v>
      </c>
      <c r="D29" s="17">
        <v>50</v>
      </c>
      <c r="E29" s="17">
        <v>176</v>
      </c>
      <c r="F29" s="17">
        <v>42</v>
      </c>
      <c r="G29" s="17">
        <v>4</v>
      </c>
      <c r="H29" s="17">
        <v>3</v>
      </c>
      <c r="I29" s="17">
        <v>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243</v>
      </c>
      <c r="D30" s="17">
        <v>54</v>
      </c>
      <c r="E30" s="17">
        <v>141</v>
      </c>
      <c r="F30" s="17">
        <v>32</v>
      </c>
      <c r="G30" s="17">
        <v>7</v>
      </c>
      <c r="H30" s="17" t="s">
        <v>178</v>
      </c>
      <c r="I30" s="17">
        <v>9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203</v>
      </c>
      <c r="D31" s="17">
        <v>53</v>
      </c>
      <c r="E31" s="17">
        <v>92</v>
      </c>
      <c r="F31" s="17">
        <v>43</v>
      </c>
      <c r="G31" s="17">
        <v>3</v>
      </c>
      <c r="H31" s="17">
        <v>7</v>
      </c>
      <c r="I31" s="17">
        <v>5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150</v>
      </c>
      <c r="D32" s="17">
        <v>39</v>
      </c>
      <c r="E32" s="17">
        <v>64</v>
      </c>
      <c r="F32" s="17">
        <v>33</v>
      </c>
      <c r="G32" s="17">
        <v>7</v>
      </c>
      <c r="H32" s="17">
        <v>3</v>
      </c>
      <c r="I32" s="17">
        <v>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116</v>
      </c>
      <c r="D33" s="17">
        <v>22</v>
      </c>
      <c r="E33" s="17">
        <v>41</v>
      </c>
      <c r="F33" s="17">
        <v>40</v>
      </c>
      <c r="G33" s="17">
        <v>8</v>
      </c>
      <c r="H33" s="17">
        <v>3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71</v>
      </c>
      <c r="D34" s="17">
        <v>20</v>
      </c>
      <c r="E34" s="17">
        <v>10</v>
      </c>
      <c r="F34" s="17">
        <v>29</v>
      </c>
      <c r="G34" s="17">
        <v>5</v>
      </c>
      <c r="H34" s="17">
        <v>2</v>
      </c>
      <c r="I34" s="17">
        <v>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33</v>
      </c>
      <c r="D35" s="17">
        <v>4</v>
      </c>
      <c r="E35" s="17">
        <v>8</v>
      </c>
      <c r="F35" s="17">
        <v>13</v>
      </c>
      <c r="G35" s="17">
        <v>5</v>
      </c>
      <c r="H35" s="17" t="s">
        <v>178</v>
      </c>
      <c r="I35" s="17">
        <v>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7</v>
      </c>
      <c r="D36" s="17" t="s">
        <v>178</v>
      </c>
      <c r="E36" s="17">
        <v>2</v>
      </c>
      <c r="F36" s="17">
        <v>3</v>
      </c>
      <c r="G36" s="17" t="s">
        <v>178</v>
      </c>
      <c r="H36" s="17" t="s">
        <v>178</v>
      </c>
      <c r="I36" s="17">
        <v>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11</v>
      </c>
      <c r="D37" s="17">
        <v>2</v>
      </c>
      <c r="E37" s="17">
        <v>3</v>
      </c>
      <c r="F37" s="17">
        <v>3</v>
      </c>
      <c r="G37" s="17">
        <v>1</v>
      </c>
      <c r="H37" s="17" t="s">
        <v>178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2853</v>
      </c>
      <c r="D38" s="16">
        <v>14</v>
      </c>
      <c r="E38" s="16">
        <v>1659</v>
      </c>
      <c r="F38" s="16">
        <v>784</v>
      </c>
      <c r="G38" s="16">
        <v>196</v>
      </c>
      <c r="H38" s="16">
        <v>97</v>
      </c>
      <c r="I38" s="16">
        <v>103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 t="s">
        <v>178</v>
      </c>
      <c r="E39" s="17">
        <v>2</v>
      </c>
      <c r="F39" s="17">
        <v>6</v>
      </c>
      <c r="G39" s="17" t="s">
        <v>178</v>
      </c>
      <c r="H39" s="17">
        <v>2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122</v>
      </c>
      <c r="D40" s="17">
        <v>1</v>
      </c>
      <c r="E40" s="17">
        <v>67</v>
      </c>
      <c r="F40" s="17">
        <v>24</v>
      </c>
      <c r="G40" s="17">
        <v>5</v>
      </c>
      <c r="H40" s="17">
        <v>18</v>
      </c>
      <c r="I40" s="17">
        <v>7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301</v>
      </c>
      <c r="D41" s="17" t="s">
        <v>178</v>
      </c>
      <c r="E41" s="17">
        <v>216</v>
      </c>
      <c r="F41" s="17">
        <v>49</v>
      </c>
      <c r="G41" s="17">
        <v>9</v>
      </c>
      <c r="H41" s="17">
        <v>15</v>
      </c>
      <c r="I41" s="17">
        <v>12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313</v>
      </c>
      <c r="D42" s="17">
        <v>3</v>
      </c>
      <c r="E42" s="17">
        <v>210</v>
      </c>
      <c r="F42" s="17">
        <v>58</v>
      </c>
      <c r="G42" s="17">
        <v>19</v>
      </c>
      <c r="H42" s="17">
        <v>12</v>
      </c>
      <c r="I42" s="17">
        <v>11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296</v>
      </c>
      <c r="D43" s="17" t="s">
        <v>178</v>
      </c>
      <c r="E43" s="17">
        <v>198</v>
      </c>
      <c r="F43" s="17">
        <v>67</v>
      </c>
      <c r="G43" s="17">
        <v>21</v>
      </c>
      <c r="H43" s="17">
        <v>5</v>
      </c>
      <c r="I43" s="17">
        <v>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321</v>
      </c>
      <c r="D44" s="17">
        <v>2</v>
      </c>
      <c r="E44" s="17">
        <v>207</v>
      </c>
      <c r="F44" s="17">
        <v>72</v>
      </c>
      <c r="G44" s="17">
        <v>21</v>
      </c>
      <c r="H44" s="17">
        <v>7</v>
      </c>
      <c r="I44" s="17">
        <v>12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303</v>
      </c>
      <c r="D45" s="17">
        <v>1</v>
      </c>
      <c r="E45" s="17">
        <v>187</v>
      </c>
      <c r="F45" s="17">
        <v>72</v>
      </c>
      <c r="G45" s="17">
        <v>22</v>
      </c>
      <c r="H45" s="17">
        <v>7</v>
      </c>
      <c r="I45" s="17">
        <v>14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302</v>
      </c>
      <c r="D46" s="17">
        <v>2</v>
      </c>
      <c r="E46" s="17">
        <v>190</v>
      </c>
      <c r="F46" s="17">
        <v>78</v>
      </c>
      <c r="G46" s="17">
        <v>11</v>
      </c>
      <c r="H46" s="17">
        <v>11</v>
      </c>
      <c r="I46" s="17">
        <v>10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258</v>
      </c>
      <c r="D47" s="17" t="s">
        <v>178</v>
      </c>
      <c r="E47" s="17">
        <v>145</v>
      </c>
      <c r="F47" s="17">
        <v>88</v>
      </c>
      <c r="G47" s="17">
        <v>14</v>
      </c>
      <c r="H47" s="17">
        <v>7</v>
      </c>
      <c r="I47" s="17">
        <v>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223</v>
      </c>
      <c r="D48" s="17">
        <v>1</v>
      </c>
      <c r="E48" s="17">
        <v>112</v>
      </c>
      <c r="F48" s="17">
        <v>70</v>
      </c>
      <c r="G48" s="17">
        <v>26</v>
      </c>
      <c r="H48" s="17">
        <v>5</v>
      </c>
      <c r="I48" s="17">
        <v>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181</v>
      </c>
      <c r="D49" s="17">
        <v>3</v>
      </c>
      <c r="E49" s="17">
        <v>72</v>
      </c>
      <c r="F49" s="17">
        <v>79</v>
      </c>
      <c r="G49" s="17">
        <v>21</v>
      </c>
      <c r="H49" s="17">
        <v>2</v>
      </c>
      <c r="I49" s="17">
        <v>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110</v>
      </c>
      <c r="D50" s="17">
        <v>1</v>
      </c>
      <c r="E50" s="17">
        <v>30</v>
      </c>
      <c r="F50" s="17">
        <v>57</v>
      </c>
      <c r="G50" s="17">
        <v>12</v>
      </c>
      <c r="H50" s="17">
        <v>3</v>
      </c>
      <c r="I50" s="17">
        <v>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71</v>
      </c>
      <c r="D51" s="17" t="s">
        <v>178</v>
      </c>
      <c r="E51" s="17">
        <v>14</v>
      </c>
      <c r="F51" s="17">
        <v>41</v>
      </c>
      <c r="G51" s="17">
        <v>11</v>
      </c>
      <c r="H51" s="17">
        <v>1</v>
      </c>
      <c r="I51" s="17">
        <v>4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23</v>
      </c>
      <c r="D52" s="17" t="s">
        <v>178</v>
      </c>
      <c r="E52" s="17">
        <v>4</v>
      </c>
      <c r="F52" s="17">
        <v>14</v>
      </c>
      <c r="G52" s="17">
        <v>2</v>
      </c>
      <c r="H52" s="17">
        <v>1</v>
      </c>
      <c r="I52" s="17">
        <v>2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19</v>
      </c>
      <c r="D53" s="18" t="s">
        <v>178</v>
      </c>
      <c r="E53" s="18">
        <v>5</v>
      </c>
      <c r="F53" s="18">
        <v>9</v>
      </c>
      <c r="G53" s="18">
        <v>2</v>
      </c>
      <c r="H53" s="18">
        <v>1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213338</v>
      </c>
      <c r="D6" s="16">
        <v>17533</v>
      </c>
      <c r="E6" s="16">
        <v>108295</v>
      </c>
      <c r="F6" s="16">
        <v>60366</v>
      </c>
      <c r="G6" s="16">
        <v>12744</v>
      </c>
      <c r="H6" s="16">
        <v>5005</v>
      </c>
      <c r="I6" s="16">
        <v>9395</v>
      </c>
    </row>
    <row r="7" spans="1:29" ht="12" customHeight="1" x14ac:dyDescent="0.2">
      <c r="A7" s="28" t="s">
        <v>165</v>
      </c>
      <c r="B7" s="2" t="s">
        <v>12</v>
      </c>
      <c r="C7" s="17">
        <v>365</v>
      </c>
      <c r="D7" s="17">
        <v>25</v>
      </c>
      <c r="E7" s="17">
        <v>114</v>
      </c>
      <c r="F7" s="17">
        <v>103</v>
      </c>
      <c r="G7" s="17">
        <v>30</v>
      </c>
      <c r="H7" s="17">
        <v>23</v>
      </c>
      <c r="I7" s="17">
        <v>70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7148</v>
      </c>
      <c r="D8" s="17">
        <v>491</v>
      </c>
      <c r="E8" s="17">
        <v>3436</v>
      </c>
      <c r="F8" s="17">
        <v>1814</v>
      </c>
      <c r="G8" s="17">
        <v>264</v>
      </c>
      <c r="H8" s="17">
        <v>495</v>
      </c>
      <c r="I8" s="17">
        <v>648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20873</v>
      </c>
      <c r="D9" s="17">
        <v>1276</v>
      </c>
      <c r="E9" s="17">
        <v>12819</v>
      </c>
      <c r="F9" s="17">
        <v>4162</v>
      </c>
      <c r="G9" s="17">
        <v>864</v>
      </c>
      <c r="H9" s="17">
        <v>676</v>
      </c>
      <c r="I9" s="17">
        <v>1076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24090</v>
      </c>
      <c r="D10" s="17">
        <v>1557</v>
      </c>
      <c r="E10" s="17">
        <v>14757</v>
      </c>
      <c r="F10" s="17">
        <v>5003</v>
      </c>
      <c r="G10" s="17">
        <v>1169</v>
      </c>
      <c r="H10" s="17">
        <v>549</v>
      </c>
      <c r="I10" s="17">
        <v>1055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24301</v>
      </c>
      <c r="D11" s="17">
        <v>1764</v>
      </c>
      <c r="E11" s="17">
        <v>13999</v>
      </c>
      <c r="F11" s="17">
        <v>5752</v>
      </c>
      <c r="G11" s="17">
        <v>1312</v>
      </c>
      <c r="H11" s="17">
        <v>506</v>
      </c>
      <c r="I11" s="17">
        <v>968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24718</v>
      </c>
      <c r="D12" s="17">
        <v>1822</v>
      </c>
      <c r="E12" s="17">
        <v>13622</v>
      </c>
      <c r="F12" s="17">
        <v>6494</v>
      </c>
      <c r="G12" s="17">
        <v>1452</v>
      </c>
      <c r="H12" s="17">
        <v>451</v>
      </c>
      <c r="I12" s="17">
        <v>877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27189</v>
      </c>
      <c r="D13" s="17">
        <v>2123</v>
      </c>
      <c r="E13" s="17">
        <v>14185</v>
      </c>
      <c r="F13" s="17">
        <v>7722</v>
      </c>
      <c r="G13" s="17">
        <v>1689</v>
      </c>
      <c r="H13" s="17">
        <v>497</v>
      </c>
      <c r="I13" s="17">
        <v>973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25856</v>
      </c>
      <c r="D14" s="17">
        <v>2285</v>
      </c>
      <c r="E14" s="17">
        <v>12605</v>
      </c>
      <c r="F14" s="17">
        <v>7820</v>
      </c>
      <c r="G14" s="17">
        <v>1763</v>
      </c>
      <c r="H14" s="17">
        <v>474</v>
      </c>
      <c r="I14" s="17">
        <v>909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21634</v>
      </c>
      <c r="D15" s="17">
        <v>2161</v>
      </c>
      <c r="E15" s="17">
        <v>9816</v>
      </c>
      <c r="F15" s="17">
        <v>6930</v>
      </c>
      <c r="G15" s="17">
        <v>1578</v>
      </c>
      <c r="H15" s="17">
        <v>389</v>
      </c>
      <c r="I15" s="17">
        <v>760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16000</v>
      </c>
      <c r="D16" s="17">
        <v>1923</v>
      </c>
      <c r="E16" s="17">
        <v>6690</v>
      </c>
      <c r="F16" s="17">
        <v>5454</v>
      </c>
      <c r="G16" s="17">
        <v>1038</v>
      </c>
      <c r="H16" s="17">
        <v>328</v>
      </c>
      <c r="I16" s="17">
        <v>567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10567</v>
      </c>
      <c r="D17" s="17">
        <v>1146</v>
      </c>
      <c r="E17" s="17">
        <v>3884</v>
      </c>
      <c r="F17" s="17">
        <v>4047</v>
      </c>
      <c r="G17" s="17">
        <v>754</v>
      </c>
      <c r="H17" s="17">
        <v>224</v>
      </c>
      <c r="I17" s="17">
        <v>512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5532</v>
      </c>
      <c r="D18" s="17">
        <v>568</v>
      </c>
      <c r="E18" s="17">
        <v>1387</v>
      </c>
      <c r="F18" s="17">
        <v>2647</v>
      </c>
      <c r="G18" s="17">
        <v>388</v>
      </c>
      <c r="H18" s="17">
        <v>167</v>
      </c>
      <c r="I18" s="17">
        <v>375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2761</v>
      </c>
      <c r="D19" s="17">
        <v>225</v>
      </c>
      <c r="E19" s="17">
        <v>490</v>
      </c>
      <c r="F19" s="17">
        <v>1440</v>
      </c>
      <c r="G19" s="17">
        <v>242</v>
      </c>
      <c r="H19" s="17">
        <v>124</v>
      </c>
      <c r="I19" s="17">
        <v>240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1350</v>
      </c>
      <c r="D20" s="17">
        <v>98</v>
      </c>
      <c r="E20" s="17">
        <v>235</v>
      </c>
      <c r="F20" s="17">
        <v>629</v>
      </c>
      <c r="G20" s="17">
        <v>123</v>
      </c>
      <c r="H20" s="17">
        <v>68</v>
      </c>
      <c r="I20" s="17">
        <v>197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954</v>
      </c>
      <c r="D21" s="17">
        <v>69</v>
      </c>
      <c r="E21" s="17">
        <v>256</v>
      </c>
      <c r="F21" s="17">
        <v>349</v>
      </c>
      <c r="G21" s="17">
        <v>78</v>
      </c>
      <c r="H21" s="17">
        <v>34</v>
      </c>
      <c r="I21" s="17">
        <v>168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96133</v>
      </c>
      <c r="D22" s="16">
        <v>16852</v>
      </c>
      <c r="E22" s="16">
        <v>43816</v>
      </c>
      <c r="F22" s="16">
        <v>24719</v>
      </c>
      <c r="G22" s="16">
        <v>3906</v>
      </c>
      <c r="H22" s="16">
        <v>2274</v>
      </c>
      <c r="I22" s="16">
        <v>4566</v>
      </c>
    </row>
    <row r="23" spans="1:14" ht="12" customHeight="1" x14ac:dyDescent="0.2">
      <c r="A23" s="28" t="s">
        <v>165</v>
      </c>
      <c r="B23" s="2" t="s">
        <v>12</v>
      </c>
      <c r="C23" s="17">
        <v>157</v>
      </c>
      <c r="D23" s="17">
        <v>21</v>
      </c>
      <c r="E23" s="17">
        <v>36</v>
      </c>
      <c r="F23" s="17">
        <v>50</v>
      </c>
      <c r="G23" s="17">
        <v>12</v>
      </c>
      <c r="H23" s="17">
        <v>5</v>
      </c>
      <c r="I23" s="17">
        <v>33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3131</v>
      </c>
      <c r="D24" s="17">
        <v>448</v>
      </c>
      <c r="E24" s="17">
        <v>1368</v>
      </c>
      <c r="F24" s="17">
        <v>728</v>
      </c>
      <c r="G24" s="17">
        <v>89</v>
      </c>
      <c r="H24" s="17">
        <v>195</v>
      </c>
      <c r="I24" s="17">
        <v>303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9436</v>
      </c>
      <c r="D25" s="17">
        <v>1206</v>
      </c>
      <c r="E25" s="17">
        <v>5286</v>
      </c>
      <c r="F25" s="17">
        <v>1829</v>
      </c>
      <c r="G25" s="17">
        <v>317</v>
      </c>
      <c r="H25" s="17">
        <v>278</v>
      </c>
      <c r="I25" s="17">
        <v>520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10931</v>
      </c>
      <c r="D26" s="17">
        <v>1498</v>
      </c>
      <c r="E26" s="17">
        <v>6004</v>
      </c>
      <c r="F26" s="17">
        <v>2271</v>
      </c>
      <c r="G26" s="17">
        <v>409</v>
      </c>
      <c r="H26" s="17">
        <v>238</v>
      </c>
      <c r="I26" s="17">
        <v>511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11037</v>
      </c>
      <c r="D27" s="17">
        <v>1703</v>
      </c>
      <c r="E27" s="17">
        <v>5668</v>
      </c>
      <c r="F27" s="17">
        <v>2565</v>
      </c>
      <c r="G27" s="17">
        <v>425</v>
      </c>
      <c r="H27" s="17">
        <v>217</v>
      </c>
      <c r="I27" s="17">
        <v>459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11476</v>
      </c>
      <c r="D28" s="17">
        <v>1769</v>
      </c>
      <c r="E28" s="17">
        <v>5632</v>
      </c>
      <c r="F28" s="17">
        <v>2945</v>
      </c>
      <c r="G28" s="17">
        <v>468</v>
      </c>
      <c r="H28" s="17">
        <v>207</v>
      </c>
      <c r="I28" s="17">
        <v>455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12764</v>
      </c>
      <c r="D29" s="17">
        <v>2074</v>
      </c>
      <c r="E29" s="17">
        <v>5988</v>
      </c>
      <c r="F29" s="17">
        <v>3447</v>
      </c>
      <c r="G29" s="17">
        <v>512</v>
      </c>
      <c r="H29" s="17">
        <v>237</v>
      </c>
      <c r="I29" s="17">
        <v>506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12153</v>
      </c>
      <c r="D30" s="17">
        <v>2205</v>
      </c>
      <c r="E30" s="17">
        <v>5376</v>
      </c>
      <c r="F30" s="17">
        <v>3341</v>
      </c>
      <c r="G30" s="17">
        <v>564</v>
      </c>
      <c r="H30" s="17">
        <v>243</v>
      </c>
      <c r="I30" s="17">
        <v>424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9855</v>
      </c>
      <c r="D31" s="17">
        <v>2120</v>
      </c>
      <c r="E31" s="17">
        <v>3954</v>
      </c>
      <c r="F31" s="17">
        <v>2755</v>
      </c>
      <c r="G31" s="17">
        <v>455</v>
      </c>
      <c r="H31" s="17">
        <v>204</v>
      </c>
      <c r="I31" s="17">
        <v>367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7048</v>
      </c>
      <c r="D32" s="17">
        <v>1859</v>
      </c>
      <c r="E32" s="17">
        <v>2529</v>
      </c>
      <c r="F32" s="17">
        <v>1976</v>
      </c>
      <c r="G32" s="17">
        <v>274</v>
      </c>
      <c r="H32" s="17">
        <v>167</v>
      </c>
      <c r="I32" s="17">
        <v>243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4000</v>
      </c>
      <c r="D33" s="17">
        <v>1081</v>
      </c>
      <c r="E33" s="17">
        <v>1169</v>
      </c>
      <c r="F33" s="17">
        <v>1238</v>
      </c>
      <c r="G33" s="17">
        <v>157</v>
      </c>
      <c r="H33" s="17">
        <v>120</v>
      </c>
      <c r="I33" s="17">
        <v>235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2131</v>
      </c>
      <c r="D34" s="17">
        <v>521</v>
      </c>
      <c r="E34" s="17">
        <v>430</v>
      </c>
      <c r="F34" s="17">
        <v>823</v>
      </c>
      <c r="G34" s="17">
        <v>113</v>
      </c>
      <c r="H34" s="17">
        <v>71</v>
      </c>
      <c r="I34" s="17">
        <v>173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1045</v>
      </c>
      <c r="D35" s="17">
        <v>205</v>
      </c>
      <c r="E35" s="17">
        <v>173</v>
      </c>
      <c r="F35" s="17">
        <v>450</v>
      </c>
      <c r="G35" s="17">
        <v>59</v>
      </c>
      <c r="H35" s="17">
        <v>45</v>
      </c>
      <c r="I35" s="17">
        <v>113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511</v>
      </c>
      <c r="D36" s="17">
        <v>82</v>
      </c>
      <c r="E36" s="17">
        <v>88</v>
      </c>
      <c r="F36" s="17">
        <v>178</v>
      </c>
      <c r="G36" s="17">
        <v>26</v>
      </c>
      <c r="H36" s="17">
        <v>26</v>
      </c>
      <c r="I36" s="17">
        <v>111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458</v>
      </c>
      <c r="D37" s="17">
        <v>60</v>
      </c>
      <c r="E37" s="17">
        <v>115</v>
      </c>
      <c r="F37" s="17">
        <v>123</v>
      </c>
      <c r="G37" s="17">
        <v>26</v>
      </c>
      <c r="H37" s="17">
        <v>21</v>
      </c>
      <c r="I37" s="17">
        <v>113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117205</v>
      </c>
      <c r="D38" s="16">
        <v>681</v>
      </c>
      <c r="E38" s="16">
        <v>64479</v>
      </c>
      <c r="F38" s="16">
        <v>35647</v>
      </c>
      <c r="G38" s="16">
        <v>8838</v>
      </c>
      <c r="H38" s="16">
        <v>2731</v>
      </c>
      <c r="I38" s="16">
        <v>4829</v>
      </c>
    </row>
    <row r="39" spans="1:14" ht="12" customHeight="1" x14ac:dyDescent="0.2">
      <c r="A39" s="28" t="s">
        <v>165</v>
      </c>
      <c r="B39" s="2" t="s">
        <v>12</v>
      </c>
      <c r="C39" s="17">
        <v>208</v>
      </c>
      <c r="D39" s="17">
        <v>4</v>
      </c>
      <c r="E39" s="17">
        <v>78</v>
      </c>
      <c r="F39" s="17">
        <v>53</v>
      </c>
      <c r="G39" s="17">
        <v>18</v>
      </c>
      <c r="H39" s="17">
        <v>18</v>
      </c>
      <c r="I39" s="17">
        <v>37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4017</v>
      </c>
      <c r="D40" s="17">
        <v>43</v>
      </c>
      <c r="E40" s="17">
        <v>2068</v>
      </c>
      <c r="F40" s="17">
        <v>1086</v>
      </c>
      <c r="G40" s="17">
        <v>175</v>
      </c>
      <c r="H40" s="17">
        <v>300</v>
      </c>
      <c r="I40" s="17">
        <v>345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11437</v>
      </c>
      <c r="D41" s="17">
        <v>70</v>
      </c>
      <c r="E41" s="17">
        <v>7533</v>
      </c>
      <c r="F41" s="17">
        <v>2333</v>
      </c>
      <c r="G41" s="17">
        <v>547</v>
      </c>
      <c r="H41" s="17">
        <v>398</v>
      </c>
      <c r="I41" s="17">
        <v>556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13159</v>
      </c>
      <c r="D42" s="17">
        <v>59</v>
      </c>
      <c r="E42" s="17">
        <v>8753</v>
      </c>
      <c r="F42" s="17">
        <v>2732</v>
      </c>
      <c r="G42" s="17">
        <v>760</v>
      </c>
      <c r="H42" s="17">
        <v>311</v>
      </c>
      <c r="I42" s="17">
        <v>544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13264</v>
      </c>
      <c r="D43" s="17">
        <v>61</v>
      </c>
      <c r="E43" s="17">
        <v>8331</v>
      </c>
      <c r="F43" s="17">
        <v>3187</v>
      </c>
      <c r="G43" s="17">
        <v>887</v>
      </c>
      <c r="H43" s="17">
        <v>289</v>
      </c>
      <c r="I43" s="17">
        <v>509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13242</v>
      </c>
      <c r="D44" s="17">
        <v>53</v>
      </c>
      <c r="E44" s="17">
        <v>7990</v>
      </c>
      <c r="F44" s="17">
        <v>3549</v>
      </c>
      <c r="G44" s="17">
        <v>984</v>
      </c>
      <c r="H44" s="17">
        <v>244</v>
      </c>
      <c r="I44" s="17">
        <v>422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14425</v>
      </c>
      <c r="D45" s="17">
        <v>49</v>
      </c>
      <c r="E45" s="17">
        <v>8197</v>
      </c>
      <c r="F45" s="17">
        <v>4275</v>
      </c>
      <c r="G45" s="17">
        <v>1177</v>
      </c>
      <c r="H45" s="17">
        <v>260</v>
      </c>
      <c r="I45" s="17">
        <v>467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13703</v>
      </c>
      <c r="D46" s="17">
        <v>80</v>
      </c>
      <c r="E46" s="17">
        <v>7229</v>
      </c>
      <c r="F46" s="17">
        <v>4479</v>
      </c>
      <c r="G46" s="17">
        <v>1199</v>
      </c>
      <c r="H46" s="17">
        <v>231</v>
      </c>
      <c r="I46" s="17">
        <v>485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11779</v>
      </c>
      <c r="D47" s="17">
        <v>41</v>
      </c>
      <c r="E47" s="17">
        <v>5862</v>
      </c>
      <c r="F47" s="17">
        <v>4175</v>
      </c>
      <c r="G47" s="17">
        <v>1123</v>
      </c>
      <c r="H47" s="17">
        <v>185</v>
      </c>
      <c r="I47" s="17">
        <v>393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8952</v>
      </c>
      <c r="D48" s="17">
        <v>64</v>
      </c>
      <c r="E48" s="17">
        <v>4161</v>
      </c>
      <c r="F48" s="17">
        <v>3478</v>
      </c>
      <c r="G48" s="17">
        <v>764</v>
      </c>
      <c r="H48" s="17">
        <v>161</v>
      </c>
      <c r="I48" s="17">
        <v>324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6567</v>
      </c>
      <c r="D49" s="17">
        <v>65</v>
      </c>
      <c r="E49" s="17">
        <v>2715</v>
      </c>
      <c r="F49" s="17">
        <v>2809</v>
      </c>
      <c r="G49" s="17">
        <v>597</v>
      </c>
      <c r="H49" s="17">
        <v>104</v>
      </c>
      <c r="I49" s="17">
        <v>277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3401</v>
      </c>
      <c r="D50" s="17">
        <v>47</v>
      </c>
      <c r="E50" s="17">
        <v>957</v>
      </c>
      <c r="F50" s="17">
        <v>1824</v>
      </c>
      <c r="G50" s="17">
        <v>275</v>
      </c>
      <c r="H50" s="17">
        <v>96</v>
      </c>
      <c r="I50" s="17">
        <v>202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1716</v>
      </c>
      <c r="D51" s="17">
        <v>20</v>
      </c>
      <c r="E51" s="17">
        <v>317</v>
      </c>
      <c r="F51" s="17">
        <v>990</v>
      </c>
      <c r="G51" s="17">
        <v>183</v>
      </c>
      <c r="H51" s="17">
        <v>79</v>
      </c>
      <c r="I51" s="17">
        <v>127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839</v>
      </c>
      <c r="D52" s="17">
        <v>16</v>
      </c>
      <c r="E52" s="17">
        <v>147</v>
      </c>
      <c r="F52" s="17">
        <v>451</v>
      </c>
      <c r="G52" s="17">
        <v>97</v>
      </c>
      <c r="H52" s="17">
        <v>42</v>
      </c>
      <c r="I52" s="17">
        <v>86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496</v>
      </c>
      <c r="D53" s="18">
        <v>9</v>
      </c>
      <c r="E53" s="18">
        <v>141</v>
      </c>
      <c r="F53" s="18">
        <v>226</v>
      </c>
      <c r="G53" s="18">
        <v>52</v>
      </c>
      <c r="H53" s="18">
        <v>13</v>
      </c>
      <c r="I53" s="18">
        <v>55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1340</v>
      </c>
      <c r="D6" s="16">
        <v>58</v>
      </c>
      <c r="E6" s="16">
        <v>864</v>
      </c>
      <c r="F6" s="16">
        <v>266</v>
      </c>
      <c r="G6" s="16">
        <v>59</v>
      </c>
      <c r="H6" s="16">
        <v>30</v>
      </c>
      <c r="I6" s="16">
        <v>63</v>
      </c>
    </row>
    <row r="7" spans="1:29" ht="12" customHeight="1" x14ac:dyDescent="0.2">
      <c r="A7" s="28" t="s">
        <v>165</v>
      </c>
      <c r="B7" s="2" t="s">
        <v>12</v>
      </c>
      <c r="C7" s="17">
        <v>3</v>
      </c>
      <c r="D7" s="17" t="s">
        <v>178</v>
      </c>
      <c r="E7" s="17">
        <v>3</v>
      </c>
      <c r="F7" s="17" t="s">
        <v>178</v>
      </c>
      <c r="G7" s="17" t="s">
        <v>178</v>
      </c>
      <c r="H7" s="17" t="s">
        <v>178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67</v>
      </c>
      <c r="D8" s="17">
        <v>5</v>
      </c>
      <c r="E8" s="17">
        <v>35</v>
      </c>
      <c r="F8" s="17">
        <v>8</v>
      </c>
      <c r="G8" s="17">
        <v>2</v>
      </c>
      <c r="H8" s="17">
        <v>6</v>
      </c>
      <c r="I8" s="17">
        <v>11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139</v>
      </c>
      <c r="D9" s="17">
        <v>8</v>
      </c>
      <c r="E9" s="17">
        <v>98</v>
      </c>
      <c r="F9" s="17">
        <v>20</v>
      </c>
      <c r="G9" s="17">
        <v>3</v>
      </c>
      <c r="H9" s="17">
        <v>2</v>
      </c>
      <c r="I9" s="17">
        <v>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165</v>
      </c>
      <c r="D10" s="17">
        <v>5</v>
      </c>
      <c r="E10" s="17">
        <v>126</v>
      </c>
      <c r="F10" s="17">
        <v>19</v>
      </c>
      <c r="G10" s="17">
        <v>3</v>
      </c>
      <c r="H10" s="17">
        <v>3</v>
      </c>
      <c r="I10" s="17">
        <v>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183</v>
      </c>
      <c r="D11" s="17">
        <v>2</v>
      </c>
      <c r="E11" s="17">
        <v>138</v>
      </c>
      <c r="F11" s="17">
        <v>19</v>
      </c>
      <c r="G11" s="17">
        <v>8</v>
      </c>
      <c r="H11" s="17">
        <v>4</v>
      </c>
      <c r="I11" s="17">
        <v>12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150</v>
      </c>
      <c r="D12" s="17">
        <v>5</v>
      </c>
      <c r="E12" s="17">
        <v>110</v>
      </c>
      <c r="F12" s="17">
        <v>22</v>
      </c>
      <c r="G12" s="17">
        <v>5</v>
      </c>
      <c r="H12" s="17">
        <v>4</v>
      </c>
      <c r="I12" s="17">
        <v>4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134</v>
      </c>
      <c r="D13" s="17">
        <v>8</v>
      </c>
      <c r="E13" s="17">
        <v>95</v>
      </c>
      <c r="F13" s="17">
        <v>20</v>
      </c>
      <c r="G13" s="17">
        <v>8</v>
      </c>
      <c r="H13" s="17" t="s">
        <v>178</v>
      </c>
      <c r="I13" s="17">
        <v>3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114</v>
      </c>
      <c r="D14" s="17">
        <v>3</v>
      </c>
      <c r="E14" s="17">
        <v>75</v>
      </c>
      <c r="F14" s="17">
        <v>24</v>
      </c>
      <c r="G14" s="17">
        <v>4</v>
      </c>
      <c r="H14" s="17">
        <v>2</v>
      </c>
      <c r="I14" s="17">
        <v>6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118</v>
      </c>
      <c r="D15" s="17">
        <v>11</v>
      </c>
      <c r="E15" s="17">
        <v>75</v>
      </c>
      <c r="F15" s="17">
        <v>22</v>
      </c>
      <c r="G15" s="17">
        <v>7</v>
      </c>
      <c r="H15" s="17">
        <v>2</v>
      </c>
      <c r="I15" s="17">
        <v>1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105</v>
      </c>
      <c r="D16" s="17">
        <v>4</v>
      </c>
      <c r="E16" s="17">
        <v>55</v>
      </c>
      <c r="F16" s="17">
        <v>35</v>
      </c>
      <c r="G16" s="17">
        <v>5</v>
      </c>
      <c r="H16" s="17">
        <v>3</v>
      </c>
      <c r="I16" s="17">
        <v>3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82</v>
      </c>
      <c r="D17" s="17">
        <v>3</v>
      </c>
      <c r="E17" s="17">
        <v>41</v>
      </c>
      <c r="F17" s="17">
        <v>29</v>
      </c>
      <c r="G17" s="17">
        <v>5</v>
      </c>
      <c r="H17" s="17">
        <v>1</v>
      </c>
      <c r="I17" s="17">
        <v>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39</v>
      </c>
      <c r="D18" s="17">
        <v>1</v>
      </c>
      <c r="E18" s="17">
        <v>7</v>
      </c>
      <c r="F18" s="17">
        <v>25</v>
      </c>
      <c r="G18" s="17">
        <v>6</v>
      </c>
      <c r="H18" s="17" t="s">
        <v>178</v>
      </c>
      <c r="I18" s="17" t="s">
        <v>178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20</v>
      </c>
      <c r="D19" s="17">
        <v>2</v>
      </c>
      <c r="E19" s="17">
        <v>2</v>
      </c>
      <c r="F19" s="17">
        <v>14</v>
      </c>
      <c r="G19" s="17">
        <v>1</v>
      </c>
      <c r="H19" s="17">
        <v>1</v>
      </c>
      <c r="I19" s="17" t="s">
        <v>178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</v>
      </c>
      <c r="D20" s="17" t="s">
        <v>178</v>
      </c>
      <c r="E20" s="17">
        <v>2</v>
      </c>
      <c r="F20" s="17">
        <v>8</v>
      </c>
      <c r="G20" s="17">
        <v>2</v>
      </c>
      <c r="H20" s="17">
        <v>1</v>
      </c>
      <c r="I20" s="17" t="s">
        <v>178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</v>
      </c>
      <c r="D21" s="17">
        <v>1</v>
      </c>
      <c r="E21" s="17">
        <v>2</v>
      </c>
      <c r="F21" s="17">
        <v>1</v>
      </c>
      <c r="G21" s="17" t="s">
        <v>178</v>
      </c>
      <c r="H21" s="17">
        <v>1</v>
      </c>
      <c r="I21" s="17">
        <v>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559</v>
      </c>
      <c r="D22" s="16">
        <v>56</v>
      </c>
      <c r="E22" s="16">
        <v>378</v>
      </c>
      <c r="F22" s="16">
        <v>81</v>
      </c>
      <c r="G22" s="16">
        <v>11</v>
      </c>
      <c r="H22" s="16">
        <v>8</v>
      </c>
      <c r="I22" s="16">
        <v>25</v>
      </c>
    </row>
    <row r="23" spans="1:14" ht="12" customHeight="1" x14ac:dyDescent="0.2">
      <c r="A23" s="28" t="s">
        <v>165</v>
      </c>
      <c r="B23" s="2" t="s">
        <v>12</v>
      </c>
      <c r="C23" s="17" t="s">
        <v>178</v>
      </c>
      <c r="D23" s="17" t="s">
        <v>178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L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23</v>
      </c>
      <c r="D24" s="17">
        <v>5</v>
      </c>
      <c r="E24" s="17">
        <v>12</v>
      </c>
      <c r="F24" s="17">
        <v>3</v>
      </c>
      <c r="G24" s="17" t="s">
        <v>178</v>
      </c>
      <c r="H24" s="17">
        <v>1</v>
      </c>
      <c r="I24" s="17">
        <v>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49</v>
      </c>
      <c r="D25" s="17">
        <v>7</v>
      </c>
      <c r="E25" s="17">
        <v>29</v>
      </c>
      <c r="F25" s="17">
        <v>9</v>
      </c>
      <c r="G25" s="17" t="s">
        <v>178</v>
      </c>
      <c r="H25" s="17" t="s">
        <v>178</v>
      </c>
      <c r="I25" s="17">
        <v>4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79</v>
      </c>
      <c r="D26" s="17">
        <v>4</v>
      </c>
      <c r="E26" s="17">
        <v>52</v>
      </c>
      <c r="F26" s="17">
        <v>16</v>
      </c>
      <c r="G26" s="17">
        <v>2</v>
      </c>
      <c r="H26" s="17">
        <v>1</v>
      </c>
      <c r="I26" s="17">
        <v>4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79</v>
      </c>
      <c r="D27" s="17">
        <v>2</v>
      </c>
      <c r="E27" s="17">
        <v>61</v>
      </c>
      <c r="F27" s="17">
        <v>7</v>
      </c>
      <c r="G27" s="17" t="s">
        <v>178</v>
      </c>
      <c r="H27" s="17">
        <v>2</v>
      </c>
      <c r="I27" s="17">
        <v>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72</v>
      </c>
      <c r="D28" s="17">
        <v>5</v>
      </c>
      <c r="E28" s="17">
        <v>59</v>
      </c>
      <c r="F28" s="17">
        <v>4</v>
      </c>
      <c r="G28" s="17">
        <v>1</v>
      </c>
      <c r="H28" s="17">
        <v>2</v>
      </c>
      <c r="I28" s="17">
        <v>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62</v>
      </c>
      <c r="D29" s="17">
        <v>8</v>
      </c>
      <c r="E29" s="17">
        <v>46</v>
      </c>
      <c r="F29" s="17">
        <v>7</v>
      </c>
      <c r="G29" s="17">
        <v>1</v>
      </c>
      <c r="H29" s="17" t="s">
        <v>178</v>
      </c>
      <c r="I29" s="17" t="s">
        <v>178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48</v>
      </c>
      <c r="D30" s="17">
        <v>3</v>
      </c>
      <c r="E30" s="17">
        <v>35</v>
      </c>
      <c r="F30" s="17">
        <v>6</v>
      </c>
      <c r="G30" s="17" t="s">
        <v>178</v>
      </c>
      <c r="H30" s="17">
        <v>1</v>
      </c>
      <c r="I30" s="17">
        <v>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55</v>
      </c>
      <c r="D31" s="17">
        <v>11</v>
      </c>
      <c r="E31" s="17">
        <v>35</v>
      </c>
      <c r="F31" s="17">
        <v>5</v>
      </c>
      <c r="G31" s="17">
        <v>4</v>
      </c>
      <c r="H31" s="17" t="s">
        <v>178</v>
      </c>
      <c r="I31" s="17" t="s">
        <v>178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45</v>
      </c>
      <c r="D32" s="17">
        <v>4</v>
      </c>
      <c r="E32" s="17">
        <v>28</v>
      </c>
      <c r="F32" s="17">
        <v>11</v>
      </c>
      <c r="G32" s="17">
        <v>1</v>
      </c>
      <c r="H32" s="17" t="s">
        <v>178</v>
      </c>
      <c r="I32" s="17">
        <v>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29</v>
      </c>
      <c r="D33" s="17">
        <v>3</v>
      </c>
      <c r="E33" s="17">
        <v>18</v>
      </c>
      <c r="F33" s="17">
        <v>5</v>
      </c>
      <c r="G33" s="17">
        <v>1</v>
      </c>
      <c r="H33" s="17" t="s">
        <v>178</v>
      </c>
      <c r="I33" s="17">
        <v>2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</v>
      </c>
      <c r="D34" s="17">
        <v>1</v>
      </c>
      <c r="E34" s="17">
        <v>1</v>
      </c>
      <c r="F34" s="17">
        <v>2</v>
      </c>
      <c r="G34" s="17" t="s">
        <v>178</v>
      </c>
      <c r="H34" s="17" t="s">
        <v>178</v>
      </c>
      <c r="I34" s="17" t="s">
        <v>178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</v>
      </c>
      <c r="D35" s="17">
        <v>2</v>
      </c>
      <c r="E35" s="17" t="s">
        <v>178</v>
      </c>
      <c r="F35" s="17">
        <v>4</v>
      </c>
      <c r="G35" s="17" t="s">
        <v>178</v>
      </c>
      <c r="H35" s="17">
        <v>1</v>
      </c>
      <c r="I35" s="17" t="s">
        <v>178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</v>
      </c>
      <c r="D36" s="17" t="s">
        <v>178</v>
      </c>
      <c r="E36" s="17" t="s">
        <v>178</v>
      </c>
      <c r="F36" s="17">
        <v>2</v>
      </c>
      <c r="G36" s="17">
        <v>1</v>
      </c>
      <c r="H36" s="17" t="s">
        <v>178</v>
      </c>
      <c r="I36" s="17" t="s">
        <v>178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</v>
      </c>
      <c r="D37" s="17">
        <v>1</v>
      </c>
      <c r="E37" s="17">
        <v>2</v>
      </c>
      <c r="F37" s="17" t="s">
        <v>178</v>
      </c>
      <c r="G37" s="17" t="s">
        <v>178</v>
      </c>
      <c r="H37" s="17" t="s">
        <v>178</v>
      </c>
      <c r="I37" s="17">
        <v>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781</v>
      </c>
      <c r="D38" s="16">
        <v>2</v>
      </c>
      <c r="E38" s="16">
        <v>486</v>
      </c>
      <c r="F38" s="16">
        <v>185</v>
      </c>
      <c r="G38" s="16">
        <v>48</v>
      </c>
      <c r="H38" s="16">
        <v>22</v>
      </c>
      <c r="I38" s="16">
        <v>38</v>
      </c>
    </row>
    <row r="39" spans="1:14" ht="12" customHeight="1" x14ac:dyDescent="0.2">
      <c r="A39" s="28" t="s">
        <v>165</v>
      </c>
      <c r="B39" s="2" t="s">
        <v>12</v>
      </c>
      <c r="C39" s="17">
        <v>3</v>
      </c>
      <c r="D39" s="17" t="s">
        <v>178</v>
      </c>
      <c r="E39" s="17">
        <v>3</v>
      </c>
      <c r="F39" s="17" t="s">
        <v>178</v>
      </c>
      <c r="G39" s="17" t="s">
        <v>178</v>
      </c>
      <c r="H39" s="17" t="s">
        <v>178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44</v>
      </c>
      <c r="D40" s="17" t="s">
        <v>178</v>
      </c>
      <c r="E40" s="17">
        <v>23</v>
      </c>
      <c r="F40" s="17">
        <v>5</v>
      </c>
      <c r="G40" s="17">
        <v>2</v>
      </c>
      <c r="H40" s="17">
        <v>5</v>
      </c>
      <c r="I40" s="17">
        <v>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90</v>
      </c>
      <c r="D41" s="17">
        <v>1</v>
      </c>
      <c r="E41" s="17">
        <v>69</v>
      </c>
      <c r="F41" s="17">
        <v>11</v>
      </c>
      <c r="G41" s="17">
        <v>3</v>
      </c>
      <c r="H41" s="17">
        <v>2</v>
      </c>
      <c r="I41" s="17">
        <v>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86</v>
      </c>
      <c r="D42" s="17">
        <v>1</v>
      </c>
      <c r="E42" s="17">
        <v>74</v>
      </c>
      <c r="F42" s="17">
        <v>3</v>
      </c>
      <c r="G42" s="17">
        <v>1</v>
      </c>
      <c r="H42" s="17">
        <v>2</v>
      </c>
      <c r="I42" s="17">
        <v>5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104</v>
      </c>
      <c r="D43" s="17" t="s">
        <v>178</v>
      </c>
      <c r="E43" s="17">
        <v>77</v>
      </c>
      <c r="F43" s="17">
        <v>12</v>
      </c>
      <c r="G43" s="17">
        <v>8</v>
      </c>
      <c r="H43" s="17">
        <v>2</v>
      </c>
      <c r="I43" s="17">
        <v>5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78</v>
      </c>
      <c r="D44" s="17" t="s">
        <v>178</v>
      </c>
      <c r="E44" s="17">
        <v>51</v>
      </c>
      <c r="F44" s="17">
        <v>18</v>
      </c>
      <c r="G44" s="17">
        <v>4</v>
      </c>
      <c r="H44" s="17">
        <v>2</v>
      </c>
      <c r="I44" s="17">
        <v>3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72</v>
      </c>
      <c r="D45" s="17" t="s">
        <v>178</v>
      </c>
      <c r="E45" s="17">
        <v>49</v>
      </c>
      <c r="F45" s="17">
        <v>13</v>
      </c>
      <c r="G45" s="17">
        <v>7</v>
      </c>
      <c r="H45" s="17" t="s">
        <v>178</v>
      </c>
      <c r="I45" s="17">
        <v>3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66</v>
      </c>
      <c r="D46" s="17" t="s">
        <v>178</v>
      </c>
      <c r="E46" s="17">
        <v>40</v>
      </c>
      <c r="F46" s="17">
        <v>18</v>
      </c>
      <c r="G46" s="17">
        <v>4</v>
      </c>
      <c r="H46" s="17">
        <v>1</v>
      </c>
      <c r="I46" s="17">
        <v>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63</v>
      </c>
      <c r="D47" s="17" t="s">
        <v>178</v>
      </c>
      <c r="E47" s="17">
        <v>40</v>
      </c>
      <c r="F47" s="17">
        <v>17</v>
      </c>
      <c r="G47" s="17">
        <v>3</v>
      </c>
      <c r="H47" s="17">
        <v>2</v>
      </c>
      <c r="I47" s="17">
        <v>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60</v>
      </c>
      <c r="D48" s="17" t="s">
        <v>178</v>
      </c>
      <c r="E48" s="17">
        <v>27</v>
      </c>
      <c r="F48" s="17">
        <v>24</v>
      </c>
      <c r="G48" s="17">
        <v>4</v>
      </c>
      <c r="H48" s="17">
        <v>3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53</v>
      </c>
      <c r="D49" s="17" t="s">
        <v>178</v>
      </c>
      <c r="E49" s="17">
        <v>23</v>
      </c>
      <c r="F49" s="17">
        <v>24</v>
      </c>
      <c r="G49" s="17">
        <v>4</v>
      </c>
      <c r="H49" s="17">
        <v>1</v>
      </c>
      <c r="I49" s="17">
        <v>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35</v>
      </c>
      <c r="D50" s="17" t="s">
        <v>178</v>
      </c>
      <c r="E50" s="17">
        <v>6</v>
      </c>
      <c r="F50" s="17">
        <v>23</v>
      </c>
      <c r="G50" s="17">
        <v>6</v>
      </c>
      <c r="H50" s="17" t="s">
        <v>178</v>
      </c>
      <c r="I50" s="17" t="s">
        <v>178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13</v>
      </c>
      <c r="D51" s="17" t="s">
        <v>178</v>
      </c>
      <c r="E51" s="17">
        <v>2</v>
      </c>
      <c r="F51" s="17">
        <v>10</v>
      </c>
      <c r="G51" s="17">
        <v>1</v>
      </c>
      <c r="H51" s="17" t="s">
        <v>178</v>
      </c>
      <c r="I51" s="17" t="s">
        <v>178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10</v>
      </c>
      <c r="D52" s="17" t="s">
        <v>178</v>
      </c>
      <c r="E52" s="17">
        <v>2</v>
      </c>
      <c r="F52" s="17">
        <v>6</v>
      </c>
      <c r="G52" s="17">
        <v>1</v>
      </c>
      <c r="H52" s="17">
        <v>1</v>
      </c>
      <c r="I52" s="17" t="s">
        <v>178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</v>
      </c>
      <c r="D53" s="18" t="s">
        <v>178</v>
      </c>
      <c r="E53" s="18" t="s">
        <v>178</v>
      </c>
      <c r="F53" s="18">
        <v>1</v>
      </c>
      <c r="G53" s="18" t="s">
        <v>178</v>
      </c>
      <c r="H53" s="18">
        <v>1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155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7488</v>
      </c>
      <c r="D6" s="16">
        <v>491</v>
      </c>
      <c r="E6" s="16">
        <v>3811</v>
      </c>
      <c r="F6" s="16">
        <v>2240</v>
      </c>
      <c r="G6" s="16">
        <v>439</v>
      </c>
      <c r="H6" s="16">
        <v>283</v>
      </c>
      <c r="I6" s="16">
        <v>224</v>
      </c>
    </row>
    <row r="7" spans="1:29" ht="12" customHeight="1" x14ac:dyDescent="0.2">
      <c r="A7" s="28" t="s">
        <v>165</v>
      </c>
      <c r="B7" s="2" t="s">
        <v>12</v>
      </c>
      <c r="C7" s="17">
        <v>14</v>
      </c>
      <c r="D7" s="17" t="s">
        <v>178</v>
      </c>
      <c r="E7" s="17">
        <v>2</v>
      </c>
      <c r="F7" s="17">
        <v>7</v>
      </c>
      <c r="G7" s="17" t="s">
        <v>178</v>
      </c>
      <c r="H7" s="17">
        <v>3</v>
      </c>
      <c r="I7" s="17">
        <v>2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275</v>
      </c>
      <c r="D8" s="17">
        <v>18</v>
      </c>
      <c r="E8" s="17">
        <v>168</v>
      </c>
      <c r="F8" s="17">
        <v>42</v>
      </c>
      <c r="G8" s="17">
        <v>5</v>
      </c>
      <c r="H8" s="17">
        <v>27</v>
      </c>
      <c r="I8" s="17">
        <v>15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517</v>
      </c>
      <c r="D9" s="17">
        <v>42</v>
      </c>
      <c r="E9" s="17">
        <v>317</v>
      </c>
      <c r="F9" s="17">
        <v>94</v>
      </c>
      <c r="G9" s="17">
        <v>15</v>
      </c>
      <c r="H9" s="17">
        <v>38</v>
      </c>
      <c r="I9" s="17">
        <v>11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749</v>
      </c>
      <c r="D10" s="17">
        <v>44</v>
      </c>
      <c r="E10" s="17">
        <v>475</v>
      </c>
      <c r="F10" s="17">
        <v>148</v>
      </c>
      <c r="G10" s="17">
        <v>35</v>
      </c>
      <c r="H10" s="17">
        <v>24</v>
      </c>
      <c r="I10" s="17">
        <v>23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893</v>
      </c>
      <c r="D11" s="17">
        <v>53</v>
      </c>
      <c r="E11" s="17">
        <v>531</v>
      </c>
      <c r="F11" s="17">
        <v>219</v>
      </c>
      <c r="G11" s="17">
        <v>44</v>
      </c>
      <c r="H11" s="17">
        <v>21</v>
      </c>
      <c r="I11" s="17">
        <v>25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945</v>
      </c>
      <c r="D12" s="17">
        <v>60</v>
      </c>
      <c r="E12" s="17">
        <v>539</v>
      </c>
      <c r="F12" s="17">
        <v>243</v>
      </c>
      <c r="G12" s="17">
        <v>46</v>
      </c>
      <c r="H12" s="17">
        <v>26</v>
      </c>
      <c r="I12" s="17">
        <v>31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869</v>
      </c>
      <c r="D13" s="17">
        <v>52</v>
      </c>
      <c r="E13" s="17">
        <v>477</v>
      </c>
      <c r="F13" s="17">
        <v>244</v>
      </c>
      <c r="G13" s="17">
        <v>53</v>
      </c>
      <c r="H13" s="17">
        <v>24</v>
      </c>
      <c r="I13" s="17">
        <v>19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843</v>
      </c>
      <c r="D14" s="17">
        <v>50</v>
      </c>
      <c r="E14" s="17">
        <v>422</v>
      </c>
      <c r="F14" s="17">
        <v>266</v>
      </c>
      <c r="G14" s="17">
        <v>54</v>
      </c>
      <c r="H14" s="17">
        <v>29</v>
      </c>
      <c r="I14" s="17">
        <v>22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708</v>
      </c>
      <c r="D15" s="17">
        <v>46</v>
      </c>
      <c r="E15" s="17">
        <v>341</v>
      </c>
      <c r="F15" s="17">
        <v>249</v>
      </c>
      <c r="G15" s="17">
        <v>46</v>
      </c>
      <c r="H15" s="17">
        <v>11</v>
      </c>
      <c r="I15" s="17">
        <v>15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636</v>
      </c>
      <c r="D16" s="17">
        <v>51</v>
      </c>
      <c r="E16" s="17">
        <v>274</v>
      </c>
      <c r="F16" s="17">
        <v>219</v>
      </c>
      <c r="G16" s="17">
        <v>48</v>
      </c>
      <c r="H16" s="17">
        <v>28</v>
      </c>
      <c r="I16" s="17">
        <v>16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484</v>
      </c>
      <c r="D17" s="17">
        <v>34</v>
      </c>
      <c r="E17" s="17">
        <v>176</v>
      </c>
      <c r="F17" s="17">
        <v>201</v>
      </c>
      <c r="G17" s="17">
        <v>39</v>
      </c>
      <c r="H17" s="17">
        <v>18</v>
      </c>
      <c r="I17" s="17">
        <v>16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249</v>
      </c>
      <c r="D18" s="17">
        <v>16</v>
      </c>
      <c r="E18" s="17">
        <v>51</v>
      </c>
      <c r="F18" s="17">
        <v>132</v>
      </c>
      <c r="G18" s="17">
        <v>25</v>
      </c>
      <c r="H18" s="17">
        <v>13</v>
      </c>
      <c r="I18" s="17">
        <v>12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160</v>
      </c>
      <c r="D19" s="17">
        <v>14</v>
      </c>
      <c r="E19" s="17">
        <v>19</v>
      </c>
      <c r="F19" s="17">
        <v>96</v>
      </c>
      <c r="G19" s="17">
        <v>15</v>
      </c>
      <c r="H19" s="17">
        <v>10</v>
      </c>
      <c r="I19" s="17">
        <v>6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85</v>
      </c>
      <c r="D20" s="17">
        <v>4</v>
      </c>
      <c r="E20" s="17">
        <v>6</v>
      </c>
      <c r="F20" s="17">
        <v>54</v>
      </c>
      <c r="G20" s="17">
        <v>9</v>
      </c>
      <c r="H20" s="17">
        <v>6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61</v>
      </c>
      <c r="D21" s="17">
        <v>7</v>
      </c>
      <c r="E21" s="17">
        <v>13</v>
      </c>
      <c r="F21" s="17">
        <v>26</v>
      </c>
      <c r="G21" s="17">
        <v>5</v>
      </c>
      <c r="H21" s="17">
        <v>5</v>
      </c>
      <c r="I21" s="17">
        <v>5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3332</v>
      </c>
      <c r="D22" s="16">
        <v>468</v>
      </c>
      <c r="E22" s="16">
        <v>1668</v>
      </c>
      <c r="F22" s="16">
        <v>826</v>
      </c>
      <c r="G22" s="16">
        <v>137</v>
      </c>
      <c r="H22" s="16">
        <v>119</v>
      </c>
      <c r="I22" s="16">
        <v>114</v>
      </c>
    </row>
    <row r="23" spans="1:14" ht="12" customHeight="1" x14ac:dyDescent="0.2">
      <c r="A23" s="28" t="s">
        <v>165</v>
      </c>
      <c r="B23" s="2" t="s">
        <v>12</v>
      </c>
      <c r="C23" s="17">
        <v>2</v>
      </c>
      <c r="D23" s="17" t="s">
        <v>178</v>
      </c>
      <c r="E23" s="17">
        <v>1</v>
      </c>
      <c r="F23" s="17" t="s">
        <v>178</v>
      </c>
      <c r="G23" s="17" t="s">
        <v>178</v>
      </c>
      <c r="H23" s="17" t="s">
        <v>178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105</v>
      </c>
      <c r="D24" s="17">
        <v>18</v>
      </c>
      <c r="E24" s="17">
        <v>57</v>
      </c>
      <c r="F24" s="17">
        <v>19</v>
      </c>
      <c r="G24" s="17">
        <v>1</v>
      </c>
      <c r="H24" s="17">
        <v>7</v>
      </c>
      <c r="I24" s="17">
        <v>3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217</v>
      </c>
      <c r="D25" s="17">
        <v>42</v>
      </c>
      <c r="E25" s="17">
        <v>116</v>
      </c>
      <c r="F25" s="17">
        <v>39</v>
      </c>
      <c r="G25" s="17">
        <v>3</v>
      </c>
      <c r="H25" s="17">
        <v>14</v>
      </c>
      <c r="I25" s="17">
        <v>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332</v>
      </c>
      <c r="D26" s="17">
        <v>40</v>
      </c>
      <c r="E26" s="17">
        <v>186</v>
      </c>
      <c r="F26" s="17">
        <v>64</v>
      </c>
      <c r="G26" s="17">
        <v>14</v>
      </c>
      <c r="H26" s="17">
        <v>12</v>
      </c>
      <c r="I26" s="17">
        <v>16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417</v>
      </c>
      <c r="D27" s="17">
        <v>53</v>
      </c>
      <c r="E27" s="17">
        <v>231</v>
      </c>
      <c r="F27" s="17">
        <v>93</v>
      </c>
      <c r="G27" s="17">
        <v>16</v>
      </c>
      <c r="H27" s="17">
        <v>9</v>
      </c>
      <c r="I27" s="17">
        <v>15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444</v>
      </c>
      <c r="D28" s="17">
        <v>56</v>
      </c>
      <c r="E28" s="17">
        <v>255</v>
      </c>
      <c r="F28" s="17">
        <v>88</v>
      </c>
      <c r="G28" s="17">
        <v>19</v>
      </c>
      <c r="H28" s="17">
        <v>9</v>
      </c>
      <c r="I28" s="17">
        <v>17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414</v>
      </c>
      <c r="D29" s="17">
        <v>51</v>
      </c>
      <c r="E29" s="17">
        <v>235</v>
      </c>
      <c r="F29" s="17">
        <v>90</v>
      </c>
      <c r="G29" s="17">
        <v>18</v>
      </c>
      <c r="H29" s="17">
        <v>13</v>
      </c>
      <c r="I29" s="17">
        <v>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406</v>
      </c>
      <c r="D30" s="17">
        <v>50</v>
      </c>
      <c r="E30" s="17">
        <v>212</v>
      </c>
      <c r="F30" s="17">
        <v>99</v>
      </c>
      <c r="G30" s="17">
        <v>17</v>
      </c>
      <c r="H30" s="17">
        <v>14</v>
      </c>
      <c r="I30" s="17">
        <v>14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318</v>
      </c>
      <c r="D31" s="17">
        <v>43</v>
      </c>
      <c r="E31" s="17">
        <v>164</v>
      </c>
      <c r="F31" s="17">
        <v>82</v>
      </c>
      <c r="G31" s="17">
        <v>16</v>
      </c>
      <c r="H31" s="17">
        <v>7</v>
      </c>
      <c r="I31" s="17">
        <v>6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294</v>
      </c>
      <c r="D32" s="17">
        <v>50</v>
      </c>
      <c r="E32" s="17">
        <v>117</v>
      </c>
      <c r="F32" s="17">
        <v>90</v>
      </c>
      <c r="G32" s="17">
        <v>15</v>
      </c>
      <c r="H32" s="17">
        <v>13</v>
      </c>
      <c r="I32" s="17">
        <v>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187</v>
      </c>
      <c r="D33" s="17">
        <v>31</v>
      </c>
      <c r="E33" s="17">
        <v>65</v>
      </c>
      <c r="F33" s="17">
        <v>62</v>
      </c>
      <c r="G33" s="17">
        <v>10</v>
      </c>
      <c r="H33" s="17">
        <v>8</v>
      </c>
      <c r="I33" s="17">
        <v>11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80</v>
      </c>
      <c r="D34" s="17">
        <v>14</v>
      </c>
      <c r="E34" s="17">
        <v>16</v>
      </c>
      <c r="F34" s="17">
        <v>34</v>
      </c>
      <c r="G34" s="17">
        <v>5</v>
      </c>
      <c r="H34" s="17">
        <v>5</v>
      </c>
      <c r="I34" s="17">
        <v>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55</v>
      </c>
      <c r="D35" s="17">
        <v>11</v>
      </c>
      <c r="E35" s="17">
        <v>4</v>
      </c>
      <c r="F35" s="17">
        <v>33</v>
      </c>
      <c r="G35" s="17">
        <v>1</v>
      </c>
      <c r="H35" s="17">
        <v>5</v>
      </c>
      <c r="I35" s="17">
        <v>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30</v>
      </c>
      <c r="D36" s="17">
        <v>3</v>
      </c>
      <c r="E36" s="17">
        <v>1</v>
      </c>
      <c r="F36" s="17">
        <v>20</v>
      </c>
      <c r="G36" s="17">
        <v>1</v>
      </c>
      <c r="H36" s="17">
        <v>2</v>
      </c>
      <c r="I36" s="17">
        <v>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31</v>
      </c>
      <c r="D37" s="17">
        <v>6</v>
      </c>
      <c r="E37" s="17">
        <v>8</v>
      </c>
      <c r="F37" s="17">
        <v>13</v>
      </c>
      <c r="G37" s="17">
        <v>1</v>
      </c>
      <c r="H37" s="17">
        <v>1</v>
      </c>
      <c r="I37" s="17">
        <v>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4156</v>
      </c>
      <c r="D38" s="16">
        <v>23</v>
      </c>
      <c r="E38" s="16">
        <v>2143</v>
      </c>
      <c r="F38" s="16">
        <v>1414</v>
      </c>
      <c r="G38" s="16">
        <v>302</v>
      </c>
      <c r="H38" s="16">
        <v>164</v>
      </c>
      <c r="I38" s="16">
        <v>110</v>
      </c>
    </row>
    <row r="39" spans="1:14" ht="12" customHeight="1" x14ac:dyDescent="0.2">
      <c r="A39" s="28" t="s">
        <v>165</v>
      </c>
      <c r="B39" s="2" t="s">
        <v>12</v>
      </c>
      <c r="C39" s="17">
        <v>12</v>
      </c>
      <c r="D39" s="17" t="s">
        <v>178</v>
      </c>
      <c r="E39" s="17">
        <v>1</v>
      </c>
      <c r="F39" s="17">
        <v>7</v>
      </c>
      <c r="G39" s="17" t="s">
        <v>178</v>
      </c>
      <c r="H39" s="17">
        <v>3</v>
      </c>
      <c r="I39" s="17">
        <v>1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170</v>
      </c>
      <c r="D40" s="17" t="s">
        <v>178</v>
      </c>
      <c r="E40" s="17">
        <v>111</v>
      </c>
      <c r="F40" s="17">
        <v>23</v>
      </c>
      <c r="G40" s="17">
        <v>4</v>
      </c>
      <c r="H40" s="17">
        <v>20</v>
      </c>
      <c r="I40" s="17">
        <v>12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300</v>
      </c>
      <c r="D41" s="17" t="s">
        <v>178</v>
      </c>
      <c r="E41" s="17">
        <v>201</v>
      </c>
      <c r="F41" s="17">
        <v>55</v>
      </c>
      <c r="G41" s="17">
        <v>12</v>
      </c>
      <c r="H41" s="17">
        <v>24</v>
      </c>
      <c r="I41" s="17">
        <v>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417</v>
      </c>
      <c r="D42" s="17">
        <v>4</v>
      </c>
      <c r="E42" s="17">
        <v>289</v>
      </c>
      <c r="F42" s="17">
        <v>84</v>
      </c>
      <c r="G42" s="17">
        <v>21</v>
      </c>
      <c r="H42" s="17">
        <v>12</v>
      </c>
      <c r="I42" s="17">
        <v>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476</v>
      </c>
      <c r="D43" s="17" t="s">
        <v>178</v>
      </c>
      <c r="E43" s="17">
        <v>300</v>
      </c>
      <c r="F43" s="17">
        <v>126</v>
      </c>
      <c r="G43" s="17">
        <v>28</v>
      </c>
      <c r="H43" s="17">
        <v>12</v>
      </c>
      <c r="I43" s="17">
        <v>10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501</v>
      </c>
      <c r="D44" s="17">
        <v>4</v>
      </c>
      <c r="E44" s="17">
        <v>284</v>
      </c>
      <c r="F44" s="17">
        <v>155</v>
      </c>
      <c r="G44" s="17">
        <v>27</v>
      </c>
      <c r="H44" s="17">
        <v>17</v>
      </c>
      <c r="I44" s="17">
        <v>14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455</v>
      </c>
      <c r="D45" s="17">
        <v>1</v>
      </c>
      <c r="E45" s="17">
        <v>242</v>
      </c>
      <c r="F45" s="17">
        <v>154</v>
      </c>
      <c r="G45" s="17">
        <v>35</v>
      </c>
      <c r="H45" s="17">
        <v>11</v>
      </c>
      <c r="I45" s="17">
        <v>12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437</v>
      </c>
      <c r="D46" s="17" t="s">
        <v>178</v>
      </c>
      <c r="E46" s="17">
        <v>210</v>
      </c>
      <c r="F46" s="17">
        <v>167</v>
      </c>
      <c r="G46" s="17">
        <v>37</v>
      </c>
      <c r="H46" s="17">
        <v>15</v>
      </c>
      <c r="I46" s="17">
        <v>8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390</v>
      </c>
      <c r="D47" s="17">
        <v>3</v>
      </c>
      <c r="E47" s="17">
        <v>177</v>
      </c>
      <c r="F47" s="17">
        <v>167</v>
      </c>
      <c r="G47" s="17">
        <v>30</v>
      </c>
      <c r="H47" s="17">
        <v>4</v>
      </c>
      <c r="I47" s="17">
        <v>9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342</v>
      </c>
      <c r="D48" s="17">
        <v>1</v>
      </c>
      <c r="E48" s="17">
        <v>157</v>
      </c>
      <c r="F48" s="17">
        <v>129</v>
      </c>
      <c r="G48" s="17">
        <v>33</v>
      </c>
      <c r="H48" s="17">
        <v>15</v>
      </c>
      <c r="I48" s="17">
        <v>7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297</v>
      </c>
      <c r="D49" s="17">
        <v>3</v>
      </c>
      <c r="E49" s="17">
        <v>111</v>
      </c>
      <c r="F49" s="17">
        <v>139</v>
      </c>
      <c r="G49" s="17">
        <v>29</v>
      </c>
      <c r="H49" s="17">
        <v>10</v>
      </c>
      <c r="I49" s="17">
        <v>5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169</v>
      </c>
      <c r="D50" s="17">
        <v>2</v>
      </c>
      <c r="E50" s="17">
        <v>35</v>
      </c>
      <c r="F50" s="17">
        <v>98</v>
      </c>
      <c r="G50" s="17">
        <v>20</v>
      </c>
      <c r="H50" s="17">
        <v>8</v>
      </c>
      <c r="I50" s="17">
        <v>6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105</v>
      </c>
      <c r="D51" s="17">
        <v>3</v>
      </c>
      <c r="E51" s="17">
        <v>15</v>
      </c>
      <c r="F51" s="17">
        <v>63</v>
      </c>
      <c r="G51" s="17">
        <v>14</v>
      </c>
      <c r="H51" s="17">
        <v>5</v>
      </c>
      <c r="I51" s="17">
        <v>5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55</v>
      </c>
      <c r="D52" s="17">
        <v>1</v>
      </c>
      <c r="E52" s="17">
        <v>5</v>
      </c>
      <c r="F52" s="17">
        <v>34</v>
      </c>
      <c r="G52" s="17">
        <v>8</v>
      </c>
      <c r="H52" s="17">
        <v>4</v>
      </c>
      <c r="I52" s="17">
        <v>3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30</v>
      </c>
      <c r="D53" s="18">
        <v>1</v>
      </c>
      <c r="E53" s="18">
        <v>5</v>
      </c>
      <c r="F53" s="18">
        <v>13</v>
      </c>
      <c r="G53" s="18">
        <v>4</v>
      </c>
      <c r="H53" s="18">
        <v>4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156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24958</v>
      </c>
      <c r="D6" s="16">
        <v>2189</v>
      </c>
      <c r="E6" s="16">
        <v>12992</v>
      </c>
      <c r="F6" s="16">
        <v>6851</v>
      </c>
      <c r="G6" s="16">
        <v>1544</v>
      </c>
      <c r="H6" s="16">
        <v>689</v>
      </c>
      <c r="I6" s="16">
        <v>693</v>
      </c>
    </row>
    <row r="7" spans="1:30" ht="12" customHeight="1" x14ac:dyDescent="0.2">
      <c r="A7" s="28" t="s">
        <v>165</v>
      </c>
      <c r="B7" s="2" t="s">
        <v>12</v>
      </c>
      <c r="C7" s="17">
        <v>46</v>
      </c>
      <c r="D7" s="17">
        <v>1</v>
      </c>
      <c r="E7" s="17">
        <v>17</v>
      </c>
      <c r="F7" s="17">
        <v>16</v>
      </c>
      <c r="G7" s="17" t="s">
        <v>178</v>
      </c>
      <c r="H7" s="17">
        <v>5</v>
      </c>
      <c r="I7" s="17">
        <v>7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882</v>
      </c>
      <c r="D8" s="17">
        <v>103</v>
      </c>
      <c r="E8" s="17">
        <v>497</v>
      </c>
      <c r="F8" s="17">
        <v>108</v>
      </c>
      <c r="G8" s="17">
        <v>27</v>
      </c>
      <c r="H8" s="17">
        <v>78</v>
      </c>
      <c r="I8" s="17">
        <v>69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2146</v>
      </c>
      <c r="D9" s="17">
        <v>238</v>
      </c>
      <c r="E9" s="17">
        <v>1363</v>
      </c>
      <c r="F9" s="17">
        <v>308</v>
      </c>
      <c r="G9" s="17">
        <v>76</v>
      </c>
      <c r="H9" s="17">
        <v>87</v>
      </c>
      <c r="I9" s="17">
        <v>74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2760</v>
      </c>
      <c r="D10" s="17">
        <v>236</v>
      </c>
      <c r="E10" s="17">
        <v>1731</v>
      </c>
      <c r="F10" s="17">
        <v>527</v>
      </c>
      <c r="G10" s="17">
        <v>138</v>
      </c>
      <c r="H10" s="17">
        <v>64</v>
      </c>
      <c r="I10" s="17">
        <v>64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3078</v>
      </c>
      <c r="D11" s="17">
        <v>226</v>
      </c>
      <c r="E11" s="17">
        <v>1811</v>
      </c>
      <c r="F11" s="17">
        <v>740</v>
      </c>
      <c r="G11" s="17">
        <v>168</v>
      </c>
      <c r="H11" s="17">
        <v>68</v>
      </c>
      <c r="I11" s="17">
        <v>65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3040</v>
      </c>
      <c r="D12" s="17">
        <v>224</v>
      </c>
      <c r="E12" s="17">
        <v>1674</v>
      </c>
      <c r="F12" s="17">
        <v>840</v>
      </c>
      <c r="G12" s="17">
        <v>187</v>
      </c>
      <c r="H12" s="17">
        <v>51</v>
      </c>
      <c r="I12" s="17">
        <v>64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3124</v>
      </c>
      <c r="D13" s="17">
        <v>204</v>
      </c>
      <c r="E13" s="17">
        <v>1734</v>
      </c>
      <c r="F13" s="17">
        <v>870</v>
      </c>
      <c r="G13" s="17">
        <v>188</v>
      </c>
      <c r="H13" s="17">
        <v>64</v>
      </c>
      <c r="I13" s="17">
        <v>64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2800</v>
      </c>
      <c r="D14" s="17">
        <v>258</v>
      </c>
      <c r="E14" s="17">
        <v>1485</v>
      </c>
      <c r="F14" s="17">
        <v>766</v>
      </c>
      <c r="G14" s="17">
        <v>188</v>
      </c>
      <c r="H14" s="17">
        <v>52</v>
      </c>
      <c r="I14" s="17">
        <v>51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2314</v>
      </c>
      <c r="D15" s="17">
        <v>221</v>
      </c>
      <c r="E15" s="17">
        <v>1081</v>
      </c>
      <c r="F15" s="17">
        <v>739</v>
      </c>
      <c r="G15" s="17">
        <v>173</v>
      </c>
      <c r="H15" s="17">
        <v>47</v>
      </c>
      <c r="I15" s="17">
        <v>53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1903</v>
      </c>
      <c r="D16" s="17">
        <v>215</v>
      </c>
      <c r="E16" s="17">
        <v>806</v>
      </c>
      <c r="F16" s="17">
        <v>639</v>
      </c>
      <c r="G16" s="17">
        <v>143</v>
      </c>
      <c r="H16" s="17">
        <v>51</v>
      </c>
      <c r="I16" s="17">
        <v>49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1359</v>
      </c>
      <c r="D17" s="17">
        <v>132</v>
      </c>
      <c r="E17" s="17">
        <v>482</v>
      </c>
      <c r="F17" s="17">
        <v>564</v>
      </c>
      <c r="G17" s="17">
        <v>105</v>
      </c>
      <c r="H17" s="17">
        <v>33</v>
      </c>
      <c r="I17" s="17">
        <v>43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756</v>
      </c>
      <c r="D18" s="17">
        <v>73</v>
      </c>
      <c r="E18" s="17">
        <v>177</v>
      </c>
      <c r="F18" s="17">
        <v>355</v>
      </c>
      <c r="G18" s="17">
        <v>82</v>
      </c>
      <c r="H18" s="17">
        <v>31</v>
      </c>
      <c r="I18" s="17">
        <v>38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387</v>
      </c>
      <c r="D19" s="17">
        <v>31</v>
      </c>
      <c r="E19" s="17">
        <v>58</v>
      </c>
      <c r="F19" s="17">
        <v>205</v>
      </c>
      <c r="G19" s="17">
        <v>36</v>
      </c>
      <c r="H19" s="17">
        <v>39</v>
      </c>
      <c r="I19" s="17">
        <v>18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218</v>
      </c>
      <c r="D20" s="17">
        <v>20</v>
      </c>
      <c r="E20" s="17">
        <v>42</v>
      </c>
      <c r="F20" s="17">
        <v>105</v>
      </c>
      <c r="G20" s="17">
        <v>21</v>
      </c>
      <c r="H20" s="17">
        <v>12</v>
      </c>
      <c r="I20" s="17">
        <v>18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145</v>
      </c>
      <c r="D21" s="17">
        <v>7</v>
      </c>
      <c r="E21" s="17">
        <v>34</v>
      </c>
      <c r="F21" s="17">
        <v>69</v>
      </c>
      <c r="G21" s="17">
        <v>12</v>
      </c>
      <c r="H21" s="17">
        <v>7</v>
      </c>
      <c r="I21" s="17">
        <v>16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11009</v>
      </c>
      <c r="D22" s="16">
        <v>2141</v>
      </c>
      <c r="E22" s="16">
        <v>5357</v>
      </c>
      <c r="F22" s="16">
        <v>2464</v>
      </c>
      <c r="G22" s="16">
        <v>416</v>
      </c>
      <c r="H22" s="16">
        <v>297</v>
      </c>
      <c r="I22" s="16">
        <v>334</v>
      </c>
    </row>
    <row r="23" spans="1:14" ht="12" customHeight="1" x14ac:dyDescent="0.2">
      <c r="A23" s="28" t="s">
        <v>165</v>
      </c>
      <c r="B23" s="2" t="s">
        <v>12</v>
      </c>
      <c r="C23" s="17">
        <v>17</v>
      </c>
      <c r="D23" s="17">
        <v>1</v>
      </c>
      <c r="E23" s="17">
        <v>6</v>
      </c>
      <c r="F23" s="17">
        <v>4</v>
      </c>
      <c r="G23" s="17" t="s">
        <v>178</v>
      </c>
      <c r="H23" s="17">
        <v>3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311</v>
      </c>
      <c r="D24" s="17">
        <v>92</v>
      </c>
      <c r="E24" s="17">
        <v>114</v>
      </c>
      <c r="F24" s="17">
        <v>43</v>
      </c>
      <c r="G24" s="17">
        <v>6</v>
      </c>
      <c r="H24" s="17">
        <v>31</v>
      </c>
      <c r="I24" s="17">
        <v>25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897</v>
      </c>
      <c r="D25" s="17">
        <v>235</v>
      </c>
      <c r="E25" s="17">
        <v>443</v>
      </c>
      <c r="F25" s="17">
        <v>132</v>
      </c>
      <c r="G25" s="17">
        <v>25</v>
      </c>
      <c r="H25" s="17">
        <v>25</v>
      </c>
      <c r="I25" s="17">
        <v>37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1213</v>
      </c>
      <c r="D26" s="17">
        <v>234</v>
      </c>
      <c r="E26" s="17">
        <v>645</v>
      </c>
      <c r="F26" s="17">
        <v>236</v>
      </c>
      <c r="G26" s="17">
        <v>49</v>
      </c>
      <c r="H26" s="17">
        <v>22</v>
      </c>
      <c r="I26" s="17">
        <v>27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1418</v>
      </c>
      <c r="D27" s="17">
        <v>223</v>
      </c>
      <c r="E27" s="17">
        <v>763</v>
      </c>
      <c r="F27" s="17">
        <v>324</v>
      </c>
      <c r="G27" s="17">
        <v>42</v>
      </c>
      <c r="H27" s="17">
        <v>33</v>
      </c>
      <c r="I27" s="17">
        <v>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1430</v>
      </c>
      <c r="D28" s="17">
        <v>221</v>
      </c>
      <c r="E28" s="17">
        <v>759</v>
      </c>
      <c r="F28" s="17">
        <v>339</v>
      </c>
      <c r="G28" s="17">
        <v>50</v>
      </c>
      <c r="H28" s="17">
        <v>26</v>
      </c>
      <c r="I28" s="17">
        <v>35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1437</v>
      </c>
      <c r="D29" s="17">
        <v>200</v>
      </c>
      <c r="E29" s="17">
        <v>817</v>
      </c>
      <c r="F29" s="17">
        <v>317</v>
      </c>
      <c r="G29" s="17">
        <v>55</v>
      </c>
      <c r="H29" s="17">
        <v>26</v>
      </c>
      <c r="I29" s="17">
        <v>22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1355</v>
      </c>
      <c r="D30" s="17">
        <v>253</v>
      </c>
      <c r="E30" s="17">
        <v>718</v>
      </c>
      <c r="F30" s="17">
        <v>269</v>
      </c>
      <c r="G30" s="17">
        <v>56</v>
      </c>
      <c r="H30" s="17">
        <v>29</v>
      </c>
      <c r="I30" s="17">
        <v>30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1062</v>
      </c>
      <c r="D31" s="17">
        <v>219</v>
      </c>
      <c r="E31" s="17">
        <v>484</v>
      </c>
      <c r="F31" s="17">
        <v>263</v>
      </c>
      <c r="G31" s="17">
        <v>43</v>
      </c>
      <c r="H31" s="17">
        <v>25</v>
      </c>
      <c r="I31" s="17">
        <v>28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833</v>
      </c>
      <c r="D32" s="17">
        <v>210</v>
      </c>
      <c r="E32" s="17">
        <v>346</v>
      </c>
      <c r="F32" s="17">
        <v>186</v>
      </c>
      <c r="G32" s="17">
        <v>43</v>
      </c>
      <c r="H32" s="17">
        <v>24</v>
      </c>
      <c r="I32" s="17">
        <v>24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507</v>
      </c>
      <c r="D33" s="17">
        <v>129</v>
      </c>
      <c r="E33" s="17">
        <v>171</v>
      </c>
      <c r="F33" s="17">
        <v>141</v>
      </c>
      <c r="G33" s="17">
        <v>23</v>
      </c>
      <c r="H33" s="17">
        <v>19</v>
      </c>
      <c r="I33" s="17">
        <v>24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263</v>
      </c>
      <c r="D34" s="17">
        <v>72</v>
      </c>
      <c r="E34" s="17">
        <v>44</v>
      </c>
      <c r="F34" s="17">
        <v>110</v>
      </c>
      <c r="G34" s="17">
        <v>9</v>
      </c>
      <c r="H34" s="17">
        <v>13</v>
      </c>
      <c r="I34" s="17">
        <v>15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122</v>
      </c>
      <c r="D35" s="17">
        <v>29</v>
      </c>
      <c r="E35" s="17">
        <v>17</v>
      </c>
      <c r="F35" s="17">
        <v>48</v>
      </c>
      <c r="G35" s="17">
        <v>6</v>
      </c>
      <c r="H35" s="17">
        <v>13</v>
      </c>
      <c r="I35" s="17">
        <v>9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77</v>
      </c>
      <c r="D36" s="17">
        <v>19</v>
      </c>
      <c r="E36" s="17">
        <v>15</v>
      </c>
      <c r="F36" s="17">
        <v>27</v>
      </c>
      <c r="G36" s="17">
        <v>4</v>
      </c>
      <c r="H36" s="17">
        <v>4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67</v>
      </c>
      <c r="D37" s="17">
        <v>4</v>
      </c>
      <c r="E37" s="17">
        <v>15</v>
      </c>
      <c r="F37" s="17">
        <v>25</v>
      </c>
      <c r="G37" s="17">
        <v>5</v>
      </c>
      <c r="H37" s="17">
        <v>4</v>
      </c>
      <c r="I37" s="17">
        <v>14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13949</v>
      </c>
      <c r="D38" s="16">
        <v>48</v>
      </c>
      <c r="E38" s="16">
        <v>7635</v>
      </c>
      <c r="F38" s="16">
        <v>4387</v>
      </c>
      <c r="G38" s="16">
        <v>1128</v>
      </c>
      <c r="H38" s="16">
        <v>392</v>
      </c>
      <c r="I38" s="16">
        <v>359</v>
      </c>
    </row>
    <row r="39" spans="1:14" ht="12" customHeight="1" x14ac:dyDescent="0.2">
      <c r="A39" s="28" t="s">
        <v>165</v>
      </c>
      <c r="B39" s="2" t="s">
        <v>12</v>
      </c>
      <c r="C39" s="17">
        <v>29</v>
      </c>
      <c r="D39" s="17" t="s">
        <v>178</v>
      </c>
      <c r="E39" s="17">
        <v>11</v>
      </c>
      <c r="F39" s="17">
        <v>12</v>
      </c>
      <c r="G39" s="17" t="s">
        <v>178</v>
      </c>
      <c r="H39" s="17">
        <v>2</v>
      </c>
      <c r="I39" s="17">
        <v>4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571</v>
      </c>
      <c r="D40" s="17">
        <v>11</v>
      </c>
      <c r="E40" s="17">
        <v>383</v>
      </c>
      <c r="F40" s="17">
        <v>65</v>
      </c>
      <c r="G40" s="17">
        <v>21</v>
      </c>
      <c r="H40" s="17">
        <v>47</v>
      </c>
      <c r="I40" s="17">
        <v>44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1249</v>
      </c>
      <c r="D41" s="17">
        <v>3</v>
      </c>
      <c r="E41" s="17">
        <v>920</v>
      </c>
      <c r="F41" s="17">
        <v>176</v>
      </c>
      <c r="G41" s="17">
        <v>51</v>
      </c>
      <c r="H41" s="17">
        <v>62</v>
      </c>
      <c r="I41" s="17">
        <v>37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1547</v>
      </c>
      <c r="D42" s="17">
        <v>2</v>
      </c>
      <c r="E42" s="17">
        <v>1086</v>
      </c>
      <c r="F42" s="17">
        <v>291</v>
      </c>
      <c r="G42" s="17">
        <v>89</v>
      </c>
      <c r="H42" s="17">
        <v>42</v>
      </c>
      <c r="I42" s="17">
        <v>37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1660</v>
      </c>
      <c r="D43" s="17">
        <v>3</v>
      </c>
      <c r="E43" s="17">
        <v>1048</v>
      </c>
      <c r="F43" s="17">
        <v>416</v>
      </c>
      <c r="G43" s="17">
        <v>126</v>
      </c>
      <c r="H43" s="17">
        <v>35</v>
      </c>
      <c r="I43" s="17">
        <v>32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1610</v>
      </c>
      <c r="D44" s="17">
        <v>3</v>
      </c>
      <c r="E44" s="17">
        <v>915</v>
      </c>
      <c r="F44" s="17">
        <v>501</v>
      </c>
      <c r="G44" s="17">
        <v>137</v>
      </c>
      <c r="H44" s="17">
        <v>25</v>
      </c>
      <c r="I44" s="17">
        <v>29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1687</v>
      </c>
      <c r="D45" s="17">
        <v>4</v>
      </c>
      <c r="E45" s="17">
        <v>917</v>
      </c>
      <c r="F45" s="17">
        <v>553</v>
      </c>
      <c r="G45" s="17">
        <v>133</v>
      </c>
      <c r="H45" s="17">
        <v>38</v>
      </c>
      <c r="I45" s="17">
        <v>42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1445</v>
      </c>
      <c r="D46" s="17">
        <v>5</v>
      </c>
      <c r="E46" s="17">
        <v>767</v>
      </c>
      <c r="F46" s="17">
        <v>497</v>
      </c>
      <c r="G46" s="17">
        <v>132</v>
      </c>
      <c r="H46" s="17">
        <v>23</v>
      </c>
      <c r="I46" s="17">
        <v>21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1252</v>
      </c>
      <c r="D47" s="17">
        <v>2</v>
      </c>
      <c r="E47" s="17">
        <v>597</v>
      </c>
      <c r="F47" s="17">
        <v>476</v>
      </c>
      <c r="G47" s="17">
        <v>130</v>
      </c>
      <c r="H47" s="17">
        <v>22</v>
      </c>
      <c r="I47" s="17">
        <v>25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1070</v>
      </c>
      <c r="D48" s="17">
        <v>5</v>
      </c>
      <c r="E48" s="17">
        <v>460</v>
      </c>
      <c r="F48" s="17">
        <v>453</v>
      </c>
      <c r="G48" s="17">
        <v>100</v>
      </c>
      <c r="H48" s="17">
        <v>27</v>
      </c>
      <c r="I48" s="17">
        <v>25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852</v>
      </c>
      <c r="D49" s="17">
        <v>3</v>
      </c>
      <c r="E49" s="17">
        <v>311</v>
      </c>
      <c r="F49" s="17">
        <v>423</v>
      </c>
      <c r="G49" s="17">
        <v>82</v>
      </c>
      <c r="H49" s="17">
        <v>14</v>
      </c>
      <c r="I49" s="17">
        <v>19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493</v>
      </c>
      <c r="D50" s="17">
        <v>1</v>
      </c>
      <c r="E50" s="17">
        <v>133</v>
      </c>
      <c r="F50" s="17">
        <v>245</v>
      </c>
      <c r="G50" s="17">
        <v>73</v>
      </c>
      <c r="H50" s="17">
        <v>18</v>
      </c>
      <c r="I50" s="17">
        <v>23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265</v>
      </c>
      <c r="D51" s="17">
        <v>2</v>
      </c>
      <c r="E51" s="17">
        <v>41</v>
      </c>
      <c r="F51" s="17">
        <v>157</v>
      </c>
      <c r="G51" s="17">
        <v>30</v>
      </c>
      <c r="H51" s="17">
        <v>26</v>
      </c>
      <c r="I51" s="17">
        <v>9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141</v>
      </c>
      <c r="D52" s="17">
        <v>1</v>
      </c>
      <c r="E52" s="17">
        <v>27</v>
      </c>
      <c r="F52" s="17">
        <v>78</v>
      </c>
      <c r="G52" s="17">
        <v>17</v>
      </c>
      <c r="H52" s="17">
        <v>8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78</v>
      </c>
      <c r="D53" s="18">
        <v>3</v>
      </c>
      <c r="E53" s="18">
        <v>19</v>
      </c>
      <c r="F53" s="18">
        <v>44</v>
      </c>
      <c r="G53" s="18">
        <v>7</v>
      </c>
      <c r="H53" s="18">
        <v>3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157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30088</v>
      </c>
      <c r="D6" s="16">
        <v>2491</v>
      </c>
      <c r="E6" s="16">
        <v>13819</v>
      </c>
      <c r="F6" s="16">
        <v>9981</v>
      </c>
      <c r="G6" s="16">
        <v>1796</v>
      </c>
      <c r="H6" s="16">
        <v>973</v>
      </c>
      <c r="I6" s="16">
        <v>1028</v>
      </c>
    </row>
    <row r="7" spans="1:29" ht="12" customHeight="1" x14ac:dyDescent="0.2">
      <c r="A7" s="28" t="s">
        <v>165</v>
      </c>
      <c r="B7" s="2" t="s">
        <v>12</v>
      </c>
      <c r="C7" s="17">
        <v>35</v>
      </c>
      <c r="D7" s="17">
        <v>5</v>
      </c>
      <c r="E7" s="17">
        <v>6</v>
      </c>
      <c r="F7" s="17">
        <v>7</v>
      </c>
      <c r="G7" s="17" t="s">
        <v>178</v>
      </c>
      <c r="H7" s="17">
        <v>13</v>
      </c>
      <c r="I7" s="17">
        <v>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908</v>
      </c>
      <c r="D8" s="17">
        <v>90</v>
      </c>
      <c r="E8" s="17">
        <v>397</v>
      </c>
      <c r="F8" s="17">
        <v>226</v>
      </c>
      <c r="G8" s="17">
        <v>20</v>
      </c>
      <c r="H8" s="17">
        <v>120</v>
      </c>
      <c r="I8" s="17">
        <v>55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2333</v>
      </c>
      <c r="D9" s="17">
        <v>205</v>
      </c>
      <c r="E9" s="17">
        <v>1316</v>
      </c>
      <c r="F9" s="17">
        <v>469</v>
      </c>
      <c r="G9" s="17">
        <v>83</v>
      </c>
      <c r="H9" s="17">
        <v>133</v>
      </c>
      <c r="I9" s="17">
        <v>127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3150</v>
      </c>
      <c r="D10" s="17">
        <v>240</v>
      </c>
      <c r="E10" s="17">
        <v>1851</v>
      </c>
      <c r="F10" s="17">
        <v>753</v>
      </c>
      <c r="G10" s="17">
        <v>121</v>
      </c>
      <c r="H10" s="17">
        <v>88</v>
      </c>
      <c r="I10" s="17">
        <v>97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3580</v>
      </c>
      <c r="D11" s="17">
        <v>245</v>
      </c>
      <c r="E11" s="17">
        <v>1949</v>
      </c>
      <c r="F11" s="17">
        <v>954</v>
      </c>
      <c r="G11" s="17">
        <v>224</v>
      </c>
      <c r="H11" s="17">
        <v>100</v>
      </c>
      <c r="I11" s="17">
        <v>108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3522</v>
      </c>
      <c r="D12" s="17">
        <v>246</v>
      </c>
      <c r="E12" s="17">
        <v>1880</v>
      </c>
      <c r="F12" s="17">
        <v>1042</v>
      </c>
      <c r="G12" s="17">
        <v>172</v>
      </c>
      <c r="H12" s="17">
        <v>72</v>
      </c>
      <c r="I12" s="17">
        <v>110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3816</v>
      </c>
      <c r="D13" s="17">
        <v>327</v>
      </c>
      <c r="E13" s="17">
        <v>1804</v>
      </c>
      <c r="F13" s="17">
        <v>1274</v>
      </c>
      <c r="G13" s="17">
        <v>235</v>
      </c>
      <c r="H13" s="17">
        <v>77</v>
      </c>
      <c r="I13" s="17">
        <v>99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3411</v>
      </c>
      <c r="D14" s="17">
        <v>315</v>
      </c>
      <c r="E14" s="17">
        <v>1560</v>
      </c>
      <c r="F14" s="17">
        <v>1159</v>
      </c>
      <c r="G14" s="17">
        <v>228</v>
      </c>
      <c r="H14" s="17">
        <v>71</v>
      </c>
      <c r="I14" s="17">
        <v>78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2954</v>
      </c>
      <c r="D15" s="17">
        <v>256</v>
      </c>
      <c r="E15" s="17">
        <v>1278</v>
      </c>
      <c r="F15" s="17">
        <v>1073</v>
      </c>
      <c r="G15" s="17">
        <v>203</v>
      </c>
      <c r="H15" s="17">
        <v>72</v>
      </c>
      <c r="I15" s="17">
        <v>72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2558</v>
      </c>
      <c r="D16" s="17">
        <v>264</v>
      </c>
      <c r="E16" s="17">
        <v>947</v>
      </c>
      <c r="F16" s="17">
        <v>1044</v>
      </c>
      <c r="G16" s="17">
        <v>175</v>
      </c>
      <c r="H16" s="17">
        <v>56</v>
      </c>
      <c r="I16" s="17">
        <v>72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1747</v>
      </c>
      <c r="D17" s="17">
        <v>136</v>
      </c>
      <c r="E17" s="17">
        <v>517</v>
      </c>
      <c r="F17" s="17">
        <v>840</v>
      </c>
      <c r="G17" s="17">
        <v>143</v>
      </c>
      <c r="H17" s="17">
        <v>53</v>
      </c>
      <c r="I17" s="17">
        <v>58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994</v>
      </c>
      <c r="D18" s="17">
        <v>84</v>
      </c>
      <c r="E18" s="17">
        <v>195</v>
      </c>
      <c r="F18" s="17">
        <v>529</v>
      </c>
      <c r="G18" s="17">
        <v>77</v>
      </c>
      <c r="H18" s="17">
        <v>54</v>
      </c>
      <c r="I18" s="17">
        <v>55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575</v>
      </c>
      <c r="D19" s="17">
        <v>45</v>
      </c>
      <c r="E19" s="17">
        <v>60</v>
      </c>
      <c r="F19" s="17">
        <v>350</v>
      </c>
      <c r="G19" s="17">
        <v>52</v>
      </c>
      <c r="H19" s="17">
        <v>31</v>
      </c>
      <c r="I19" s="17">
        <v>37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272</v>
      </c>
      <c r="D20" s="17">
        <v>17</v>
      </c>
      <c r="E20" s="17">
        <v>33</v>
      </c>
      <c r="F20" s="17">
        <v>146</v>
      </c>
      <c r="G20" s="17">
        <v>29</v>
      </c>
      <c r="H20" s="17">
        <v>24</v>
      </c>
      <c r="I20" s="17">
        <v>23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233</v>
      </c>
      <c r="D21" s="17">
        <v>16</v>
      </c>
      <c r="E21" s="17">
        <v>26</v>
      </c>
      <c r="F21" s="17">
        <v>115</v>
      </c>
      <c r="G21" s="17">
        <v>34</v>
      </c>
      <c r="H21" s="17">
        <v>9</v>
      </c>
      <c r="I21" s="17">
        <v>33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13115</v>
      </c>
      <c r="D22" s="16">
        <v>2421</v>
      </c>
      <c r="E22" s="16">
        <v>5707</v>
      </c>
      <c r="F22" s="16">
        <v>3655</v>
      </c>
      <c r="G22" s="16">
        <v>461</v>
      </c>
      <c r="H22" s="16">
        <v>396</v>
      </c>
      <c r="I22" s="16">
        <v>475</v>
      </c>
    </row>
    <row r="23" spans="1:14" ht="12" customHeight="1" x14ac:dyDescent="0.2">
      <c r="A23" s="28" t="s">
        <v>165</v>
      </c>
      <c r="B23" s="2" t="s">
        <v>12</v>
      </c>
      <c r="C23" s="17">
        <v>11</v>
      </c>
      <c r="D23" s="17">
        <v>3</v>
      </c>
      <c r="E23" s="17">
        <v>1</v>
      </c>
      <c r="F23" s="17">
        <v>3</v>
      </c>
      <c r="G23" s="17" t="s">
        <v>178</v>
      </c>
      <c r="H23" s="17">
        <v>3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323</v>
      </c>
      <c r="D24" s="17">
        <v>83</v>
      </c>
      <c r="E24" s="17">
        <v>87</v>
      </c>
      <c r="F24" s="17">
        <v>91</v>
      </c>
      <c r="G24" s="17">
        <v>8</v>
      </c>
      <c r="H24" s="17">
        <v>34</v>
      </c>
      <c r="I24" s="17">
        <v>20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952</v>
      </c>
      <c r="D25" s="17">
        <v>201</v>
      </c>
      <c r="E25" s="17">
        <v>415</v>
      </c>
      <c r="F25" s="17">
        <v>217</v>
      </c>
      <c r="G25" s="17">
        <v>13</v>
      </c>
      <c r="H25" s="17">
        <v>43</v>
      </c>
      <c r="I25" s="17">
        <v>63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1396</v>
      </c>
      <c r="D26" s="17">
        <v>232</v>
      </c>
      <c r="E26" s="17">
        <v>703</v>
      </c>
      <c r="F26" s="17">
        <v>347</v>
      </c>
      <c r="G26" s="17">
        <v>38</v>
      </c>
      <c r="H26" s="17">
        <v>27</v>
      </c>
      <c r="I26" s="17">
        <v>49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1646</v>
      </c>
      <c r="D27" s="17">
        <v>241</v>
      </c>
      <c r="E27" s="17">
        <v>811</v>
      </c>
      <c r="F27" s="17">
        <v>446</v>
      </c>
      <c r="G27" s="17">
        <v>59</v>
      </c>
      <c r="H27" s="17">
        <v>44</v>
      </c>
      <c r="I27" s="17">
        <v>45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1614</v>
      </c>
      <c r="D28" s="17">
        <v>242</v>
      </c>
      <c r="E28" s="17">
        <v>812</v>
      </c>
      <c r="F28" s="17">
        <v>432</v>
      </c>
      <c r="G28" s="17">
        <v>51</v>
      </c>
      <c r="H28" s="17">
        <v>26</v>
      </c>
      <c r="I28" s="17">
        <v>51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1792</v>
      </c>
      <c r="D29" s="17">
        <v>322</v>
      </c>
      <c r="E29" s="17">
        <v>831</v>
      </c>
      <c r="F29" s="17">
        <v>490</v>
      </c>
      <c r="G29" s="17">
        <v>66</v>
      </c>
      <c r="H29" s="17">
        <v>30</v>
      </c>
      <c r="I29" s="17">
        <v>53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1610</v>
      </c>
      <c r="D30" s="17">
        <v>308</v>
      </c>
      <c r="E30" s="17">
        <v>750</v>
      </c>
      <c r="F30" s="17">
        <v>422</v>
      </c>
      <c r="G30" s="17">
        <v>61</v>
      </c>
      <c r="H30" s="17">
        <v>36</v>
      </c>
      <c r="I30" s="17">
        <v>33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1387</v>
      </c>
      <c r="D31" s="17">
        <v>250</v>
      </c>
      <c r="E31" s="17">
        <v>628</v>
      </c>
      <c r="F31" s="17">
        <v>375</v>
      </c>
      <c r="G31" s="17">
        <v>61</v>
      </c>
      <c r="H31" s="17">
        <v>42</v>
      </c>
      <c r="I31" s="17">
        <v>31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1099</v>
      </c>
      <c r="D32" s="17">
        <v>261</v>
      </c>
      <c r="E32" s="17">
        <v>415</v>
      </c>
      <c r="F32" s="17">
        <v>320</v>
      </c>
      <c r="G32" s="17">
        <v>33</v>
      </c>
      <c r="H32" s="17">
        <v>30</v>
      </c>
      <c r="I32" s="17">
        <v>40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596</v>
      </c>
      <c r="D33" s="17">
        <v>130</v>
      </c>
      <c r="E33" s="17">
        <v>171</v>
      </c>
      <c r="F33" s="17">
        <v>211</v>
      </c>
      <c r="G33" s="17">
        <v>30</v>
      </c>
      <c r="H33" s="17">
        <v>28</v>
      </c>
      <c r="I33" s="17">
        <v>26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317</v>
      </c>
      <c r="D34" s="17">
        <v>80</v>
      </c>
      <c r="E34" s="17">
        <v>48</v>
      </c>
      <c r="F34" s="17">
        <v>127</v>
      </c>
      <c r="G34" s="17">
        <v>20</v>
      </c>
      <c r="H34" s="17">
        <v>20</v>
      </c>
      <c r="I34" s="17">
        <v>22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187</v>
      </c>
      <c r="D35" s="17">
        <v>41</v>
      </c>
      <c r="E35" s="17">
        <v>13</v>
      </c>
      <c r="F35" s="17">
        <v>93</v>
      </c>
      <c r="G35" s="17">
        <v>6</v>
      </c>
      <c r="H35" s="17">
        <v>17</v>
      </c>
      <c r="I35" s="17">
        <v>17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102</v>
      </c>
      <c r="D36" s="17">
        <v>14</v>
      </c>
      <c r="E36" s="17">
        <v>13</v>
      </c>
      <c r="F36" s="17">
        <v>44</v>
      </c>
      <c r="G36" s="17">
        <v>5</v>
      </c>
      <c r="H36" s="17">
        <v>13</v>
      </c>
      <c r="I36" s="17">
        <v>13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83</v>
      </c>
      <c r="D37" s="17">
        <v>13</v>
      </c>
      <c r="E37" s="17">
        <v>9</v>
      </c>
      <c r="F37" s="17">
        <v>37</v>
      </c>
      <c r="G37" s="17">
        <v>10</v>
      </c>
      <c r="H37" s="17">
        <v>3</v>
      </c>
      <c r="I37" s="17">
        <v>11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16973</v>
      </c>
      <c r="D38" s="16">
        <v>70</v>
      </c>
      <c r="E38" s="16">
        <v>8112</v>
      </c>
      <c r="F38" s="16">
        <v>6326</v>
      </c>
      <c r="G38" s="16">
        <v>1335</v>
      </c>
      <c r="H38" s="16">
        <v>577</v>
      </c>
      <c r="I38" s="16">
        <v>553</v>
      </c>
    </row>
    <row r="39" spans="1:14" ht="12" customHeight="1" x14ac:dyDescent="0.2">
      <c r="A39" s="28" t="s">
        <v>165</v>
      </c>
      <c r="B39" s="2" t="s">
        <v>12</v>
      </c>
      <c r="C39" s="17">
        <v>24</v>
      </c>
      <c r="D39" s="17">
        <v>2</v>
      </c>
      <c r="E39" s="17">
        <v>5</v>
      </c>
      <c r="F39" s="17">
        <v>4</v>
      </c>
      <c r="G39" s="17" t="s">
        <v>178</v>
      </c>
      <c r="H39" s="17">
        <v>10</v>
      </c>
      <c r="I39" s="17">
        <v>3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585</v>
      </c>
      <c r="D40" s="17">
        <v>7</v>
      </c>
      <c r="E40" s="17">
        <v>310</v>
      </c>
      <c r="F40" s="17">
        <v>135</v>
      </c>
      <c r="G40" s="17">
        <v>12</v>
      </c>
      <c r="H40" s="17">
        <v>86</v>
      </c>
      <c r="I40" s="17">
        <v>35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1381</v>
      </c>
      <c r="D41" s="17">
        <v>4</v>
      </c>
      <c r="E41" s="17">
        <v>901</v>
      </c>
      <c r="F41" s="17">
        <v>252</v>
      </c>
      <c r="G41" s="17">
        <v>70</v>
      </c>
      <c r="H41" s="17">
        <v>90</v>
      </c>
      <c r="I41" s="17">
        <v>64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1754</v>
      </c>
      <c r="D42" s="17">
        <v>8</v>
      </c>
      <c r="E42" s="17">
        <v>1148</v>
      </c>
      <c r="F42" s="17">
        <v>406</v>
      </c>
      <c r="G42" s="17">
        <v>83</v>
      </c>
      <c r="H42" s="17">
        <v>61</v>
      </c>
      <c r="I42" s="17">
        <v>48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1934</v>
      </c>
      <c r="D43" s="17">
        <v>4</v>
      </c>
      <c r="E43" s="17">
        <v>1138</v>
      </c>
      <c r="F43" s="17">
        <v>508</v>
      </c>
      <c r="G43" s="17">
        <v>165</v>
      </c>
      <c r="H43" s="17">
        <v>56</v>
      </c>
      <c r="I43" s="17">
        <v>63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1908</v>
      </c>
      <c r="D44" s="17">
        <v>4</v>
      </c>
      <c r="E44" s="17">
        <v>1068</v>
      </c>
      <c r="F44" s="17">
        <v>610</v>
      </c>
      <c r="G44" s="17">
        <v>121</v>
      </c>
      <c r="H44" s="17">
        <v>46</v>
      </c>
      <c r="I44" s="17">
        <v>59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2024</v>
      </c>
      <c r="D45" s="17">
        <v>5</v>
      </c>
      <c r="E45" s="17">
        <v>973</v>
      </c>
      <c r="F45" s="17">
        <v>784</v>
      </c>
      <c r="G45" s="17">
        <v>169</v>
      </c>
      <c r="H45" s="17">
        <v>47</v>
      </c>
      <c r="I45" s="17">
        <v>46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1801</v>
      </c>
      <c r="D46" s="17">
        <v>7</v>
      </c>
      <c r="E46" s="17">
        <v>810</v>
      </c>
      <c r="F46" s="17">
        <v>737</v>
      </c>
      <c r="G46" s="17">
        <v>167</v>
      </c>
      <c r="H46" s="17">
        <v>35</v>
      </c>
      <c r="I46" s="17">
        <v>45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1567</v>
      </c>
      <c r="D47" s="17">
        <v>6</v>
      </c>
      <c r="E47" s="17">
        <v>650</v>
      </c>
      <c r="F47" s="17">
        <v>698</v>
      </c>
      <c r="G47" s="17">
        <v>142</v>
      </c>
      <c r="H47" s="17">
        <v>30</v>
      </c>
      <c r="I47" s="17">
        <v>41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1459</v>
      </c>
      <c r="D48" s="17">
        <v>3</v>
      </c>
      <c r="E48" s="17">
        <v>532</v>
      </c>
      <c r="F48" s="17">
        <v>724</v>
      </c>
      <c r="G48" s="17">
        <v>142</v>
      </c>
      <c r="H48" s="17">
        <v>26</v>
      </c>
      <c r="I48" s="17">
        <v>32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1151</v>
      </c>
      <c r="D49" s="17">
        <v>6</v>
      </c>
      <c r="E49" s="17">
        <v>346</v>
      </c>
      <c r="F49" s="17">
        <v>629</v>
      </c>
      <c r="G49" s="17">
        <v>113</v>
      </c>
      <c r="H49" s="17">
        <v>25</v>
      </c>
      <c r="I49" s="17">
        <v>32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677</v>
      </c>
      <c r="D50" s="17">
        <v>4</v>
      </c>
      <c r="E50" s="17">
        <v>147</v>
      </c>
      <c r="F50" s="17">
        <v>402</v>
      </c>
      <c r="G50" s="17">
        <v>57</v>
      </c>
      <c r="H50" s="17">
        <v>34</v>
      </c>
      <c r="I50" s="17">
        <v>33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388</v>
      </c>
      <c r="D51" s="17">
        <v>4</v>
      </c>
      <c r="E51" s="17">
        <v>47</v>
      </c>
      <c r="F51" s="17">
        <v>257</v>
      </c>
      <c r="G51" s="17">
        <v>46</v>
      </c>
      <c r="H51" s="17">
        <v>14</v>
      </c>
      <c r="I51" s="17">
        <v>20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170</v>
      </c>
      <c r="D52" s="17">
        <v>3</v>
      </c>
      <c r="E52" s="17">
        <v>20</v>
      </c>
      <c r="F52" s="17">
        <v>102</v>
      </c>
      <c r="G52" s="17">
        <v>24</v>
      </c>
      <c r="H52" s="17">
        <v>11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150</v>
      </c>
      <c r="D53" s="18">
        <v>3</v>
      </c>
      <c r="E53" s="18">
        <v>17</v>
      </c>
      <c r="F53" s="18">
        <v>78</v>
      </c>
      <c r="G53" s="18">
        <v>24</v>
      </c>
      <c r="H53" s="18">
        <v>6</v>
      </c>
      <c r="I53" s="18">
        <v>22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158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179289</v>
      </c>
      <c r="D6" s="16">
        <v>9718</v>
      </c>
      <c r="E6" s="16">
        <v>99399</v>
      </c>
      <c r="F6" s="16">
        <v>51081</v>
      </c>
      <c r="G6" s="16">
        <v>7522</v>
      </c>
      <c r="H6" s="16">
        <v>4137</v>
      </c>
      <c r="I6" s="16">
        <v>7432</v>
      </c>
    </row>
    <row r="7" spans="1:30" ht="12" customHeight="1" x14ac:dyDescent="0.2">
      <c r="A7" s="28" t="s">
        <v>165</v>
      </c>
      <c r="B7" s="2" t="s">
        <v>12</v>
      </c>
      <c r="C7" s="17">
        <v>211</v>
      </c>
      <c r="D7" s="17">
        <v>12</v>
      </c>
      <c r="E7" s="17">
        <v>82</v>
      </c>
      <c r="F7" s="17">
        <v>51</v>
      </c>
      <c r="G7" s="17">
        <v>9</v>
      </c>
      <c r="H7" s="17">
        <v>15</v>
      </c>
      <c r="I7" s="17">
        <v>42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4511</v>
      </c>
      <c r="D8" s="17">
        <v>213</v>
      </c>
      <c r="E8" s="17">
        <v>2239</v>
      </c>
      <c r="F8" s="17">
        <v>1181</v>
      </c>
      <c r="G8" s="17">
        <v>122</v>
      </c>
      <c r="H8" s="17">
        <v>371</v>
      </c>
      <c r="I8" s="17">
        <v>385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15558</v>
      </c>
      <c r="D9" s="17">
        <v>582</v>
      </c>
      <c r="E9" s="17">
        <v>9949</v>
      </c>
      <c r="F9" s="17">
        <v>3177</v>
      </c>
      <c r="G9" s="17">
        <v>507</v>
      </c>
      <c r="H9" s="17">
        <v>583</v>
      </c>
      <c r="I9" s="17">
        <v>760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20233</v>
      </c>
      <c r="D10" s="17">
        <v>701</v>
      </c>
      <c r="E10" s="17">
        <v>13282</v>
      </c>
      <c r="F10" s="17">
        <v>4327</v>
      </c>
      <c r="G10" s="17">
        <v>718</v>
      </c>
      <c r="H10" s="17">
        <v>456</v>
      </c>
      <c r="I10" s="17">
        <v>749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22101</v>
      </c>
      <c r="D11" s="17">
        <v>813</v>
      </c>
      <c r="E11" s="17">
        <v>14088</v>
      </c>
      <c r="F11" s="17">
        <v>5146</v>
      </c>
      <c r="G11" s="17">
        <v>893</v>
      </c>
      <c r="H11" s="17">
        <v>363</v>
      </c>
      <c r="I11" s="17">
        <v>798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21569</v>
      </c>
      <c r="D12" s="17">
        <v>863</v>
      </c>
      <c r="E12" s="17">
        <v>13183</v>
      </c>
      <c r="F12" s="17">
        <v>5534</v>
      </c>
      <c r="G12" s="17">
        <v>920</v>
      </c>
      <c r="H12" s="17">
        <v>352</v>
      </c>
      <c r="I12" s="17">
        <v>717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22468</v>
      </c>
      <c r="D13" s="17">
        <v>1092</v>
      </c>
      <c r="E13" s="17">
        <v>13054</v>
      </c>
      <c r="F13" s="17">
        <v>6178</v>
      </c>
      <c r="G13" s="17">
        <v>999</v>
      </c>
      <c r="H13" s="17">
        <v>397</v>
      </c>
      <c r="I13" s="17">
        <v>748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20105</v>
      </c>
      <c r="D14" s="17">
        <v>1260</v>
      </c>
      <c r="E14" s="17">
        <v>10969</v>
      </c>
      <c r="F14" s="17">
        <v>5901</v>
      </c>
      <c r="G14" s="17">
        <v>947</v>
      </c>
      <c r="H14" s="17">
        <v>349</v>
      </c>
      <c r="I14" s="17">
        <v>679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17078</v>
      </c>
      <c r="D15" s="17">
        <v>1268</v>
      </c>
      <c r="E15" s="17">
        <v>8893</v>
      </c>
      <c r="F15" s="17">
        <v>5276</v>
      </c>
      <c r="G15" s="17">
        <v>730</v>
      </c>
      <c r="H15" s="17">
        <v>280</v>
      </c>
      <c r="I15" s="17">
        <v>631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14143</v>
      </c>
      <c r="D16" s="17">
        <v>1287</v>
      </c>
      <c r="E16" s="17">
        <v>6663</v>
      </c>
      <c r="F16" s="17">
        <v>4778</v>
      </c>
      <c r="G16" s="17">
        <v>612</v>
      </c>
      <c r="H16" s="17">
        <v>278</v>
      </c>
      <c r="I16" s="17">
        <v>525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10561</v>
      </c>
      <c r="D17" s="17">
        <v>829</v>
      </c>
      <c r="E17" s="17">
        <v>4454</v>
      </c>
      <c r="F17" s="17">
        <v>4112</v>
      </c>
      <c r="G17" s="17">
        <v>485</v>
      </c>
      <c r="H17" s="17">
        <v>230</v>
      </c>
      <c r="I17" s="17">
        <v>451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5776</v>
      </c>
      <c r="D18" s="17">
        <v>440</v>
      </c>
      <c r="E18" s="17">
        <v>1620</v>
      </c>
      <c r="F18" s="17">
        <v>2858</v>
      </c>
      <c r="G18" s="17">
        <v>281</v>
      </c>
      <c r="H18" s="17">
        <v>203</v>
      </c>
      <c r="I18" s="17">
        <v>374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2790</v>
      </c>
      <c r="D19" s="17">
        <v>210</v>
      </c>
      <c r="E19" s="17">
        <v>519</v>
      </c>
      <c r="F19" s="17">
        <v>1492</v>
      </c>
      <c r="G19" s="17">
        <v>165</v>
      </c>
      <c r="H19" s="17">
        <v>143</v>
      </c>
      <c r="I19" s="17">
        <v>261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1292</v>
      </c>
      <c r="D20" s="17">
        <v>84</v>
      </c>
      <c r="E20" s="17">
        <v>212</v>
      </c>
      <c r="F20" s="17">
        <v>711</v>
      </c>
      <c r="G20" s="17">
        <v>84</v>
      </c>
      <c r="H20" s="17">
        <v>65</v>
      </c>
      <c r="I20" s="17">
        <v>136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893</v>
      </c>
      <c r="D21" s="17">
        <v>64</v>
      </c>
      <c r="E21" s="17">
        <v>192</v>
      </c>
      <c r="F21" s="17">
        <v>359</v>
      </c>
      <c r="G21" s="17">
        <v>50</v>
      </c>
      <c r="H21" s="17">
        <v>52</v>
      </c>
      <c r="I21" s="17">
        <v>176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82284</v>
      </c>
      <c r="D22" s="16">
        <v>9292</v>
      </c>
      <c r="E22" s="16">
        <v>44635</v>
      </c>
      <c r="F22" s="16">
        <v>20138</v>
      </c>
      <c r="G22" s="16">
        <v>2686</v>
      </c>
      <c r="H22" s="16">
        <v>1991</v>
      </c>
      <c r="I22" s="16">
        <v>3542</v>
      </c>
    </row>
    <row r="23" spans="1:14" ht="12" customHeight="1" x14ac:dyDescent="0.2">
      <c r="A23" s="28" t="s">
        <v>165</v>
      </c>
      <c r="B23" s="2" t="s">
        <v>12</v>
      </c>
      <c r="C23" s="17">
        <v>98</v>
      </c>
      <c r="D23" s="17">
        <v>9</v>
      </c>
      <c r="E23" s="17">
        <v>31</v>
      </c>
      <c r="F23" s="17">
        <v>23</v>
      </c>
      <c r="G23" s="17">
        <v>5</v>
      </c>
      <c r="H23" s="17">
        <v>8</v>
      </c>
      <c r="I23" s="17">
        <v>22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2068</v>
      </c>
      <c r="D24" s="17">
        <v>197</v>
      </c>
      <c r="E24" s="17">
        <v>996</v>
      </c>
      <c r="F24" s="17">
        <v>527</v>
      </c>
      <c r="G24" s="17">
        <v>39</v>
      </c>
      <c r="H24" s="17">
        <v>139</v>
      </c>
      <c r="I24" s="17">
        <v>170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7095</v>
      </c>
      <c r="D25" s="17">
        <v>546</v>
      </c>
      <c r="E25" s="17">
        <v>4299</v>
      </c>
      <c r="F25" s="17">
        <v>1471</v>
      </c>
      <c r="G25" s="17">
        <v>205</v>
      </c>
      <c r="H25" s="17">
        <v>243</v>
      </c>
      <c r="I25" s="17">
        <v>331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9517</v>
      </c>
      <c r="D26" s="17">
        <v>653</v>
      </c>
      <c r="E26" s="17">
        <v>6027</v>
      </c>
      <c r="F26" s="17">
        <v>1971</v>
      </c>
      <c r="G26" s="17">
        <v>289</v>
      </c>
      <c r="H26" s="17">
        <v>216</v>
      </c>
      <c r="I26" s="17">
        <v>361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10339</v>
      </c>
      <c r="D27" s="17">
        <v>774</v>
      </c>
      <c r="E27" s="17">
        <v>6389</v>
      </c>
      <c r="F27" s="17">
        <v>2252</v>
      </c>
      <c r="G27" s="17">
        <v>353</v>
      </c>
      <c r="H27" s="17">
        <v>174</v>
      </c>
      <c r="I27" s="17">
        <v>397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10069</v>
      </c>
      <c r="D28" s="17">
        <v>830</v>
      </c>
      <c r="E28" s="17">
        <v>5973</v>
      </c>
      <c r="F28" s="17">
        <v>2407</v>
      </c>
      <c r="G28" s="17">
        <v>332</v>
      </c>
      <c r="H28" s="17">
        <v>185</v>
      </c>
      <c r="I28" s="17">
        <v>342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10489</v>
      </c>
      <c r="D29" s="17">
        <v>1052</v>
      </c>
      <c r="E29" s="17">
        <v>5927</v>
      </c>
      <c r="F29" s="17">
        <v>2538</v>
      </c>
      <c r="G29" s="17">
        <v>377</v>
      </c>
      <c r="H29" s="17">
        <v>228</v>
      </c>
      <c r="I29" s="17">
        <v>367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9622</v>
      </c>
      <c r="D30" s="17">
        <v>1224</v>
      </c>
      <c r="E30" s="17">
        <v>5205</v>
      </c>
      <c r="F30" s="17">
        <v>2334</v>
      </c>
      <c r="G30" s="17">
        <v>364</v>
      </c>
      <c r="H30" s="17">
        <v>179</v>
      </c>
      <c r="I30" s="17">
        <v>316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8042</v>
      </c>
      <c r="D31" s="17">
        <v>1220</v>
      </c>
      <c r="E31" s="17">
        <v>4105</v>
      </c>
      <c r="F31" s="17">
        <v>2005</v>
      </c>
      <c r="G31" s="17">
        <v>251</v>
      </c>
      <c r="H31" s="17">
        <v>148</v>
      </c>
      <c r="I31" s="17">
        <v>313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6633</v>
      </c>
      <c r="D32" s="17">
        <v>1252</v>
      </c>
      <c r="E32" s="17">
        <v>3062</v>
      </c>
      <c r="F32" s="17">
        <v>1707</v>
      </c>
      <c r="G32" s="17">
        <v>202</v>
      </c>
      <c r="H32" s="17">
        <v>146</v>
      </c>
      <c r="I32" s="17">
        <v>264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4170</v>
      </c>
      <c r="D33" s="17">
        <v>812</v>
      </c>
      <c r="E33" s="17">
        <v>1652</v>
      </c>
      <c r="F33" s="17">
        <v>1255</v>
      </c>
      <c r="G33" s="17">
        <v>128</v>
      </c>
      <c r="H33" s="17">
        <v>120</v>
      </c>
      <c r="I33" s="17">
        <v>203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2215</v>
      </c>
      <c r="D34" s="17">
        <v>414</v>
      </c>
      <c r="E34" s="17">
        <v>612</v>
      </c>
      <c r="F34" s="17">
        <v>851</v>
      </c>
      <c r="G34" s="17">
        <v>66</v>
      </c>
      <c r="H34" s="17">
        <v>96</v>
      </c>
      <c r="I34" s="17">
        <v>176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1040</v>
      </c>
      <c r="D35" s="17">
        <v>195</v>
      </c>
      <c r="E35" s="17">
        <v>183</v>
      </c>
      <c r="F35" s="17">
        <v>433</v>
      </c>
      <c r="G35" s="17">
        <v>45</v>
      </c>
      <c r="H35" s="17">
        <v>63</v>
      </c>
      <c r="I35" s="17">
        <v>121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489</v>
      </c>
      <c r="D36" s="17">
        <v>66</v>
      </c>
      <c r="E36" s="17">
        <v>84</v>
      </c>
      <c r="F36" s="17">
        <v>232</v>
      </c>
      <c r="G36" s="17">
        <v>16</v>
      </c>
      <c r="H36" s="17">
        <v>24</v>
      </c>
      <c r="I36" s="17">
        <v>67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398</v>
      </c>
      <c r="D37" s="17">
        <v>48</v>
      </c>
      <c r="E37" s="17">
        <v>90</v>
      </c>
      <c r="F37" s="17">
        <v>132</v>
      </c>
      <c r="G37" s="17">
        <v>14</v>
      </c>
      <c r="H37" s="17">
        <v>22</v>
      </c>
      <c r="I37" s="17">
        <v>92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97005</v>
      </c>
      <c r="D38" s="16">
        <v>426</v>
      </c>
      <c r="E38" s="16">
        <v>54764</v>
      </c>
      <c r="F38" s="16">
        <v>30943</v>
      </c>
      <c r="G38" s="16">
        <v>4836</v>
      </c>
      <c r="H38" s="16">
        <v>2146</v>
      </c>
      <c r="I38" s="16">
        <v>3890</v>
      </c>
    </row>
    <row r="39" spans="1:14" ht="12" customHeight="1" x14ac:dyDescent="0.2">
      <c r="A39" s="28" t="s">
        <v>165</v>
      </c>
      <c r="B39" s="2" t="s">
        <v>12</v>
      </c>
      <c r="C39" s="17">
        <v>113</v>
      </c>
      <c r="D39" s="17">
        <v>3</v>
      </c>
      <c r="E39" s="17">
        <v>51</v>
      </c>
      <c r="F39" s="17">
        <v>28</v>
      </c>
      <c r="G39" s="17">
        <v>4</v>
      </c>
      <c r="H39" s="17">
        <v>7</v>
      </c>
      <c r="I39" s="17">
        <v>20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2443</v>
      </c>
      <c r="D40" s="17">
        <v>16</v>
      </c>
      <c r="E40" s="17">
        <v>1243</v>
      </c>
      <c r="F40" s="17">
        <v>654</v>
      </c>
      <c r="G40" s="17">
        <v>83</v>
      </c>
      <c r="H40" s="17">
        <v>232</v>
      </c>
      <c r="I40" s="17">
        <v>215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8463</v>
      </c>
      <c r="D41" s="17">
        <v>36</v>
      </c>
      <c r="E41" s="17">
        <v>5650</v>
      </c>
      <c r="F41" s="17">
        <v>1706</v>
      </c>
      <c r="G41" s="17">
        <v>302</v>
      </c>
      <c r="H41" s="17">
        <v>340</v>
      </c>
      <c r="I41" s="17">
        <v>429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10716</v>
      </c>
      <c r="D42" s="17">
        <v>48</v>
      </c>
      <c r="E42" s="17">
        <v>7255</v>
      </c>
      <c r="F42" s="17">
        <v>2356</v>
      </c>
      <c r="G42" s="17">
        <v>429</v>
      </c>
      <c r="H42" s="17">
        <v>240</v>
      </c>
      <c r="I42" s="17">
        <v>388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11762</v>
      </c>
      <c r="D43" s="17">
        <v>39</v>
      </c>
      <c r="E43" s="17">
        <v>7699</v>
      </c>
      <c r="F43" s="17">
        <v>2894</v>
      </c>
      <c r="G43" s="17">
        <v>540</v>
      </c>
      <c r="H43" s="17">
        <v>189</v>
      </c>
      <c r="I43" s="17">
        <v>401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11500</v>
      </c>
      <c r="D44" s="17">
        <v>33</v>
      </c>
      <c r="E44" s="17">
        <v>7210</v>
      </c>
      <c r="F44" s="17">
        <v>3127</v>
      </c>
      <c r="G44" s="17">
        <v>588</v>
      </c>
      <c r="H44" s="17">
        <v>167</v>
      </c>
      <c r="I44" s="17">
        <v>375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11979</v>
      </c>
      <c r="D45" s="17">
        <v>40</v>
      </c>
      <c r="E45" s="17">
        <v>7127</v>
      </c>
      <c r="F45" s="17">
        <v>3640</v>
      </c>
      <c r="G45" s="17">
        <v>622</v>
      </c>
      <c r="H45" s="17">
        <v>169</v>
      </c>
      <c r="I45" s="17">
        <v>381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10483</v>
      </c>
      <c r="D46" s="17">
        <v>36</v>
      </c>
      <c r="E46" s="17">
        <v>5764</v>
      </c>
      <c r="F46" s="17">
        <v>3567</v>
      </c>
      <c r="G46" s="17">
        <v>583</v>
      </c>
      <c r="H46" s="17">
        <v>170</v>
      </c>
      <c r="I46" s="17">
        <v>363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9036</v>
      </c>
      <c r="D47" s="17">
        <v>48</v>
      </c>
      <c r="E47" s="17">
        <v>4788</v>
      </c>
      <c r="F47" s="17">
        <v>3271</v>
      </c>
      <c r="G47" s="17">
        <v>479</v>
      </c>
      <c r="H47" s="17">
        <v>132</v>
      </c>
      <c r="I47" s="17">
        <v>318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7510</v>
      </c>
      <c r="D48" s="17">
        <v>35</v>
      </c>
      <c r="E48" s="17">
        <v>3601</v>
      </c>
      <c r="F48" s="17">
        <v>3071</v>
      </c>
      <c r="G48" s="17">
        <v>410</v>
      </c>
      <c r="H48" s="17">
        <v>132</v>
      </c>
      <c r="I48" s="17">
        <v>261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6391</v>
      </c>
      <c r="D49" s="17">
        <v>17</v>
      </c>
      <c r="E49" s="17">
        <v>2802</v>
      </c>
      <c r="F49" s="17">
        <v>2857</v>
      </c>
      <c r="G49" s="17">
        <v>357</v>
      </c>
      <c r="H49" s="17">
        <v>110</v>
      </c>
      <c r="I49" s="17">
        <v>248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3561</v>
      </c>
      <c r="D50" s="17">
        <v>26</v>
      </c>
      <c r="E50" s="17">
        <v>1008</v>
      </c>
      <c r="F50" s="17">
        <v>2007</v>
      </c>
      <c r="G50" s="17">
        <v>215</v>
      </c>
      <c r="H50" s="17">
        <v>107</v>
      </c>
      <c r="I50" s="17">
        <v>198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1750</v>
      </c>
      <c r="D51" s="17">
        <v>15</v>
      </c>
      <c r="E51" s="17">
        <v>336</v>
      </c>
      <c r="F51" s="17">
        <v>1059</v>
      </c>
      <c r="G51" s="17">
        <v>120</v>
      </c>
      <c r="H51" s="17">
        <v>80</v>
      </c>
      <c r="I51" s="17">
        <v>140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803</v>
      </c>
      <c r="D52" s="17">
        <v>18</v>
      </c>
      <c r="E52" s="17">
        <v>128</v>
      </c>
      <c r="F52" s="17">
        <v>479</v>
      </c>
      <c r="G52" s="17">
        <v>68</v>
      </c>
      <c r="H52" s="17">
        <v>41</v>
      </c>
      <c r="I52" s="17">
        <v>69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495</v>
      </c>
      <c r="D53" s="18">
        <v>16</v>
      </c>
      <c r="E53" s="18">
        <v>102</v>
      </c>
      <c r="F53" s="18">
        <v>227</v>
      </c>
      <c r="G53" s="18">
        <v>36</v>
      </c>
      <c r="H53" s="18">
        <v>30</v>
      </c>
      <c r="I53" s="18">
        <v>84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4597</v>
      </c>
      <c r="D6" s="16">
        <v>451</v>
      </c>
      <c r="E6" s="16">
        <v>2366</v>
      </c>
      <c r="F6" s="16">
        <v>1162</v>
      </c>
      <c r="G6" s="16">
        <v>333</v>
      </c>
      <c r="H6" s="16">
        <v>159</v>
      </c>
      <c r="I6" s="16">
        <v>126</v>
      </c>
    </row>
    <row r="7" spans="1:29" ht="12" customHeight="1" x14ac:dyDescent="0.2">
      <c r="A7" s="28" t="s">
        <v>165</v>
      </c>
      <c r="B7" s="2" t="s">
        <v>12</v>
      </c>
      <c r="C7" s="17">
        <v>13</v>
      </c>
      <c r="D7" s="17">
        <v>3</v>
      </c>
      <c r="E7" s="17">
        <v>8</v>
      </c>
      <c r="F7" s="17" t="s">
        <v>178</v>
      </c>
      <c r="G7" s="17" t="s">
        <v>178</v>
      </c>
      <c r="H7" s="17">
        <v>2</v>
      </c>
      <c r="I7" s="17" t="s">
        <v>178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179</v>
      </c>
      <c r="D8" s="17">
        <v>28</v>
      </c>
      <c r="E8" s="17">
        <v>107</v>
      </c>
      <c r="F8" s="17">
        <v>19</v>
      </c>
      <c r="G8" s="17">
        <v>3</v>
      </c>
      <c r="H8" s="17">
        <v>12</v>
      </c>
      <c r="I8" s="17">
        <v>10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407</v>
      </c>
      <c r="D9" s="17">
        <v>43</v>
      </c>
      <c r="E9" s="17">
        <v>270</v>
      </c>
      <c r="F9" s="17">
        <v>56</v>
      </c>
      <c r="G9" s="17">
        <v>11</v>
      </c>
      <c r="H9" s="17">
        <v>15</v>
      </c>
      <c r="I9" s="17">
        <v>12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505</v>
      </c>
      <c r="D10" s="17">
        <v>45</v>
      </c>
      <c r="E10" s="17">
        <v>313</v>
      </c>
      <c r="F10" s="17">
        <v>89</v>
      </c>
      <c r="G10" s="17">
        <v>23</v>
      </c>
      <c r="H10" s="17">
        <v>20</v>
      </c>
      <c r="I10" s="17">
        <v>15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565</v>
      </c>
      <c r="D11" s="17">
        <v>41</v>
      </c>
      <c r="E11" s="17">
        <v>346</v>
      </c>
      <c r="F11" s="17">
        <v>116</v>
      </c>
      <c r="G11" s="17">
        <v>39</v>
      </c>
      <c r="H11" s="17">
        <v>10</v>
      </c>
      <c r="I11" s="17">
        <v>13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526</v>
      </c>
      <c r="D12" s="17">
        <v>47</v>
      </c>
      <c r="E12" s="17">
        <v>292</v>
      </c>
      <c r="F12" s="17">
        <v>111</v>
      </c>
      <c r="G12" s="17">
        <v>44</v>
      </c>
      <c r="H12" s="17">
        <v>15</v>
      </c>
      <c r="I12" s="17">
        <v>17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505</v>
      </c>
      <c r="D13" s="17">
        <v>42</v>
      </c>
      <c r="E13" s="17">
        <v>282</v>
      </c>
      <c r="F13" s="17">
        <v>117</v>
      </c>
      <c r="G13" s="17">
        <v>41</v>
      </c>
      <c r="H13" s="17">
        <v>13</v>
      </c>
      <c r="I13" s="17">
        <v>10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547</v>
      </c>
      <c r="D14" s="17">
        <v>52</v>
      </c>
      <c r="E14" s="17">
        <v>278</v>
      </c>
      <c r="F14" s="17">
        <v>133</v>
      </c>
      <c r="G14" s="17">
        <v>59</v>
      </c>
      <c r="H14" s="17">
        <v>16</v>
      </c>
      <c r="I14" s="17">
        <v>9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376</v>
      </c>
      <c r="D15" s="17">
        <v>44</v>
      </c>
      <c r="E15" s="17">
        <v>186</v>
      </c>
      <c r="F15" s="17">
        <v>100</v>
      </c>
      <c r="G15" s="17">
        <v>29</v>
      </c>
      <c r="H15" s="17">
        <v>11</v>
      </c>
      <c r="I15" s="17">
        <v>6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354</v>
      </c>
      <c r="D16" s="17">
        <v>46</v>
      </c>
      <c r="E16" s="17">
        <v>140</v>
      </c>
      <c r="F16" s="17">
        <v>118</v>
      </c>
      <c r="G16" s="17">
        <v>25</v>
      </c>
      <c r="H16" s="17">
        <v>17</v>
      </c>
      <c r="I16" s="17">
        <v>8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259</v>
      </c>
      <c r="D17" s="17">
        <v>27</v>
      </c>
      <c r="E17" s="17">
        <v>79</v>
      </c>
      <c r="F17" s="17">
        <v>117</v>
      </c>
      <c r="G17" s="17">
        <v>22</v>
      </c>
      <c r="H17" s="17">
        <v>7</v>
      </c>
      <c r="I17" s="17">
        <v>7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160</v>
      </c>
      <c r="D18" s="17">
        <v>16</v>
      </c>
      <c r="E18" s="17">
        <v>37</v>
      </c>
      <c r="F18" s="17">
        <v>81</v>
      </c>
      <c r="G18" s="17">
        <v>11</v>
      </c>
      <c r="H18" s="17">
        <v>9</v>
      </c>
      <c r="I18" s="17">
        <v>6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98</v>
      </c>
      <c r="D19" s="17">
        <v>8</v>
      </c>
      <c r="E19" s="17">
        <v>11</v>
      </c>
      <c r="F19" s="17">
        <v>59</v>
      </c>
      <c r="G19" s="17">
        <v>11</v>
      </c>
      <c r="H19" s="17">
        <v>4</v>
      </c>
      <c r="I19" s="17">
        <v>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57</v>
      </c>
      <c r="D20" s="17">
        <v>3</v>
      </c>
      <c r="E20" s="17">
        <v>8</v>
      </c>
      <c r="F20" s="17">
        <v>29</v>
      </c>
      <c r="G20" s="17">
        <v>7</v>
      </c>
      <c r="H20" s="17">
        <v>4</v>
      </c>
      <c r="I20" s="17">
        <v>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46</v>
      </c>
      <c r="D21" s="17">
        <v>6</v>
      </c>
      <c r="E21" s="17">
        <v>9</v>
      </c>
      <c r="F21" s="17">
        <v>17</v>
      </c>
      <c r="G21" s="17">
        <v>8</v>
      </c>
      <c r="H21" s="17">
        <v>4</v>
      </c>
      <c r="I21" s="17">
        <v>2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1987</v>
      </c>
      <c r="D22" s="16">
        <v>437</v>
      </c>
      <c r="E22" s="16">
        <v>984</v>
      </c>
      <c r="F22" s="16">
        <v>370</v>
      </c>
      <c r="G22" s="16">
        <v>70</v>
      </c>
      <c r="H22" s="16">
        <v>75</v>
      </c>
      <c r="I22" s="16">
        <v>51</v>
      </c>
    </row>
    <row r="23" spans="1:14" ht="12" customHeight="1" x14ac:dyDescent="0.2">
      <c r="A23" s="28" t="s">
        <v>165</v>
      </c>
      <c r="B23" s="2" t="s">
        <v>12</v>
      </c>
      <c r="C23" s="17">
        <v>3</v>
      </c>
      <c r="D23" s="17">
        <v>3</v>
      </c>
      <c r="E23" s="17" t="s">
        <v>178</v>
      </c>
      <c r="F23" s="17" t="s">
        <v>178</v>
      </c>
      <c r="G23" s="17" t="s">
        <v>178</v>
      </c>
      <c r="H23" s="17" t="s">
        <v>178</v>
      </c>
      <c r="I23" s="17" t="s">
        <v>178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75</v>
      </c>
      <c r="D24" s="17">
        <v>27</v>
      </c>
      <c r="E24" s="17">
        <v>29</v>
      </c>
      <c r="F24" s="17">
        <v>11</v>
      </c>
      <c r="G24" s="17" t="s">
        <v>178</v>
      </c>
      <c r="H24" s="17">
        <v>3</v>
      </c>
      <c r="I24" s="17">
        <v>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148</v>
      </c>
      <c r="D25" s="17">
        <v>42</v>
      </c>
      <c r="E25" s="17">
        <v>82</v>
      </c>
      <c r="F25" s="17">
        <v>14</v>
      </c>
      <c r="G25" s="17">
        <v>4</v>
      </c>
      <c r="H25" s="17">
        <v>4</v>
      </c>
      <c r="I25" s="17">
        <v>2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219</v>
      </c>
      <c r="D26" s="17">
        <v>44</v>
      </c>
      <c r="E26" s="17">
        <v>106</v>
      </c>
      <c r="F26" s="17">
        <v>42</v>
      </c>
      <c r="G26" s="17">
        <v>9</v>
      </c>
      <c r="H26" s="17">
        <v>11</v>
      </c>
      <c r="I26" s="17">
        <v>7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261</v>
      </c>
      <c r="D27" s="17">
        <v>40</v>
      </c>
      <c r="E27" s="17">
        <v>153</v>
      </c>
      <c r="F27" s="17">
        <v>46</v>
      </c>
      <c r="G27" s="17">
        <v>9</v>
      </c>
      <c r="H27" s="17">
        <v>7</v>
      </c>
      <c r="I27" s="17">
        <v>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243</v>
      </c>
      <c r="D28" s="17">
        <v>46</v>
      </c>
      <c r="E28" s="17">
        <v>138</v>
      </c>
      <c r="F28" s="17">
        <v>34</v>
      </c>
      <c r="G28" s="17">
        <v>12</v>
      </c>
      <c r="H28" s="17">
        <v>6</v>
      </c>
      <c r="I28" s="17">
        <v>7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227</v>
      </c>
      <c r="D29" s="17">
        <v>42</v>
      </c>
      <c r="E29" s="17">
        <v>131</v>
      </c>
      <c r="F29" s="17">
        <v>35</v>
      </c>
      <c r="G29" s="17">
        <v>8</v>
      </c>
      <c r="H29" s="17">
        <v>6</v>
      </c>
      <c r="I29" s="17">
        <v>5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246</v>
      </c>
      <c r="D30" s="17">
        <v>50</v>
      </c>
      <c r="E30" s="17">
        <v>142</v>
      </c>
      <c r="F30" s="17">
        <v>34</v>
      </c>
      <c r="G30" s="17">
        <v>10</v>
      </c>
      <c r="H30" s="17">
        <v>6</v>
      </c>
      <c r="I30" s="17">
        <v>4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178</v>
      </c>
      <c r="D31" s="17">
        <v>42</v>
      </c>
      <c r="E31" s="17">
        <v>88</v>
      </c>
      <c r="F31" s="17">
        <v>34</v>
      </c>
      <c r="G31" s="17">
        <v>6</v>
      </c>
      <c r="H31" s="17">
        <v>6</v>
      </c>
      <c r="I31" s="17">
        <v>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175</v>
      </c>
      <c r="D32" s="17">
        <v>46</v>
      </c>
      <c r="E32" s="17">
        <v>72</v>
      </c>
      <c r="F32" s="17">
        <v>43</v>
      </c>
      <c r="G32" s="17">
        <v>2</v>
      </c>
      <c r="H32" s="17">
        <v>6</v>
      </c>
      <c r="I32" s="17">
        <v>6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96</v>
      </c>
      <c r="D33" s="17">
        <v>26</v>
      </c>
      <c r="E33" s="17">
        <v>24</v>
      </c>
      <c r="F33" s="17">
        <v>37</v>
      </c>
      <c r="G33" s="17">
        <v>4</v>
      </c>
      <c r="H33" s="17">
        <v>4</v>
      </c>
      <c r="I33" s="17">
        <v>1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46</v>
      </c>
      <c r="D34" s="17">
        <v>16</v>
      </c>
      <c r="E34" s="17">
        <v>8</v>
      </c>
      <c r="F34" s="17">
        <v>14</v>
      </c>
      <c r="G34" s="17">
        <v>1</v>
      </c>
      <c r="H34" s="17">
        <v>6</v>
      </c>
      <c r="I34" s="17">
        <v>1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31</v>
      </c>
      <c r="D35" s="17">
        <v>7</v>
      </c>
      <c r="E35" s="17">
        <v>2</v>
      </c>
      <c r="F35" s="17">
        <v>11</v>
      </c>
      <c r="G35" s="17">
        <v>4</v>
      </c>
      <c r="H35" s="17">
        <v>3</v>
      </c>
      <c r="I35" s="17">
        <v>4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20</v>
      </c>
      <c r="D36" s="17">
        <v>3</v>
      </c>
      <c r="E36" s="17">
        <v>3</v>
      </c>
      <c r="F36" s="17">
        <v>10</v>
      </c>
      <c r="G36" s="17" t="s">
        <v>178</v>
      </c>
      <c r="H36" s="17">
        <v>3</v>
      </c>
      <c r="I36" s="17">
        <v>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19</v>
      </c>
      <c r="D37" s="17">
        <v>3</v>
      </c>
      <c r="E37" s="17">
        <v>6</v>
      </c>
      <c r="F37" s="17">
        <v>5</v>
      </c>
      <c r="G37" s="17">
        <v>1</v>
      </c>
      <c r="H37" s="17">
        <v>4</v>
      </c>
      <c r="I37" s="17" t="s">
        <v>178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2610</v>
      </c>
      <c r="D38" s="16">
        <v>14</v>
      </c>
      <c r="E38" s="16">
        <v>1382</v>
      </c>
      <c r="F38" s="16">
        <v>792</v>
      </c>
      <c r="G38" s="16">
        <v>263</v>
      </c>
      <c r="H38" s="16">
        <v>84</v>
      </c>
      <c r="I38" s="16">
        <v>75</v>
      </c>
    </row>
    <row r="39" spans="1:14" ht="12" customHeight="1" x14ac:dyDescent="0.2">
      <c r="A39" s="28" t="s">
        <v>165</v>
      </c>
      <c r="B39" s="2" t="s">
        <v>12</v>
      </c>
      <c r="C39" s="17">
        <v>10</v>
      </c>
      <c r="D39" s="17" t="s">
        <v>178</v>
      </c>
      <c r="E39" s="17">
        <v>8</v>
      </c>
      <c r="F39" s="17" t="s">
        <v>178</v>
      </c>
      <c r="G39" s="17" t="s">
        <v>178</v>
      </c>
      <c r="H39" s="17">
        <v>2</v>
      </c>
      <c r="I39" s="17" t="s">
        <v>178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104</v>
      </c>
      <c r="D40" s="17">
        <v>1</v>
      </c>
      <c r="E40" s="17">
        <v>78</v>
      </c>
      <c r="F40" s="17">
        <v>8</v>
      </c>
      <c r="G40" s="17">
        <v>3</v>
      </c>
      <c r="H40" s="17">
        <v>9</v>
      </c>
      <c r="I40" s="17">
        <v>5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259</v>
      </c>
      <c r="D41" s="17">
        <v>1</v>
      </c>
      <c r="E41" s="17">
        <v>188</v>
      </c>
      <c r="F41" s="17">
        <v>42</v>
      </c>
      <c r="G41" s="17">
        <v>7</v>
      </c>
      <c r="H41" s="17">
        <v>11</v>
      </c>
      <c r="I41" s="17">
        <v>10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286</v>
      </c>
      <c r="D42" s="17">
        <v>1</v>
      </c>
      <c r="E42" s="17">
        <v>207</v>
      </c>
      <c r="F42" s="17">
        <v>47</v>
      </c>
      <c r="G42" s="17">
        <v>14</v>
      </c>
      <c r="H42" s="17">
        <v>9</v>
      </c>
      <c r="I42" s="17">
        <v>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304</v>
      </c>
      <c r="D43" s="17">
        <v>1</v>
      </c>
      <c r="E43" s="17">
        <v>193</v>
      </c>
      <c r="F43" s="17">
        <v>70</v>
      </c>
      <c r="G43" s="17">
        <v>30</v>
      </c>
      <c r="H43" s="17">
        <v>3</v>
      </c>
      <c r="I43" s="17">
        <v>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283</v>
      </c>
      <c r="D44" s="17">
        <v>1</v>
      </c>
      <c r="E44" s="17">
        <v>154</v>
      </c>
      <c r="F44" s="17">
        <v>77</v>
      </c>
      <c r="G44" s="17">
        <v>32</v>
      </c>
      <c r="H44" s="17">
        <v>9</v>
      </c>
      <c r="I44" s="17">
        <v>10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278</v>
      </c>
      <c r="D45" s="17" t="s">
        <v>178</v>
      </c>
      <c r="E45" s="17">
        <v>151</v>
      </c>
      <c r="F45" s="17">
        <v>82</v>
      </c>
      <c r="G45" s="17">
        <v>33</v>
      </c>
      <c r="H45" s="17">
        <v>7</v>
      </c>
      <c r="I45" s="17">
        <v>5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301</v>
      </c>
      <c r="D46" s="17">
        <v>2</v>
      </c>
      <c r="E46" s="17">
        <v>136</v>
      </c>
      <c r="F46" s="17">
        <v>99</v>
      </c>
      <c r="G46" s="17">
        <v>49</v>
      </c>
      <c r="H46" s="17">
        <v>10</v>
      </c>
      <c r="I46" s="17">
        <v>5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198</v>
      </c>
      <c r="D47" s="17">
        <v>2</v>
      </c>
      <c r="E47" s="17">
        <v>98</v>
      </c>
      <c r="F47" s="17">
        <v>66</v>
      </c>
      <c r="G47" s="17">
        <v>23</v>
      </c>
      <c r="H47" s="17">
        <v>5</v>
      </c>
      <c r="I47" s="17">
        <v>4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179</v>
      </c>
      <c r="D48" s="17" t="s">
        <v>178</v>
      </c>
      <c r="E48" s="17">
        <v>68</v>
      </c>
      <c r="F48" s="17">
        <v>75</v>
      </c>
      <c r="G48" s="17">
        <v>23</v>
      </c>
      <c r="H48" s="17">
        <v>11</v>
      </c>
      <c r="I48" s="17">
        <v>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163</v>
      </c>
      <c r="D49" s="17">
        <v>1</v>
      </c>
      <c r="E49" s="17">
        <v>55</v>
      </c>
      <c r="F49" s="17">
        <v>80</v>
      </c>
      <c r="G49" s="17">
        <v>18</v>
      </c>
      <c r="H49" s="17">
        <v>3</v>
      </c>
      <c r="I49" s="17">
        <v>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114</v>
      </c>
      <c r="D50" s="17" t="s">
        <v>178</v>
      </c>
      <c r="E50" s="17">
        <v>29</v>
      </c>
      <c r="F50" s="17">
        <v>67</v>
      </c>
      <c r="G50" s="17">
        <v>10</v>
      </c>
      <c r="H50" s="17">
        <v>3</v>
      </c>
      <c r="I50" s="17">
        <v>5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67</v>
      </c>
      <c r="D51" s="17">
        <v>1</v>
      </c>
      <c r="E51" s="17">
        <v>9</v>
      </c>
      <c r="F51" s="17">
        <v>48</v>
      </c>
      <c r="G51" s="17">
        <v>7</v>
      </c>
      <c r="H51" s="17">
        <v>1</v>
      </c>
      <c r="I51" s="17">
        <v>1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37</v>
      </c>
      <c r="D52" s="17" t="s">
        <v>178</v>
      </c>
      <c r="E52" s="17">
        <v>5</v>
      </c>
      <c r="F52" s="17">
        <v>19</v>
      </c>
      <c r="G52" s="17">
        <v>7</v>
      </c>
      <c r="H52" s="17">
        <v>1</v>
      </c>
      <c r="I52" s="17">
        <v>5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27</v>
      </c>
      <c r="D53" s="18">
        <v>3</v>
      </c>
      <c r="E53" s="18">
        <v>3</v>
      </c>
      <c r="F53" s="18">
        <v>12</v>
      </c>
      <c r="G53" s="18">
        <v>7</v>
      </c>
      <c r="H53" s="18" t="s">
        <v>178</v>
      </c>
      <c r="I53" s="18">
        <v>2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160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17110</v>
      </c>
      <c r="D6" s="16">
        <v>1587</v>
      </c>
      <c r="E6" s="16">
        <v>8259</v>
      </c>
      <c r="F6" s="16">
        <v>4975</v>
      </c>
      <c r="G6" s="16">
        <v>1103</v>
      </c>
      <c r="H6" s="16">
        <v>570</v>
      </c>
      <c r="I6" s="16">
        <v>616</v>
      </c>
    </row>
    <row r="7" spans="1:29" ht="12" customHeight="1" x14ac:dyDescent="0.2">
      <c r="A7" s="28" t="s">
        <v>165</v>
      </c>
      <c r="B7" s="2" t="s">
        <v>12</v>
      </c>
      <c r="C7" s="17">
        <v>21</v>
      </c>
      <c r="D7" s="17" t="s">
        <v>178</v>
      </c>
      <c r="E7" s="17">
        <v>4</v>
      </c>
      <c r="F7" s="17">
        <v>10</v>
      </c>
      <c r="G7" s="17" t="s">
        <v>178</v>
      </c>
      <c r="H7" s="17">
        <v>4</v>
      </c>
      <c r="I7" s="17">
        <v>3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602</v>
      </c>
      <c r="D8" s="17">
        <v>59</v>
      </c>
      <c r="E8" s="17">
        <v>323</v>
      </c>
      <c r="F8" s="17">
        <v>110</v>
      </c>
      <c r="G8" s="17">
        <v>9</v>
      </c>
      <c r="H8" s="17">
        <v>53</v>
      </c>
      <c r="I8" s="17">
        <v>48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1458</v>
      </c>
      <c r="D9" s="17">
        <v>131</v>
      </c>
      <c r="E9" s="17">
        <v>897</v>
      </c>
      <c r="F9" s="17">
        <v>238</v>
      </c>
      <c r="G9" s="17">
        <v>60</v>
      </c>
      <c r="H9" s="17">
        <v>64</v>
      </c>
      <c r="I9" s="17">
        <v>68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1873</v>
      </c>
      <c r="D10" s="17">
        <v>157</v>
      </c>
      <c r="E10" s="17">
        <v>1140</v>
      </c>
      <c r="F10" s="17">
        <v>350</v>
      </c>
      <c r="G10" s="17">
        <v>103</v>
      </c>
      <c r="H10" s="17">
        <v>60</v>
      </c>
      <c r="I10" s="17">
        <v>63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2007</v>
      </c>
      <c r="D11" s="17">
        <v>151</v>
      </c>
      <c r="E11" s="17">
        <v>1138</v>
      </c>
      <c r="F11" s="17">
        <v>464</v>
      </c>
      <c r="G11" s="17">
        <v>126</v>
      </c>
      <c r="H11" s="17">
        <v>65</v>
      </c>
      <c r="I11" s="17">
        <v>63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1904</v>
      </c>
      <c r="D12" s="17">
        <v>165</v>
      </c>
      <c r="E12" s="17">
        <v>1020</v>
      </c>
      <c r="F12" s="17">
        <v>500</v>
      </c>
      <c r="G12" s="17">
        <v>120</v>
      </c>
      <c r="H12" s="17">
        <v>53</v>
      </c>
      <c r="I12" s="17">
        <v>46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2063</v>
      </c>
      <c r="D13" s="17">
        <v>191</v>
      </c>
      <c r="E13" s="17">
        <v>1015</v>
      </c>
      <c r="F13" s="17">
        <v>621</v>
      </c>
      <c r="G13" s="17">
        <v>134</v>
      </c>
      <c r="H13" s="17">
        <v>40</v>
      </c>
      <c r="I13" s="17">
        <v>62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1842</v>
      </c>
      <c r="D14" s="17">
        <v>180</v>
      </c>
      <c r="E14" s="17">
        <v>874</v>
      </c>
      <c r="F14" s="17">
        <v>572</v>
      </c>
      <c r="G14" s="17">
        <v>133</v>
      </c>
      <c r="H14" s="17">
        <v>35</v>
      </c>
      <c r="I14" s="17">
        <v>48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1626</v>
      </c>
      <c r="D15" s="17">
        <v>184</v>
      </c>
      <c r="E15" s="17">
        <v>726</v>
      </c>
      <c r="F15" s="17">
        <v>491</v>
      </c>
      <c r="G15" s="17">
        <v>123</v>
      </c>
      <c r="H15" s="17">
        <v>47</v>
      </c>
      <c r="I15" s="17">
        <v>55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1305</v>
      </c>
      <c r="D16" s="17">
        <v>156</v>
      </c>
      <c r="E16" s="17">
        <v>517</v>
      </c>
      <c r="F16" s="17">
        <v>464</v>
      </c>
      <c r="G16" s="17">
        <v>87</v>
      </c>
      <c r="H16" s="17">
        <v>32</v>
      </c>
      <c r="I16" s="17">
        <v>49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1018</v>
      </c>
      <c r="D17" s="17">
        <v>94</v>
      </c>
      <c r="E17" s="17">
        <v>341</v>
      </c>
      <c r="F17" s="17">
        <v>432</v>
      </c>
      <c r="G17" s="17">
        <v>75</v>
      </c>
      <c r="H17" s="17">
        <v>41</v>
      </c>
      <c r="I17" s="17">
        <v>35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645</v>
      </c>
      <c r="D18" s="17">
        <v>63</v>
      </c>
      <c r="E18" s="17">
        <v>132</v>
      </c>
      <c r="F18" s="17">
        <v>346</v>
      </c>
      <c r="G18" s="17">
        <v>51</v>
      </c>
      <c r="H18" s="17">
        <v>22</v>
      </c>
      <c r="I18" s="17">
        <v>31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384</v>
      </c>
      <c r="D19" s="17">
        <v>33</v>
      </c>
      <c r="E19" s="17">
        <v>73</v>
      </c>
      <c r="F19" s="17">
        <v>205</v>
      </c>
      <c r="G19" s="17">
        <v>37</v>
      </c>
      <c r="H19" s="17">
        <v>18</v>
      </c>
      <c r="I19" s="17">
        <v>18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207</v>
      </c>
      <c r="D20" s="17">
        <v>12</v>
      </c>
      <c r="E20" s="17">
        <v>28</v>
      </c>
      <c r="F20" s="17">
        <v>104</v>
      </c>
      <c r="G20" s="17">
        <v>25</v>
      </c>
      <c r="H20" s="17">
        <v>24</v>
      </c>
      <c r="I20" s="17">
        <v>14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155</v>
      </c>
      <c r="D21" s="17">
        <v>11</v>
      </c>
      <c r="E21" s="17">
        <v>31</v>
      </c>
      <c r="F21" s="17">
        <v>68</v>
      </c>
      <c r="G21" s="17">
        <v>20</v>
      </c>
      <c r="H21" s="17">
        <v>12</v>
      </c>
      <c r="I21" s="17">
        <v>13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7326</v>
      </c>
      <c r="D22" s="16">
        <v>1545</v>
      </c>
      <c r="E22" s="16">
        <v>3309</v>
      </c>
      <c r="F22" s="16">
        <v>1679</v>
      </c>
      <c r="G22" s="16">
        <v>267</v>
      </c>
      <c r="H22" s="16">
        <v>226</v>
      </c>
      <c r="I22" s="16">
        <v>300</v>
      </c>
    </row>
    <row r="23" spans="1:14" ht="12" customHeight="1" x14ac:dyDescent="0.2">
      <c r="A23" s="28" t="s">
        <v>165</v>
      </c>
      <c r="B23" s="2" t="s">
        <v>12</v>
      </c>
      <c r="C23" s="17">
        <v>6</v>
      </c>
      <c r="D23" s="17" t="s">
        <v>178</v>
      </c>
      <c r="E23" s="17" t="s">
        <v>178</v>
      </c>
      <c r="F23" s="17">
        <v>4</v>
      </c>
      <c r="G23" s="17" t="s">
        <v>178</v>
      </c>
      <c r="H23" s="17">
        <v>1</v>
      </c>
      <c r="I23" s="17">
        <v>1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202</v>
      </c>
      <c r="D24" s="17">
        <v>56</v>
      </c>
      <c r="E24" s="17">
        <v>67</v>
      </c>
      <c r="F24" s="17">
        <v>42</v>
      </c>
      <c r="G24" s="17">
        <v>1</v>
      </c>
      <c r="H24" s="17">
        <v>14</v>
      </c>
      <c r="I24" s="17">
        <v>22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561</v>
      </c>
      <c r="D25" s="17">
        <v>127</v>
      </c>
      <c r="E25" s="17">
        <v>276</v>
      </c>
      <c r="F25" s="17">
        <v>92</v>
      </c>
      <c r="G25" s="17">
        <v>14</v>
      </c>
      <c r="H25" s="17">
        <v>22</v>
      </c>
      <c r="I25" s="17">
        <v>30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813</v>
      </c>
      <c r="D26" s="17">
        <v>154</v>
      </c>
      <c r="E26" s="17">
        <v>417</v>
      </c>
      <c r="F26" s="17">
        <v>148</v>
      </c>
      <c r="G26" s="17">
        <v>35</v>
      </c>
      <c r="H26" s="17">
        <v>24</v>
      </c>
      <c r="I26" s="17">
        <v>35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881</v>
      </c>
      <c r="D27" s="17">
        <v>147</v>
      </c>
      <c r="E27" s="17">
        <v>444</v>
      </c>
      <c r="F27" s="17">
        <v>204</v>
      </c>
      <c r="G27" s="17">
        <v>29</v>
      </c>
      <c r="H27" s="17">
        <v>21</v>
      </c>
      <c r="I27" s="17">
        <v>36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889</v>
      </c>
      <c r="D28" s="17">
        <v>163</v>
      </c>
      <c r="E28" s="17">
        <v>461</v>
      </c>
      <c r="F28" s="17">
        <v>190</v>
      </c>
      <c r="G28" s="17">
        <v>34</v>
      </c>
      <c r="H28" s="17">
        <v>17</v>
      </c>
      <c r="I28" s="17">
        <v>24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971</v>
      </c>
      <c r="D29" s="17">
        <v>189</v>
      </c>
      <c r="E29" s="17">
        <v>482</v>
      </c>
      <c r="F29" s="17">
        <v>217</v>
      </c>
      <c r="G29" s="17">
        <v>33</v>
      </c>
      <c r="H29" s="17">
        <v>20</v>
      </c>
      <c r="I29" s="17">
        <v>30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872</v>
      </c>
      <c r="D30" s="17">
        <v>178</v>
      </c>
      <c r="E30" s="17">
        <v>432</v>
      </c>
      <c r="F30" s="17">
        <v>188</v>
      </c>
      <c r="G30" s="17">
        <v>36</v>
      </c>
      <c r="H30" s="17">
        <v>12</v>
      </c>
      <c r="I30" s="17">
        <v>26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720</v>
      </c>
      <c r="D31" s="17">
        <v>181</v>
      </c>
      <c r="E31" s="17">
        <v>311</v>
      </c>
      <c r="F31" s="17">
        <v>147</v>
      </c>
      <c r="G31" s="17">
        <v>31</v>
      </c>
      <c r="H31" s="17">
        <v>23</v>
      </c>
      <c r="I31" s="17">
        <v>27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556</v>
      </c>
      <c r="D32" s="17">
        <v>153</v>
      </c>
      <c r="E32" s="17">
        <v>211</v>
      </c>
      <c r="F32" s="17">
        <v>137</v>
      </c>
      <c r="G32" s="17">
        <v>17</v>
      </c>
      <c r="H32" s="17">
        <v>19</v>
      </c>
      <c r="I32" s="17">
        <v>19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380</v>
      </c>
      <c r="D33" s="17">
        <v>88</v>
      </c>
      <c r="E33" s="17">
        <v>109</v>
      </c>
      <c r="F33" s="17">
        <v>127</v>
      </c>
      <c r="G33" s="17">
        <v>19</v>
      </c>
      <c r="H33" s="17">
        <v>23</v>
      </c>
      <c r="I33" s="17">
        <v>14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233</v>
      </c>
      <c r="D34" s="17">
        <v>59</v>
      </c>
      <c r="E34" s="17">
        <v>53</v>
      </c>
      <c r="F34" s="17">
        <v>94</v>
      </c>
      <c r="G34" s="17">
        <v>6</v>
      </c>
      <c r="H34" s="17">
        <v>8</v>
      </c>
      <c r="I34" s="17">
        <v>13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114</v>
      </c>
      <c r="D35" s="17">
        <v>29</v>
      </c>
      <c r="E35" s="17">
        <v>17</v>
      </c>
      <c r="F35" s="17">
        <v>48</v>
      </c>
      <c r="G35" s="17">
        <v>3</v>
      </c>
      <c r="H35" s="17">
        <v>9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67</v>
      </c>
      <c r="D36" s="17">
        <v>12</v>
      </c>
      <c r="E36" s="17">
        <v>12</v>
      </c>
      <c r="F36" s="17">
        <v>23</v>
      </c>
      <c r="G36" s="17">
        <v>5</v>
      </c>
      <c r="H36" s="17">
        <v>7</v>
      </c>
      <c r="I36" s="17">
        <v>8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61</v>
      </c>
      <c r="D37" s="17">
        <v>9</v>
      </c>
      <c r="E37" s="17">
        <v>17</v>
      </c>
      <c r="F37" s="17">
        <v>18</v>
      </c>
      <c r="G37" s="17">
        <v>4</v>
      </c>
      <c r="H37" s="17">
        <v>6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9784</v>
      </c>
      <c r="D38" s="16">
        <v>42</v>
      </c>
      <c r="E38" s="16">
        <v>4950</v>
      </c>
      <c r="F38" s="16">
        <v>3296</v>
      </c>
      <c r="G38" s="16">
        <v>836</v>
      </c>
      <c r="H38" s="16">
        <v>344</v>
      </c>
      <c r="I38" s="16">
        <v>316</v>
      </c>
    </row>
    <row r="39" spans="1:14" ht="12" customHeight="1" x14ac:dyDescent="0.2">
      <c r="A39" s="28" t="s">
        <v>165</v>
      </c>
      <c r="B39" s="2" t="s">
        <v>12</v>
      </c>
      <c r="C39" s="17">
        <v>15</v>
      </c>
      <c r="D39" s="17" t="s">
        <v>178</v>
      </c>
      <c r="E39" s="17">
        <v>4</v>
      </c>
      <c r="F39" s="17">
        <v>6</v>
      </c>
      <c r="G39" s="17" t="s">
        <v>178</v>
      </c>
      <c r="H39" s="17">
        <v>3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400</v>
      </c>
      <c r="D40" s="17">
        <v>3</v>
      </c>
      <c r="E40" s="17">
        <v>256</v>
      </c>
      <c r="F40" s="17">
        <v>68</v>
      </c>
      <c r="G40" s="17">
        <v>8</v>
      </c>
      <c r="H40" s="17">
        <v>39</v>
      </c>
      <c r="I40" s="17">
        <v>26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897</v>
      </c>
      <c r="D41" s="17">
        <v>4</v>
      </c>
      <c r="E41" s="17">
        <v>621</v>
      </c>
      <c r="F41" s="17">
        <v>146</v>
      </c>
      <c r="G41" s="17">
        <v>46</v>
      </c>
      <c r="H41" s="17">
        <v>42</v>
      </c>
      <c r="I41" s="17">
        <v>38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1060</v>
      </c>
      <c r="D42" s="17">
        <v>3</v>
      </c>
      <c r="E42" s="17">
        <v>723</v>
      </c>
      <c r="F42" s="17">
        <v>202</v>
      </c>
      <c r="G42" s="17">
        <v>68</v>
      </c>
      <c r="H42" s="17">
        <v>36</v>
      </c>
      <c r="I42" s="17">
        <v>28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1126</v>
      </c>
      <c r="D43" s="17">
        <v>4</v>
      </c>
      <c r="E43" s="17">
        <v>694</v>
      </c>
      <c r="F43" s="17">
        <v>260</v>
      </c>
      <c r="G43" s="17">
        <v>97</v>
      </c>
      <c r="H43" s="17">
        <v>44</v>
      </c>
      <c r="I43" s="17">
        <v>27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1015</v>
      </c>
      <c r="D44" s="17">
        <v>2</v>
      </c>
      <c r="E44" s="17">
        <v>559</v>
      </c>
      <c r="F44" s="17">
        <v>310</v>
      </c>
      <c r="G44" s="17">
        <v>86</v>
      </c>
      <c r="H44" s="17">
        <v>36</v>
      </c>
      <c r="I44" s="17">
        <v>22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1092</v>
      </c>
      <c r="D45" s="17">
        <v>2</v>
      </c>
      <c r="E45" s="17">
        <v>533</v>
      </c>
      <c r="F45" s="17">
        <v>404</v>
      </c>
      <c r="G45" s="17">
        <v>101</v>
      </c>
      <c r="H45" s="17">
        <v>20</v>
      </c>
      <c r="I45" s="17">
        <v>32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970</v>
      </c>
      <c r="D46" s="17">
        <v>2</v>
      </c>
      <c r="E46" s="17">
        <v>442</v>
      </c>
      <c r="F46" s="17">
        <v>384</v>
      </c>
      <c r="G46" s="17">
        <v>97</v>
      </c>
      <c r="H46" s="17">
        <v>23</v>
      </c>
      <c r="I46" s="17">
        <v>22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906</v>
      </c>
      <c r="D47" s="17">
        <v>3</v>
      </c>
      <c r="E47" s="17">
        <v>415</v>
      </c>
      <c r="F47" s="17">
        <v>344</v>
      </c>
      <c r="G47" s="17">
        <v>92</v>
      </c>
      <c r="H47" s="17">
        <v>24</v>
      </c>
      <c r="I47" s="17">
        <v>28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749</v>
      </c>
      <c r="D48" s="17">
        <v>3</v>
      </c>
      <c r="E48" s="17">
        <v>306</v>
      </c>
      <c r="F48" s="17">
        <v>327</v>
      </c>
      <c r="G48" s="17">
        <v>70</v>
      </c>
      <c r="H48" s="17">
        <v>13</v>
      </c>
      <c r="I48" s="17">
        <v>30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638</v>
      </c>
      <c r="D49" s="17">
        <v>6</v>
      </c>
      <c r="E49" s="17">
        <v>232</v>
      </c>
      <c r="F49" s="17">
        <v>305</v>
      </c>
      <c r="G49" s="17">
        <v>56</v>
      </c>
      <c r="H49" s="17">
        <v>18</v>
      </c>
      <c r="I49" s="17">
        <v>21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412</v>
      </c>
      <c r="D50" s="17">
        <v>4</v>
      </c>
      <c r="E50" s="17">
        <v>79</v>
      </c>
      <c r="F50" s="17">
        <v>252</v>
      </c>
      <c r="G50" s="17">
        <v>45</v>
      </c>
      <c r="H50" s="17">
        <v>14</v>
      </c>
      <c r="I50" s="17">
        <v>18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270</v>
      </c>
      <c r="D51" s="17">
        <v>4</v>
      </c>
      <c r="E51" s="17">
        <v>56</v>
      </c>
      <c r="F51" s="17">
        <v>157</v>
      </c>
      <c r="G51" s="17">
        <v>34</v>
      </c>
      <c r="H51" s="17">
        <v>9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140</v>
      </c>
      <c r="D52" s="17" t="s">
        <v>178</v>
      </c>
      <c r="E52" s="17">
        <v>16</v>
      </c>
      <c r="F52" s="17">
        <v>81</v>
      </c>
      <c r="G52" s="17">
        <v>20</v>
      </c>
      <c r="H52" s="17">
        <v>17</v>
      </c>
      <c r="I52" s="17">
        <v>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94</v>
      </c>
      <c r="D53" s="18">
        <v>2</v>
      </c>
      <c r="E53" s="18">
        <v>14</v>
      </c>
      <c r="F53" s="18">
        <v>50</v>
      </c>
      <c r="G53" s="18">
        <v>16</v>
      </c>
      <c r="H53" s="18">
        <v>6</v>
      </c>
      <c r="I53" s="18">
        <v>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D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 x14ac:dyDescent="0.2">
      <c r="A2" s="20" t="s">
        <v>161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30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30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30" ht="12" customHeight="1" x14ac:dyDescent="0.2">
      <c r="A6" s="31" t="s">
        <v>11</v>
      </c>
      <c r="B6" s="9" t="s">
        <v>165</v>
      </c>
      <c r="C6" s="16">
        <v>145485</v>
      </c>
      <c r="D6" s="16">
        <v>4847</v>
      </c>
      <c r="E6" s="16">
        <v>80688</v>
      </c>
      <c r="F6" s="16">
        <v>44419</v>
      </c>
      <c r="G6" s="16">
        <v>7473</v>
      </c>
      <c r="H6" s="16">
        <v>2762</v>
      </c>
      <c r="I6" s="16">
        <v>5296</v>
      </c>
    </row>
    <row r="7" spans="1:30" ht="12" customHeight="1" x14ac:dyDescent="0.2">
      <c r="A7" s="28" t="s">
        <v>165</v>
      </c>
      <c r="B7" s="2" t="s">
        <v>12</v>
      </c>
      <c r="C7" s="17">
        <v>147</v>
      </c>
      <c r="D7" s="17">
        <v>7</v>
      </c>
      <c r="E7" s="17">
        <v>57</v>
      </c>
      <c r="F7" s="17">
        <v>45</v>
      </c>
      <c r="G7" s="17">
        <v>5</v>
      </c>
      <c r="H7" s="17">
        <v>12</v>
      </c>
      <c r="I7" s="17">
        <v>21</v>
      </c>
      <c r="J7" t="s">
        <v>165</v>
      </c>
      <c r="K7" t="s">
        <v>165</v>
      </c>
      <c r="M7" t="s">
        <v>165</v>
      </c>
      <c r="N7" t="s">
        <v>165</v>
      </c>
    </row>
    <row r="8" spans="1:30" ht="12" customHeight="1" x14ac:dyDescent="0.2">
      <c r="A8" s="28" t="s">
        <v>165</v>
      </c>
      <c r="B8" s="2" t="s">
        <v>13</v>
      </c>
      <c r="C8" s="17">
        <v>2648</v>
      </c>
      <c r="D8" s="17">
        <v>139</v>
      </c>
      <c r="E8" s="17">
        <v>1419</v>
      </c>
      <c r="F8" s="17">
        <v>606</v>
      </c>
      <c r="G8" s="17">
        <v>63</v>
      </c>
      <c r="H8" s="17">
        <v>200</v>
      </c>
      <c r="I8" s="17">
        <v>221</v>
      </c>
      <c r="J8" t="s">
        <v>165</v>
      </c>
      <c r="K8" t="s">
        <v>165</v>
      </c>
      <c r="M8" t="s">
        <v>165</v>
      </c>
      <c r="N8" t="s">
        <v>165</v>
      </c>
    </row>
    <row r="9" spans="1:30" ht="12" customHeight="1" x14ac:dyDescent="0.2">
      <c r="A9" s="28" t="s">
        <v>165</v>
      </c>
      <c r="B9" s="2" t="s">
        <v>14</v>
      </c>
      <c r="C9" s="17">
        <v>9955</v>
      </c>
      <c r="D9" s="17">
        <v>324</v>
      </c>
      <c r="E9" s="17">
        <v>6677</v>
      </c>
      <c r="F9" s="17">
        <v>1937</v>
      </c>
      <c r="G9" s="17">
        <v>249</v>
      </c>
      <c r="H9" s="17">
        <v>334</v>
      </c>
      <c r="I9" s="17">
        <v>434</v>
      </c>
      <c r="J9" t="s">
        <v>165</v>
      </c>
      <c r="K9" t="s">
        <v>165</v>
      </c>
      <c r="M9" t="s">
        <v>165</v>
      </c>
      <c r="N9" t="s">
        <v>165</v>
      </c>
    </row>
    <row r="10" spans="1:30" ht="12" customHeight="1" x14ac:dyDescent="0.2">
      <c r="A10" s="28" t="s">
        <v>165</v>
      </c>
      <c r="B10" s="2" t="s">
        <v>15</v>
      </c>
      <c r="C10" s="17">
        <v>13052</v>
      </c>
      <c r="D10" s="17">
        <v>315</v>
      </c>
      <c r="E10" s="17">
        <v>8839</v>
      </c>
      <c r="F10" s="17">
        <v>2720</v>
      </c>
      <c r="G10" s="17">
        <v>436</v>
      </c>
      <c r="H10" s="17">
        <v>256</v>
      </c>
      <c r="I10" s="17">
        <v>486</v>
      </c>
      <c r="J10" t="s">
        <v>165</v>
      </c>
      <c r="K10" t="s">
        <v>165</v>
      </c>
      <c r="M10" t="s">
        <v>165</v>
      </c>
      <c r="N10" t="s">
        <v>165</v>
      </c>
    </row>
    <row r="11" spans="1:30" ht="12" customHeight="1" x14ac:dyDescent="0.2">
      <c r="A11" s="28" t="s">
        <v>165</v>
      </c>
      <c r="B11" s="2" t="s">
        <v>16</v>
      </c>
      <c r="C11" s="17">
        <v>15429</v>
      </c>
      <c r="D11" s="17">
        <v>366</v>
      </c>
      <c r="E11" s="17">
        <v>9894</v>
      </c>
      <c r="F11" s="17">
        <v>3713</v>
      </c>
      <c r="G11" s="17">
        <v>670</v>
      </c>
      <c r="H11" s="17">
        <v>232</v>
      </c>
      <c r="I11" s="17">
        <v>554</v>
      </c>
      <c r="J11" t="s">
        <v>165</v>
      </c>
      <c r="K11" t="s">
        <v>165</v>
      </c>
      <c r="M11" t="s">
        <v>165</v>
      </c>
      <c r="N11" t="s">
        <v>165</v>
      </c>
    </row>
    <row r="12" spans="1:30" ht="12" customHeight="1" x14ac:dyDescent="0.2">
      <c r="A12" s="28" t="s">
        <v>165</v>
      </c>
      <c r="B12" s="2" t="s">
        <v>17</v>
      </c>
      <c r="C12" s="17">
        <v>17037</v>
      </c>
      <c r="D12" s="17">
        <v>404</v>
      </c>
      <c r="E12" s="17">
        <v>10667</v>
      </c>
      <c r="F12" s="17">
        <v>4434</v>
      </c>
      <c r="G12" s="17">
        <v>791</v>
      </c>
      <c r="H12" s="17">
        <v>212</v>
      </c>
      <c r="I12" s="17">
        <v>529</v>
      </c>
      <c r="J12" t="s">
        <v>165</v>
      </c>
      <c r="K12" t="s">
        <v>165</v>
      </c>
      <c r="M12" t="s">
        <v>165</v>
      </c>
      <c r="N12" t="s">
        <v>165</v>
      </c>
    </row>
    <row r="13" spans="1:30" ht="12" customHeight="1" x14ac:dyDescent="0.2">
      <c r="A13" s="28" t="s">
        <v>165</v>
      </c>
      <c r="B13" s="2" t="s">
        <v>18</v>
      </c>
      <c r="C13" s="17">
        <v>18206</v>
      </c>
      <c r="D13" s="17">
        <v>509</v>
      </c>
      <c r="E13" s="17">
        <v>10901</v>
      </c>
      <c r="F13" s="17">
        <v>5083</v>
      </c>
      <c r="G13" s="17">
        <v>906</v>
      </c>
      <c r="H13" s="17">
        <v>272</v>
      </c>
      <c r="I13" s="17">
        <v>535</v>
      </c>
      <c r="J13" t="s">
        <v>165</v>
      </c>
      <c r="K13" t="s">
        <v>165</v>
      </c>
      <c r="M13" t="s">
        <v>165</v>
      </c>
      <c r="N13" t="s">
        <v>165</v>
      </c>
    </row>
    <row r="14" spans="1:30" ht="12" customHeight="1" x14ac:dyDescent="0.2">
      <c r="A14" s="28" t="s">
        <v>165</v>
      </c>
      <c r="B14" s="2" t="s">
        <v>19</v>
      </c>
      <c r="C14" s="17">
        <v>17907</v>
      </c>
      <c r="D14" s="17">
        <v>610</v>
      </c>
      <c r="E14" s="17">
        <v>10042</v>
      </c>
      <c r="F14" s="17">
        <v>5462</v>
      </c>
      <c r="G14" s="17">
        <v>1033</v>
      </c>
      <c r="H14" s="17">
        <v>245</v>
      </c>
      <c r="I14" s="17">
        <v>515</v>
      </c>
      <c r="J14" t="s">
        <v>165</v>
      </c>
      <c r="K14" t="s">
        <v>165</v>
      </c>
      <c r="M14" t="s">
        <v>165</v>
      </c>
      <c r="N14" t="s">
        <v>165</v>
      </c>
    </row>
    <row r="15" spans="1:30" ht="12" customHeight="1" x14ac:dyDescent="0.2">
      <c r="A15" s="28" t="s">
        <v>165</v>
      </c>
      <c r="B15" s="2" t="s">
        <v>20</v>
      </c>
      <c r="C15" s="17">
        <v>15419</v>
      </c>
      <c r="D15" s="17">
        <v>599</v>
      </c>
      <c r="E15" s="17">
        <v>8282</v>
      </c>
      <c r="F15" s="17">
        <v>5032</v>
      </c>
      <c r="G15" s="17">
        <v>816</v>
      </c>
      <c r="H15" s="17">
        <v>236</v>
      </c>
      <c r="I15" s="17">
        <v>454</v>
      </c>
      <c r="J15" t="s">
        <v>165</v>
      </c>
      <c r="K15" t="s">
        <v>165</v>
      </c>
      <c r="M15" t="s">
        <v>165</v>
      </c>
      <c r="N15" t="s">
        <v>165</v>
      </c>
    </row>
    <row r="16" spans="1:30" ht="12" customHeight="1" x14ac:dyDescent="0.2">
      <c r="A16" s="28" t="s">
        <v>165</v>
      </c>
      <c r="B16" s="2" t="s">
        <v>21</v>
      </c>
      <c r="C16" s="17">
        <v>13141</v>
      </c>
      <c r="D16" s="17">
        <v>643</v>
      </c>
      <c r="E16" s="17">
        <v>6628</v>
      </c>
      <c r="F16" s="17">
        <v>4591</v>
      </c>
      <c r="G16" s="17">
        <v>721</v>
      </c>
      <c r="H16" s="17">
        <v>159</v>
      </c>
      <c r="I16" s="17">
        <v>399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10314</v>
      </c>
      <c r="D17" s="17">
        <v>461</v>
      </c>
      <c r="E17" s="17">
        <v>4445</v>
      </c>
      <c r="F17" s="17">
        <v>4162</v>
      </c>
      <c r="G17" s="17">
        <v>715</v>
      </c>
      <c r="H17" s="17">
        <v>180</v>
      </c>
      <c r="I17" s="17">
        <v>351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5935</v>
      </c>
      <c r="D18" s="17">
        <v>251</v>
      </c>
      <c r="E18" s="17">
        <v>1736</v>
      </c>
      <c r="F18" s="17">
        <v>3014</v>
      </c>
      <c r="G18" s="17">
        <v>491</v>
      </c>
      <c r="H18" s="17">
        <v>173</v>
      </c>
      <c r="I18" s="17">
        <v>270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3330</v>
      </c>
      <c r="D19" s="17">
        <v>128</v>
      </c>
      <c r="E19" s="17">
        <v>601</v>
      </c>
      <c r="F19" s="17">
        <v>1943</v>
      </c>
      <c r="G19" s="17">
        <v>293</v>
      </c>
      <c r="H19" s="17">
        <v>125</v>
      </c>
      <c r="I19" s="17">
        <v>240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1755</v>
      </c>
      <c r="D20" s="17">
        <v>55</v>
      </c>
      <c r="E20" s="17">
        <v>253</v>
      </c>
      <c r="F20" s="17">
        <v>1071</v>
      </c>
      <c r="G20" s="17">
        <v>172</v>
      </c>
      <c r="H20" s="17">
        <v>71</v>
      </c>
      <c r="I20" s="17">
        <v>133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1210</v>
      </c>
      <c r="D21" s="17">
        <v>36</v>
      </c>
      <c r="E21" s="17">
        <v>247</v>
      </c>
      <c r="F21" s="17">
        <v>606</v>
      </c>
      <c r="G21" s="17">
        <v>112</v>
      </c>
      <c r="H21" s="17">
        <v>55</v>
      </c>
      <c r="I21" s="17">
        <v>154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70733</v>
      </c>
      <c r="D22" s="16">
        <v>4613</v>
      </c>
      <c r="E22" s="16">
        <v>40313</v>
      </c>
      <c r="F22" s="16">
        <v>19299</v>
      </c>
      <c r="G22" s="16">
        <v>2523</v>
      </c>
      <c r="H22" s="16">
        <v>1369</v>
      </c>
      <c r="I22" s="16">
        <v>2616</v>
      </c>
    </row>
    <row r="23" spans="1:14" ht="12" customHeight="1" x14ac:dyDescent="0.2">
      <c r="A23" s="28" t="s">
        <v>165</v>
      </c>
      <c r="B23" s="2" t="s">
        <v>12</v>
      </c>
      <c r="C23" s="17">
        <v>75</v>
      </c>
      <c r="D23" s="17">
        <v>6</v>
      </c>
      <c r="E23" s="17">
        <v>28</v>
      </c>
      <c r="F23" s="17">
        <v>23</v>
      </c>
      <c r="G23" s="17">
        <v>3</v>
      </c>
      <c r="H23" s="17">
        <v>6</v>
      </c>
      <c r="I23" s="17">
        <v>9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1356</v>
      </c>
      <c r="D24" s="17">
        <v>114</v>
      </c>
      <c r="E24" s="17">
        <v>704</v>
      </c>
      <c r="F24" s="17">
        <v>313</v>
      </c>
      <c r="G24" s="17">
        <v>26</v>
      </c>
      <c r="H24" s="17">
        <v>87</v>
      </c>
      <c r="I24" s="17">
        <v>112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4867</v>
      </c>
      <c r="D25" s="17">
        <v>307</v>
      </c>
      <c r="E25" s="17">
        <v>3258</v>
      </c>
      <c r="F25" s="17">
        <v>828</v>
      </c>
      <c r="G25" s="17">
        <v>130</v>
      </c>
      <c r="H25" s="17">
        <v>137</v>
      </c>
      <c r="I25" s="17">
        <v>207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6444</v>
      </c>
      <c r="D26" s="17">
        <v>298</v>
      </c>
      <c r="E26" s="17">
        <v>4359</v>
      </c>
      <c r="F26" s="17">
        <v>1251</v>
      </c>
      <c r="G26" s="17">
        <v>181</v>
      </c>
      <c r="H26" s="17">
        <v>116</v>
      </c>
      <c r="I26" s="17">
        <v>239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7612</v>
      </c>
      <c r="D27" s="17">
        <v>351</v>
      </c>
      <c r="E27" s="17">
        <v>4937</v>
      </c>
      <c r="F27" s="17">
        <v>1657</v>
      </c>
      <c r="G27" s="17">
        <v>284</v>
      </c>
      <c r="H27" s="17">
        <v>115</v>
      </c>
      <c r="I27" s="17">
        <v>268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8505</v>
      </c>
      <c r="D28" s="17">
        <v>382</v>
      </c>
      <c r="E28" s="17">
        <v>5425</v>
      </c>
      <c r="F28" s="17">
        <v>2078</v>
      </c>
      <c r="G28" s="17">
        <v>293</v>
      </c>
      <c r="H28" s="17">
        <v>97</v>
      </c>
      <c r="I28" s="17">
        <v>230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9051</v>
      </c>
      <c r="D29" s="17">
        <v>489</v>
      </c>
      <c r="E29" s="17">
        <v>5496</v>
      </c>
      <c r="F29" s="17">
        <v>2370</v>
      </c>
      <c r="G29" s="17">
        <v>311</v>
      </c>
      <c r="H29" s="17">
        <v>139</v>
      </c>
      <c r="I29" s="17">
        <v>246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9034</v>
      </c>
      <c r="D30" s="17">
        <v>593</v>
      </c>
      <c r="E30" s="17">
        <v>5206</v>
      </c>
      <c r="F30" s="17">
        <v>2491</v>
      </c>
      <c r="G30" s="17">
        <v>369</v>
      </c>
      <c r="H30" s="17">
        <v>137</v>
      </c>
      <c r="I30" s="17">
        <v>238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7866</v>
      </c>
      <c r="D31" s="17">
        <v>573</v>
      </c>
      <c r="E31" s="17">
        <v>4349</v>
      </c>
      <c r="F31" s="17">
        <v>2302</v>
      </c>
      <c r="G31" s="17">
        <v>272</v>
      </c>
      <c r="H31" s="17">
        <v>142</v>
      </c>
      <c r="I31" s="17">
        <v>228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6557</v>
      </c>
      <c r="D32" s="17">
        <v>621</v>
      </c>
      <c r="E32" s="17">
        <v>3425</v>
      </c>
      <c r="F32" s="17">
        <v>2001</v>
      </c>
      <c r="G32" s="17">
        <v>218</v>
      </c>
      <c r="H32" s="17">
        <v>79</v>
      </c>
      <c r="I32" s="17">
        <v>213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4441</v>
      </c>
      <c r="D33" s="17">
        <v>446</v>
      </c>
      <c r="E33" s="17">
        <v>1961</v>
      </c>
      <c r="F33" s="17">
        <v>1563</v>
      </c>
      <c r="G33" s="17">
        <v>183</v>
      </c>
      <c r="H33" s="17">
        <v>102</v>
      </c>
      <c r="I33" s="17">
        <v>186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2404</v>
      </c>
      <c r="D34" s="17">
        <v>235</v>
      </c>
      <c r="E34" s="17">
        <v>713</v>
      </c>
      <c r="F34" s="17">
        <v>1105</v>
      </c>
      <c r="G34" s="17">
        <v>121</v>
      </c>
      <c r="H34" s="17">
        <v>91</v>
      </c>
      <c r="I34" s="17">
        <v>139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1314</v>
      </c>
      <c r="D35" s="17">
        <v>120</v>
      </c>
      <c r="E35" s="17">
        <v>237</v>
      </c>
      <c r="F35" s="17">
        <v>702</v>
      </c>
      <c r="G35" s="17">
        <v>67</v>
      </c>
      <c r="H35" s="17">
        <v>60</v>
      </c>
      <c r="I35" s="17">
        <v>128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685</v>
      </c>
      <c r="D36" s="17">
        <v>50</v>
      </c>
      <c r="E36" s="17">
        <v>103</v>
      </c>
      <c r="F36" s="17">
        <v>384</v>
      </c>
      <c r="G36" s="17">
        <v>36</v>
      </c>
      <c r="H36" s="17">
        <v>40</v>
      </c>
      <c r="I36" s="17">
        <v>72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522</v>
      </c>
      <c r="D37" s="17">
        <v>28</v>
      </c>
      <c r="E37" s="17">
        <v>112</v>
      </c>
      <c r="F37" s="17">
        <v>231</v>
      </c>
      <c r="G37" s="17">
        <v>29</v>
      </c>
      <c r="H37" s="17">
        <v>21</v>
      </c>
      <c r="I37" s="17">
        <v>101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74752</v>
      </c>
      <c r="D38" s="16">
        <v>234</v>
      </c>
      <c r="E38" s="16">
        <v>40375</v>
      </c>
      <c r="F38" s="16">
        <v>25120</v>
      </c>
      <c r="G38" s="16">
        <v>4950</v>
      </c>
      <c r="H38" s="16">
        <v>1393</v>
      </c>
      <c r="I38" s="16">
        <v>2680</v>
      </c>
    </row>
    <row r="39" spans="1:14" ht="12" customHeight="1" x14ac:dyDescent="0.2">
      <c r="A39" s="28" t="s">
        <v>165</v>
      </c>
      <c r="B39" s="2" t="s">
        <v>12</v>
      </c>
      <c r="C39" s="17">
        <v>72</v>
      </c>
      <c r="D39" s="17">
        <v>1</v>
      </c>
      <c r="E39" s="17">
        <v>29</v>
      </c>
      <c r="F39" s="17">
        <v>22</v>
      </c>
      <c r="G39" s="17">
        <v>2</v>
      </c>
      <c r="H39" s="17">
        <v>6</v>
      </c>
      <c r="I39" s="17">
        <v>12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1292</v>
      </c>
      <c r="D40" s="17">
        <v>25</v>
      </c>
      <c r="E40" s="17">
        <v>715</v>
      </c>
      <c r="F40" s="17">
        <v>293</v>
      </c>
      <c r="G40" s="17">
        <v>37</v>
      </c>
      <c r="H40" s="17">
        <v>113</v>
      </c>
      <c r="I40" s="17">
        <v>109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5088</v>
      </c>
      <c r="D41" s="17">
        <v>17</v>
      </c>
      <c r="E41" s="17">
        <v>3419</v>
      </c>
      <c r="F41" s="17">
        <v>1109</v>
      </c>
      <c r="G41" s="17">
        <v>119</v>
      </c>
      <c r="H41" s="17">
        <v>197</v>
      </c>
      <c r="I41" s="17">
        <v>227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6608</v>
      </c>
      <c r="D42" s="17">
        <v>17</v>
      </c>
      <c r="E42" s="17">
        <v>4480</v>
      </c>
      <c r="F42" s="17">
        <v>1469</v>
      </c>
      <c r="G42" s="17">
        <v>255</v>
      </c>
      <c r="H42" s="17">
        <v>140</v>
      </c>
      <c r="I42" s="17">
        <v>247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7817</v>
      </c>
      <c r="D43" s="17">
        <v>15</v>
      </c>
      <c r="E43" s="17">
        <v>4957</v>
      </c>
      <c r="F43" s="17">
        <v>2056</v>
      </c>
      <c r="G43" s="17">
        <v>386</v>
      </c>
      <c r="H43" s="17">
        <v>117</v>
      </c>
      <c r="I43" s="17">
        <v>286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8532</v>
      </c>
      <c r="D44" s="17">
        <v>22</v>
      </c>
      <c r="E44" s="17">
        <v>5242</v>
      </c>
      <c r="F44" s="17">
        <v>2356</v>
      </c>
      <c r="G44" s="17">
        <v>498</v>
      </c>
      <c r="H44" s="17">
        <v>115</v>
      </c>
      <c r="I44" s="17">
        <v>299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9155</v>
      </c>
      <c r="D45" s="17">
        <v>20</v>
      </c>
      <c r="E45" s="17">
        <v>5405</v>
      </c>
      <c r="F45" s="17">
        <v>2713</v>
      </c>
      <c r="G45" s="17">
        <v>595</v>
      </c>
      <c r="H45" s="17">
        <v>133</v>
      </c>
      <c r="I45" s="17">
        <v>289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8873</v>
      </c>
      <c r="D46" s="17">
        <v>17</v>
      </c>
      <c r="E46" s="17">
        <v>4836</v>
      </c>
      <c r="F46" s="17">
        <v>2971</v>
      </c>
      <c r="G46" s="17">
        <v>664</v>
      </c>
      <c r="H46" s="17">
        <v>108</v>
      </c>
      <c r="I46" s="17">
        <v>277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7553</v>
      </c>
      <c r="D47" s="17">
        <v>26</v>
      </c>
      <c r="E47" s="17">
        <v>3933</v>
      </c>
      <c r="F47" s="17">
        <v>2730</v>
      </c>
      <c r="G47" s="17">
        <v>544</v>
      </c>
      <c r="H47" s="17">
        <v>94</v>
      </c>
      <c r="I47" s="17">
        <v>226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6584</v>
      </c>
      <c r="D48" s="17">
        <v>22</v>
      </c>
      <c r="E48" s="17">
        <v>3203</v>
      </c>
      <c r="F48" s="17">
        <v>2590</v>
      </c>
      <c r="G48" s="17">
        <v>503</v>
      </c>
      <c r="H48" s="17">
        <v>80</v>
      </c>
      <c r="I48" s="17">
        <v>186</v>
      </c>
      <c r="J48" t="s">
        <v>165</v>
      </c>
      <c r="K48" t="s">
        <v>165</v>
      </c>
      <c r="M48" t="s">
        <v>165</v>
      </c>
      <c r="N48" t="s">
        <v>165</v>
      </c>
    </row>
    <row r="49" spans="1:30" ht="12" customHeight="1" x14ac:dyDescent="0.2">
      <c r="A49" s="28" t="s">
        <v>165</v>
      </c>
      <c r="B49" s="2" t="s">
        <v>22</v>
      </c>
      <c r="C49" s="17">
        <v>5873</v>
      </c>
      <c r="D49" s="17">
        <v>15</v>
      </c>
      <c r="E49" s="17">
        <v>2484</v>
      </c>
      <c r="F49" s="17">
        <v>2599</v>
      </c>
      <c r="G49" s="17">
        <v>532</v>
      </c>
      <c r="H49" s="17">
        <v>78</v>
      </c>
      <c r="I49" s="17">
        <v>165</v>
      </c>
      <c r="J49" t="s">
        <v>165</v>
      </c>
      <c r="K49" t="s">
        <v>165</v>
      </c>
      <c r="M49" t="s">
        <v>165</v>
      </c>
      <c r="N49" t="s">
        <v>165</v>
      </c>
    </row>
    <row r="50" spans="1:30" ht="12" customHeight="1" x14ac:dyDescent="0.2">
      <c r="A50" s="28" t="s">
        <v>165</v>
      </c>
      <c r="B50" s="2" t="s">
        <v>23</v>
      </c>
      <c r="C50" s="17">
        <v>3531</v>
      </c>
      <c r="D50" s="17">
        <v>16</v>
      </c>
      <c r="E50" s="17">
        <v>1023</v>
      </c>
      <c r="F50" s="17">
        <v>1909</v>
      </c>
      <c r="G50" s="17">
        <v>370</v>
      </c>
      <c r="H50" s="17">
        <v>82</v>
      </c>
      <c r="I50" s="17">
        <v>131</v>
      </c>
      <c r="J50" t="s">
        <v>165</v>
      </c>
      <c r="K50" t="s">
        <v>165</v>
      </c>
      <c r="M50" t="s">
        <v>165</v>
      </c>
      <c r="N50" t="s">
        <v>165</v>
      </c>
    </row>
    <row r="51" spans="1:30" ht="12" customHeight="1" x14ac:dyDescent="0.2">
      <c r="A51" s="28" t="s">
        <v>165</v>
      </c>
      <c r="B51" s="2" t="s">
        <v>24</v>
      </c>
      <c r="C51" s="17">
        <v>2016</v>
      </c>
      <c r="D51" s="17">
        <v>8</v>
      </c>
      <c r="E51" s="17">
        <v>364</v>
      </c>
      <c r="F51" s="17">
        <v>1241</v>
      </c>
      <c r="G51" s="17">
        <v>226</v>
      </c>
      <c r="H51" s="17">
        <v>65</v>
      </c>
      <c r="I51" s="17">
        <v>112</v>
      </c>
      <c r="J51" t="s">
        <v>165</v>
      </c>
      <c r="K51" t="s">
        <v>165</v>
      </c>
      <c r="M51" t="s">
        <v>165</v>
      </c>
      <c r="N51" t="s">
        <v>165</v>
      </c>
    </row>
    <row r="52" spans="1:30" ht="12" customHeight="1" x14ac:dyDescent="0.2">
      <c r="A52" s="28" t="s">
        <v>165</v>
      </c>
      <c r="B52" s="2" t="s">
        <v>25</v>
      </c>
      <c r="C52" s="17">
        <v>1070</v>
      </c>
      <c r="D52" s="17">
        <v>5</v>
      </c>
      <c r="E52" s="17">
        <v>150</v>
      </c>
      <c r="F52" s="17">
        <v>687</v>
      </c>
      <c r="G52" s="17">
        <v>136</v>
      </c>
      <c r="H52" s="17">
        <v>31</v>
      </c>
      <c r="I52" s="17">
        <v>61</v>
      </c>
      <c r="J52" t="s">
        <v>165</v>
      </c>
      <c r="K52" t="s">
        <v>165</v>
      </c>
      <c r="M52" t="s">
        <v>165</v>
      </c>
      <c r="N52" t="s">
        <v>165</v>
      </c>
    </row>
    <row r="53" spans="1:30" ht="12" customHeight="1" x14ac:dyDescent="0.2">
      <c r="A53" s="29" t="s">
        <v>165</v>
      </c>
      <c r="B53" s="5" t="s">
        <v>26</v>
      </c>
      <c r="C53" s="18">
        <v>688</v>
      </c>
      <c r="D53" s="18">
        <v>8</v>
      </c>
      <c r="E53" s="18">
        <v>135</v>
      </c>
      <c r="F53" s="18">
        <v>375</v>
      </c>
      <c r="G53" s="18">
        <v>83</v>
      </c>
      <c r="H53" s="18">
        <v>34</v>
      </c>
      <c r="I53" s="18">
        <v>53</v>
      </c>
      <c r="J53" t="s">
        <v>165</v>
      </c>
      <c r="K53" t="s">
        <v>165</v>
      </c>
      <c r="M53" t="s">
        <v>165</v>
      </c>
      <c r="N53" t="s">
        <v>165</v>
      </c>
    </row>
    <row r="54" spans="1:30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30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30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30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30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30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30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30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30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162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17163</v>
      </c>
      <c r="D6" s="16">
        <v>1045</v>
      </c>
      <c r="E6" s="16">
        <v>8381</v>
      </c>
      <c r="F6" s="16">
        <v>5363</v>
      </c>
      <c r="G6" s="16">
        <v>984</v>
      </c>
      <c r="H6" s="16">
        <v>603</v>
      </c>
      <c r="I6" s="16">
        <v>787</v>
      </c>
    </row>
    <row r="7" spans="1:29" ht="12" customHeight="1" x14ac:dyDescent="0.2">
      <c r="A7" s="28" t="s">
        <v>165</v>
      </c>
      <c r="B7" s="2" t="s">
        <v>12</v>
      </c>
      <c r="C7" s="17">
        <v>32</v>
      </c>
      <c r="D7" s="17">
        <v>1</v>
      </c>
      <c r="E7" s="17">
        <v>15</v>
      </c>
      <c r="F7" s="17">
        <v>3</v>
      </c>
      <c r="G7" s="17">
        <v>1</v>
      </c>
      <c r="H7" s="17">
        <v>2</v>
      </c>
      <c r="I7" s="17">
        <v>10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665</v>
      </c>
      <c r="D8" s="17">
        <v>47</v>
      </c>
      <c r="E8" s="17">
        <v>294</v>
      </c>
      <c r="F8" s="17">
        <v>143</v>
      </c>
      <c r="G8" s="17">
        <v>31</v>
      </c>
      <c r="H8" s="17">
        <v>70</v>
      </c>
      <c r="I8" s="17">
        <v>80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1450</v>
      </c>
      <c r="D9" s="17">
        <v>93</v>
      </c>
      <c r="E9" s="17">
        <v>889</v>
      </c>
      <c r="F9" s="17">
        <v>266</v>
      </c>
      <c r="G9" s="17">
        <v>59</v>
      </c>
      <c r="H9" s="17">
        <v>70</v>
      </c>
      <c r="I9" s="17">
        <v>73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1772</v>
      </c>
      <c r="D10" s="17">
        <v>102</v>
      </c>
      <c r="E10" s="17">
        <v>1056</v>
      </c>
      <c r="F10" s="17">
        <v>414</v>
      </c>
      <c r="G10" s="17">
        <v>71</v>
      </c>
      <c r="H10" s="17">
        <v>53</v>
      </c>
      <c r="I10" s="17">
        <v>76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1981</v>
      </c>
      <c r="D11" s="17">
        <v>118</v>
      </c>
      <c r="E11" s="17">
        <v>1147</v>
      </c>
      <c r="F11" s="17">
        <v>512</v>
      </c>
      <c r="G11" s="17">
        <v>86</v>
      </c>
      <c r="H11" s="17">
        <v>51</v>
      </c>
      <c r="I11" s="17">
        <v>67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2101</v>
      </c>
      <c r="D12" s="17">
        <v>125</v>
      </c>
      <c r="E12" s="17">
        <v>1115</v>
      </c>
      <c r="F12" s="17">
        <v>610</v>
      </c>
      <c r="G12" s="17">
        <v>129</v>
      </c>
      <c r="H12" s="17">
        <v>47</v>
      </c>
      <c r="I12" s="17">
        <v>75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2191</v>
      </c>
      <c r="D13" s="17">
        <v>139</v>
      </c>
      <c r="E13" s="17">
        <v>1103</v>
      </c>
      <c r="F13" s="17">
        <v>655</v>
      </c>
      <c r="G13" s="17">
        <v>124</v>
      </c>
      <c r="H13" s="17">
        <v>85</v>
      </c>
      <c r="I13" s="17">
        <v>85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1973</v>
      </c>
      <c r="D14" s="17">
        <v>117</v>
      </c>
      <c r="E14" s="17">
        <v>942</v>
      </c>
      <c r="F14" s="17">
        <v>677</v>
      </c>
      <c r="G14" s="17">
        <v>119</v>
      </c>
      <c r="H14" s="17">
        <v>50</v>
      </c>
      <c r="I14" s="17">
        <v>68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1683</v>
      </c>
      <c r="D15" s="17">
        <v>104</v>
      </c>
      <c r="E15" s="17">
        <v>758</v>
      </c>
      <c r="F15" s="17">
        <v>598</v>
      </c>
      <c r="G15" s="17">
        <v>112</v>
      </c>
      <c r="H15" s="17">
        <v>49</v>
      </c>
      <c r="I15" s="17">
        <v>62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1276</v>
      </c>
      <c r="D16" s="17">
        <v>80</v>
      </c>
      <c r="E16" s="17">
        <v>501</v>
      </c>
      <c r="F16" s="17">
        <v>523</v>
      </c>
      <c r="G16" s="17">
        <v>88</v>
      </c>
      <c r="H16" s="17">
        <v>34</v>
      </c>
      <c r="I16" s="17">
        <v>50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955</v>
      </c>
      <c r="D17" s="17">
        <v>50</v>
      </c>
      <c r="E17" s="17">
        <v>327</v>
      </c>
      <c r="F17" s="17">
        <v>424</v>
      </c>
      <c r="G17" s="17">
        <v>77</v>
      </c>
      <c r="H17" s="17">
        <v>35</v>
      </c>
      <c r="I17" s="17">
        <v>42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525</v>
      </c>
      <c r="D18" s="17">
        <v>40</v>
      </c>
      <c r="E18" s="17">
        <v>121</v>
      </c>
      <c r="F18" s="17">
        <v>255</v>
      </c>
      <c r="G18" s="17">
        <v>46</v>
      </c>
      <c r="H18" s="17">
        <v>28</v>
      </c>
      <c r="I18" s="17">
        <v>35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315</v>
      </c>
      <c r="D19" s="17">
        <v>12</v>
      </c>
      <c r="E19" s="17">
        <v>62</v>
      </c>
      <c r="F19" s="17">
        <v>177</v>
      </c>
      <c r="G19" s="17">
        <v>22</v>
      </c>
      <c r="H19" s="17">
        <v>17</v>
      </c>
      <c r="I19" s="17">
        <v>25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159</v>
      </c>
      <c r="D20" s="17">
        <v>10</v>
      </c>
      <c r="E20" s="17">
        <v>28</v>
      </c>
      <c r="F20" s="17">
        <v>76</v>
      </c>
      <c r="G20" s="17">
        <v>13</v>
      </c>
      <c r="H20" s="17">
        <v>12</v>
      </c>
      <c r="I20" s="17">
        <v>20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85</v>
      </c>
      <c r="D21" s="17">
        <v>7</v>
      </c>
      <c r="E21" s="17">
        <v>23</v>
      </c>
      <c r="F21" s="17">
        <v>30</v>
      </c>
      <c r="G21" s="17">
        <v>6</v>
      </c>
      <c r="H21" s="17" t="s">
        <v>178</v>
      </c>
      <c r="I21" s="17">
        <v>19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7592</v>
      </c>
      <c r="D22" s="16">
        <v>982</v>
      </c>
      <c r="E22" s="16">
        <v>3590</v>
      </c>
      <c r="F22" s="16">
        <v>2013</v>
      </c>
      <c r="G22" s="16">
        <v>358</v>
      </c>
      <c r="H22" s="16">
        <v>251</v>
      </c>
      <c r="I22" s="16">
        <v>398</v>
      </c>
    </row>
    <row r="23" spans="1:14" ht="12" customHeight="1" x14ac:dyDescent="0.2">
      <c r="A23" s="28" t="s">
        <v>165</v>
      </c>
      <c r="B23" s="2" t="s">
        <v>12</v>
      </c>
      <c r="C23" s="17">
        <v>13</v>
      </c>
      <c r="D23" s="17">
        <v>1</v>
      </c>
      <c r="E23" s="17">
        <v>7</v>
      </c>
      <c r="F23" s="17" t="s">
        <v>178</v>
      </c>
      <c r="G23" s="17">
        <v>1</v>
      </c>
      <c r="H23" s="17" t="s">
        <v>178</v>
      </c>
      <c r="I23" s="17">
        <v>4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262</v>
      </c>
      <c r="D24" s="17">
        <v>42</v>
      </c>
      <c r="E24" s="17">
        <v>94</v>
      </c>
      <c r="F24" s="17">
        <v>58</v>
      </c>
      <c r="G24" s="17">
        <v>8</v>
      </c>
      <c r="H24" s="17">
        <v>18</v>
      </c>
      <c r="I24" s="17">
        <v>42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598</v>
      </c>
      <c r="D25" s="17">
        <v>87</v>
      </c>
      <c r="E25" s="17">
        <v>326</v>
      </c>
      <c r="F25" s="17">
        <v>110</v>
      </c>
      <c r="G25" s="17">
        <v>25</v>
      </c>
      <c r="H25" s="17">
        <v>20</v>
      </c>
      <c r="I25" s="17">
        <v>30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824</v>
      </c>
      <c r="D26" s="17">
        <v>99</v>
      </c>
      <c r="E26" s="17">
        <v>460</v>
      </c>
      <c r="F26" s="17">
        <v>188</v>
      </c>
      <c r="G26" s="17">
        <v>19</v>
      </c>
      <c r="H26" s="17">
        <v>20</v>
      </c>
      <c r="I26" s="17">
        <v>38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860</v>
      </c>
      <c r="D27" s="17">
        <v>113</v>
      </c>
      <c r="E27" s="17">
        <v>456</v>
      </c>
      <c r="F27" s="17">
        <v>200</v>
      </c>
      <c r="G27" s="17">
        <v>37</v>
      </c>
      <c r="H27" s="17">
        <v>24</v>
      </c>
      <c r="I27" s="17">
        <v>30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933</v>
      </c>
      <c r="D28" s="17">
        <v>120</v>
      </c>
      <c r="E28" s="17">
        <v>477</v>
      </c>
      <c r="F28" s="17">
        <v>234</v>
      </c>
      <c r="G28" s="17">
        <v>48</v>
      </c>
      <c r="H28" s="17">
        <v>13</v>
      </c>
      <c r="I28" s="17">
        <v>41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1025</v>
      </c>
      <c r="D29" s="17">
        <v>133</v>
      </c>
      <c r="E29" s="17">
        <v>505</v>
      </c>
      <c r="F29" s="17">
        <v>253</v>
      </c>
      <c r="G29" s="17">
        <v>43</v>
      </c>
      <c r="H29" s="17">
        <v>43</v>
      </c>
      <c r="I29" s="17">
        <v>48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927</v>
      </c>
      <c r="D30" s="17">
        <v>112</v>
      </c>
      <c r="E30" s="17">
        <v>461</v>
      </c>
      <c r="F30" s="17">
        <v>259</v>
      </c>
      <c r="G30" s="17">
        <v>38</v>
      </c>
      <c r="H30" s="17">
        <v>25</v>
      </c>
      <c r="I30" s="17">
        <v>32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769</v>
      </c>
      <c r="D31" s="17">
        <v>97</v>
      </c>
      <c r="E31" s="17">
        <v>348</v>
      </c>
      <c r="F31" s="17">
        <v>218</v>
      </c>
      <c r="G31" s="17">
        <v>52</v>
      </c>
      <c r="H31" s="17">
        <v>30</v>
      </c>
      <c r="I31" s="17">
        <v>24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573</v>
      </c>
      <c r="D32" s="17">
        <v>77</v>
      </c>
      <c r="E32" s="17">
        <v>243</v>
      </c>
      <c r="F32" s="17">
        <v>172</v>
      </c>
      <c r="G32" s="17">
        <v>33</v>
      </c>
      <c r="H32" s="17">
        <v>17</v>
      </c>
      <c r="I32" s="17">
        <v>31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374</v>
      </c>
      <c r="D33" s="17">
        <v>44</v>
      </c>
      <c r="E33" s="17">
        <v>121</v>
      </c>
      <c r="F33" s="17">
        <v>148</v>
      </c>
      <c r="G33" s="17">
        <v>25</v>
      </c>
      <c r="H33" s="17">
        <v>16</v>
      </c>
      <c r="I33" s="17">
        <v>20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203</v>
      </c>
      <c r="D34" s="17">
        <v>35</v>
      </c>
      <c r="E34" s="17">
        <v>39</v>
      </c>
      <c r="F34" s="17">
        <v>81</v>
      </c>
      <c r="G34" s="17">
        <v>17</v>
      </c>
      <c r="H34" s="17">
        <v>13</v>
      </c>
      <c r="I34" s="17">
        <v>18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117</v>
      </c>
      <c r="D35" s="17">
        <v>11</v>
      </c>
      <c r="E35" s="17">
        <v>24</v>
      </c>
      <c r="F35" s="17">
        <v>57</v>
      </c>
      <c r="G35" s="17">
        <v>3</v>
      </c>
      <c r="H35" s="17">
        <v>7</v>
      </c>
      <c r="I35" s="17">
        <v>15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73</v>
      </c>
      <c r="D36" s="17">
        <v>6</v>
      </c>
      <c r="E36" s="17">
        <v>18</v>
      </c>
      <c r="F36" s="17">
        <v>26</v>
      </c>
      <c r="G36" s="17">
        <v>5</v>
      </c>
      <c r="H36" s="17">
        <v>5</v>
      </c>
      <c r="I36" s="17">
        <v>13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41</v>
      </c>
      <c r="D37" s="17">
        <v>5</v>
      </c>
      <c r="E37" s="17">
        <v>11</v>
      </c>
      <c r="F37" s="17">
        <v>9</v>
      </c>
      <c r="G37" s="17">
        <v>4</v>
      </c>
      <c r="H37" s="17" t="s">
        <v>178</v>
      </c>
      <c r="I37" s="17">
        <v>12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9571</v>
      </c>
      <c r="D38" s="16">
        <v>63</v>
      </c>
      <c r="E38" s="16">
        <v>4791</v>
      </c>
      <c r="F38" s="16">
        <v>3350</v>
      </c>
      <c r="G38" s="16">
        <v>626</v>
      </c>
      <c r="H38" s="16">
        <v>352</v>
      </c>
      <c r="I38" s="16">
        <v>389</v>
      </c>
    </row>
    <row r="39" spans="1:14" ht="12" customHeight="1" x14ac:dyDescent="0.2">
      <c r="A39" s="28" t="s">
        <v>165</v>
      </c>
      <c r="B39" s="2" t="s">
        <v>12</v>
      </c>
      <c r="C39" s="17">
        <v>19</v>
      </c>
      <c r="D39" s="17" t="s">
        <v>178</v>
      </c>
      <c r="E39" s="17">
        <v>8</v>
      </c>
      <c r="F39" s="17">
        <v>3</v>
      </c>
      <c r="G39" s="17" t="s">
        <v>178</v>
      </c>
      <c r="H39" s="17">
        <v>2</v>
      </c>
      <c r="I39" s="17">
        <v>6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403</v>
      </c>
      <c r="D40" s="17">
        <v>5</v>
      </c>
      <c r="E40" s="17">
        <v>200</v>
      </c>
      <c r="F40" s="17">
        <v>85</v>
      </c>
      <c r="G40" s="17">
        <v>23</v>
      </c>
      <c r="H40" s="17">
        <v>52</v>
      </c>
      <c r="I40" s="17">
        <v>38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852</v>
      </c>
      <c r="D41" s="17">
        <v>6</v>
      </c>
      <c r="E41" s="17">
        <v>563</v>
      </c>
      <c r="F41" s="17">
        <v>156</v>
      </c>
      <c r="G41" s="17">
        <v>34</v>
      </c>
      <c r="H41" s="17">
        <v>50</v>
      </c>
      <c r="I41" s="17">
        <v>43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948</v>
      </c>
      <c r="D42" s="17">
        <v>3</v>
      </c>
      <c r="E42" s="17">
        <v>596</v>
      </c>
      <c r="F42" s="17">
        <v>226</v>
      </c>
      <c r="G42" s="17">
        <v>52</v>
      </c>
      <c r="H42" s="17">
        <v>33</v>
      </c>
      <c r="I42" s="17">
        <v>38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1121</v>
      </c>
      <c r="D43" s="17">
        <v>5</v>
      </c>
      <c r="E43" s="17">
        <v>691</v>
      </c>
      <c r="F43" s="17">
        <v>312</v>
      </c>
      <c r="G43" s="17">
        <v>49</v>
      </c>
      <c r="H43" s="17">
        <v>27</v>
      </c>
      <c r="I43" s="17">
        <v>37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1168</v>
      </c>
      <c r="D44" s="17">
        <v>5</v>
      </c>
      <c r="E44" s="17">
        <v>638</v>
      </c>
      <c r="F44" s="17">
        <v>376</v>
      </c>
      <c r="G44" s="17">
        <v>81</v>
      </c>
      <c r="H44" s="17">
        <v>34</v>
      </c>
      <c r="I44" s="17">
        <v>34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1166</v>
      </c>
      <c r="D45" s="17">
        <v>6</v>
      </c>
      <c r="E45" s="17">
        <v>598</v>
      </c>
      <c r="F45" s="17">
        <v>402</v>
      </c>
      <c r="G45" s="17">
        <v>81</v>
      </c>
      <c r="H45" s="17">
        <v>42</v>
      </c>
      <c r="I45" s="17">
        <v>37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1046</v>
      </c>
      <c r="D46" s="17">
        <v>5</v>
      </c>
      <c r="E46" s="17">
        <v>481</v>
      </c>
      <c r="F46" s="17">
        <v>418</v>
      </c>
      <c r="G46" s="17">
        <v>81</v>
      </c>
      <c r="H46" s="17">
        <v>25</v>
      </c>
      <c r="I46" s="17">
        <v>36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914</v>
      </c>
      <c r="D47" s="17">
        <v>7</v>
      </c>
      <c r="E47" s="17">
        <v>410</v>
      </c>
      <c r="F47" s="17">
        <v>380</v>
      </c>
      <c r="G47" s="17">
        <v>60</v>
      </c>
      <c r="H47" s="17">
        <v>19</v>
      </c>
      <c r="I47" s="17">
        <v>38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703</v>
      </c>
      <c r="D48" s="17">
        <v>3</v>
      </c>
      <c r="E48" s="17">
        <v>258</v>
      </c>
      <c r="F48" s="17">
        <v>351</v>
      </c>
      <c r="G48" s="17">
        <v>55</v>
      </c>
      <c r="H48" s="17">
        <v>17</v>
      </c>
      <c r="I48" s="17">
        <v>19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581</v>
      </c>
      <c r="D49" s="17">
        <v>6</v>
      </c>
      <c r="E49" s="17">
        <v>206</v>
      </c>
      <c r="F49" s="17">
        <v>276</v>
      </c>
      <c r="G49" s="17">
        <v>52</v>
      </c>
      <c r="H49" s="17">
        <v>19</v>
      </c>
      <c r="I49" s="17">
        <v>22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322</v>
      </c>
      <c r="D50" s="17">
        <v>5</v>
      </c>
      <c r="E50" s="17">
        <v>82</v>
      </c>
      <c r="F50" s="17">
        <v>174</v>
      </c>
      <c r="G50" s="17">
        <v>29</v>
      </c>
      <c r="H50" s="17">
        <v>15</v>
      </c>
      <c r="I50" s="17">
        <v>17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198</v>
      </c>
      <c r="D51" s="17">
        <v>1</v>
      </c>
      <c r="E51" s="17">
        <v>38</v>
      </c>
      <c r="F51" s="17">
        <v>120</v>
      </c>
      <c r="G51" s="17">
        <v>19</v>
      </c>
      <c r="H51" s="17">
        <v>10</v>
      </c>
      <c r="I51" s="17">
        <v>10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86</v>
      </c>
      <c r="D52" s="17">
        <v>4</v>
      </c>
      <c r="E52" s="17">
        <v>10</v>
      </c>
      <c r="F52" s="17">
        <v>50</v>
      </c>
      <c r="G52" s="17">
        <v>8</v>
      </c>
      <c r="H52" s="17">
        <v>7</v>
      </c>
      <c r="I52" s="17">
        <v>7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44</v>
      </c>
      <c r="D53" s="18">
        <v>2</v>
      </c>
      <c r="E53" s="18">
        <v>12</v>
      </c>
      <c r="F53" s="18">
        <v>21</v>
      </c>
      <c r="G53" s="18">
        <v>2</v>
      </c>
      <c r="H53" s="18" t="s">
        <v>178</v>
      </c>
      <c r="I53" s="18">
        <v>7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C66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163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16234</v>
      </c>
      <c r="D6" s="16">
        <v>1055</v>
      </c>
      <c r="E6" s="16">
        <v>8183</v>
      </c>
      <c r="F6" s="16">
        <v>4673</v>
      </c>
      <c r="G6" s="16">
        <v>881</v>
      </c>
      <c r="H6" s="16">
        <v>756</v>
      </c>
      <c r="I6" s="16">
        <v>686</v>
      </c>
    </row>
    <row r="7" spans="1:29" ht="12" customHeight="1" x14ac:dyDescent="0.2">
      <c r="A7" s="28" t="s">
        <v>165</v>
      </c>
      <c r="B7" s="2" t="s">
        <v>12</v>
      </c>
      <c r="C7" s="17">
        <v>33</v>
      </c>
      <c r="D7" s="17">
        <v>1</v>
      </c>
      <c r="E7" s="17">
        <v>10</v>
      </c>
      <c r="F7" s="17">
        <v>8</v>
      </c>
      <c r="G7" s="17" t="s">
        <v>178</v>
      </c>
      <c r="H7" s="17">
        <v>9</v>
      </c>
      <c r="I7" s="17">
        <v>5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757</v>
      </c>
      <c r="D8" s="17">
        <v>48</v>
      </c>
      <c r="E8" s="17">
        <v>397</v>
      </c>
      <c r="F8" s="17">
        <v>156</v>
      </c>
      <c r="G8" s="17">
        <v>19</v>
      </c>
      <c r="H8" s="17">
        <v>74</v>
      </c>
      <c r="I8" s="17">
        <v>63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1688</v>
      </c>
      <c r="D9" s="17">
        <v>97</v>
      </c>
      <c r="E9" s="17">
        <v>1009</v>
      </c>
      <c r="F9" s="17">
        <v>337</v>
      </c>
      <c r="G9" s="17">
        <v>52</v>
      </c>
      <c r="H9" s="17">
        <v>100</v>
      </c>
      <c r="I9" s="17">
        <v>93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2075</v>
      </c>
      <c r="D10" s="17">
        <v>116</v>
      </c>
      <c r="E10" s="17">
        <v>1212</v>
      </c>
      <c r="F10" s="17">
        <v>482</v>
      </c>
      <c r="G10" s="17">
        <v>82</v>
      </c>
      <c r="H10" s="17">
        <v>94</v>
      </c>
      <c r="I10" s="17">
        <v>89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2001</v>
      </c>
      <c r="D11" s="17">
        <v>113</v>
      </c>
      <c r="E11" s="17">
        <v>1126</v>
      </c>
      <c r="F11" s="17">
        <v>509</v>
      </c>
      <c r="G11" s="17">
        <v>106</v>
      </c>
      <c r="H11" s="17">
        <v>85</v>
      </c>
      <c r="I11" s="17">
        <v>62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1940</v>
      </c>
      <c r="D12" s="17">
        <v>123</v>
      </c>
      <c r="E12" s="17">
        <v>1024</v>
      </c>
      <c r="F12" s="17">
        <v>540</v>
      </c>
      <c r="G12" s="17">
        <v>116</v>
      </c>
      <c r="H12" s="17">
        <v>78</v>
      </c>
      <c r="I12" s="17">
        <v>59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1854</v>
      </c>
      <c r="D13" s="17">
        <v>107</v>
      </c>
      <c r="E13" s="17">
        <v>967</v>
      </c>
      <c r="F13" s="17">
        <v>534</v>
      </c>
      <c r="G13" s="17">
        <v>124</v>
      </c>
      <c r="H13" s="17">
        <v>65</v>
      </c>
      <c r="I13" s="17">
        <v>57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1638</v>
      </c>
      <c r="D14" s="17">
        <v>123</v>
      </c>
      <c r="E14" s="17">
        <v>863</v>
      </c>
      <c r="F14" s="17">
        <v>450</v>
      </c>
      <c r="G14" s="17">
        <v>83</v>
      </c>
      <c r="H14" s="17">
        <v>72</v>
      </c>
      <c r="I14" s="17">
        <v>47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1409</v>
      </c>
      <c r="D15" s="17">
        <v>115</v>
      </c>
      <c r="E15" s="17">
        <v>663</v>
      </c>
      <c r="F15" s="17">
        <v>447</v>
      </c>
      <c r="G15" s="17">
        <v>84</v>
      </c>
      <c r="H15" s="17">
        <v>51</v>
      </c>
      <c r="I15" s="17">
        <v>49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1105</v>
      </c>
      <c r="D16" s="17">
        <v>100</v>
      </c>
      <c r="E16" s="17">
        <v>462</v>
      </c>
      <c r="F16" s="17">
        <v>380</v>
      </c>
      <c r="G16" s="17">
        <v>75</v>
      </c>
      <c r="H16" s="17">
        <v>44</v>
      </c>
      <c r="I16" s="17">
        <v>44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822</v>
      </c>
      <c r="D17" s="17">
        <v>62</v>
      </c>
      <c r="E17" s="17">
        <v>269</v>
      </c>
      <c r="F17" s="17">
        <v>352</v>
      </c>
      <c r="G17" s="17">
        <v>65</v>
      </c>
      <c r="H17" s="17">
        <v>32</v>
      </c>
      <c r="I17" s="17">
        <v>42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437</v>
      </c>
      <c r="D18" s="17">
        <v>26</v>
      </c>
      <c r="E18" s="17">
        <v>110</v>
      </c>
      <c r="F18" s="17">
        <v>212</v>
      </c>
      <c r="G18" s="17">
        <v>33</v>
      </c>
      <c r="H18" s="17">
        <v>26</v>
      </c>
      <c r="I18" s="17">
        <v>30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250</v>
      </c>
      <c r="D19" s="17">
        <v>13</v>
      </c>
      <c r="E19" s="17">
        <v>39</v>
      </c>
      <c r="F19" s="17">
        <v>140</v>
      </c>
      <c r="G19" s="17">
        <v>22</v>
      </c>
      <c r="H19" s="17">
        <v>16</v>
      </c>
      <c r="I19" s="17">
        <v>20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134</v>
      </c>
      <c r="D20" s="17">
        <v>8</v>
      </c>
      <c r="E20" s="17">
        <v>18</v>
      </c>
      <c r="F20" s="17">
        <v>71</v>
      </c>
      <c r="G20" s="17">
        <v>16</v>
      </c>
      <c r="H20" s="17">
        <v>5</v>
      </c>
      <c r="I20" s="17">
        <v>16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91</v>
      </c>
      <c r="D21" s="17">
        <v>3</v>
      </c>
      <c r="E21" s="17">
        <v>14</v>
      </c>
      <c r="F21" s="17">
        <v>55</v>
      </c>
      <c r="G21" s="17">
        <v>4</v>
      </c>
      <c r="H21" s="17">
        <v>5</v>
      </c>
      <c r="I21" s="17">
        <v>10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6704</v>
      </c>
      <c r="D22" s="16">
        <v>1023</v>
      </c>
      <c r="E22" s="16">
        <v>3282</v>
      </c>
      <c r="F22" s="16">
        <v>1596</v>
      </c>
      <c r="G22" s="16">
        <v>217</v>
      </c>
      <c r="H22" s="16">
        <v>264</v>
      </c>
      <c r="I22" s="16">
        <v>322</v>
      </c>
    </row>
    <row r="23" spans="1:14" ht="12" customHeight="1" x14ac:dyDescent="0.2">
      <c r="A23" s="28" t="s">
        <v>165</v>
      </c>
      <c r="B23" s="2" t="s">
        <v>12</v>
      </c>
      <c r="C23" s="17">
        <v>13</v>
      </c>
      <c r="D23" s="17">
        <v>1</v>
      </c>
      <c r="E23" s="17">
        <v>5</v>
      </c>
      <c r="F23" s="17">
        <v>2</v>
      </c>
      <c r="G23" s="17" t="s">
        <v>178</v>
      </c>
      <c r="H23" s="17">
        <v>2</v>
      </c>
      <c r="I23" s="17">
        <v>3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264</v>
      </c>
      <c r="D24" s="17">
        <v>46</v>
      </c>
      <c r="E24" s="17">
        <v>117</v>
      </c>
      <c r="F24" s="17">
        <v>55</v>
      </c>
      <c r="G24" s="17">
        <v>6</v>
      </c>
      <c r="H24" s="17">
        <v>18</v>
      </c>
      <c r="I24" s="17">
        <v>22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676</v>
      </c>
      <c r="D25" s="17">
        <v>95</v>
      </c>
      <c r="E25" s="17">
        <v>369</v>
      </c>
      <c r="F25" s="17">
        <v>122</v>
      </c>
      <c r="G25" s="17">
        <v>15</v>
      </c>
      <c r="H25" s="17">
        <v>30</v>
      </c>
      <c r="I25" s="17">
        <v>45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904</v>
      </c>
      <c r="D26" s="17">
        <v>111</v>
      </c>
      <c r="E26" s="17">
        <v>493</v>
      </c>
      <c r="F26" s="17">
        <v>193</v>
      </c>
      <c r="G26" s="17">
        <v>24</v>
      </c>
      <c r="H26" s="17">
        <v>34</v>
      </c>
      <c r="I26" s="17">
        <v>49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888</v>
      </c>
      <c r="D27" s="17">
        <v>111</v>
      </c>
      <c r="E27" s="17">
        <v>490</v>
      </c>
      <c r="F27" s="17">
        <v>208</v>
      </c>
      <c r="G27" s="17">
        <v>25</v>
      </c>
      <c r="H27" s="17">
        <v>21</v>
      </c>
      <c r="I27" s="17">
        <v>33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838</v>
      </c>
      <c r="D28" s="17">
        <v>122</v>
      </c>
      <c r="E28" s="17">
        <v>435</v>
      </c>
      <c r="F28" s="17">
        <v>183</v>
      </c>
      <c r="G28" s="17">
        <v>33</v>
      </c>
      <c r="H28" s="17">
        <v>40</v>
      </c>
      <c r="I28" s="17">
        <v>25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812</v>
      </c>
      <c r="D29" s="17">
        <v>105</v>
      </c>
      <c r="E29" s="17">
        <v>432</v>
      </c>
      <c r="F29" s="17">
        <v>189</v>
      </c>
      <c r="G29" s="17">
        <v>35</v>
      </c>
      <c r="H29" s="17">
        <v>23</v>
      </c>
      <c r="I29" s="17">
        <v>28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749</v>
      </c>
      <c r="D30" s="17">
        <v>116</v>
      </c>
      <c r="E30" s="17">
        <v>374</v>
      </c>
      <c r="F30" s="17">
        <v>174</v>
      </c>
      <c r="G30" s="17">
        <v>18</v>
      </c>
      <c r="H30" s="17">
        <v>41</v>
      </c>
      <c r="I30" s="17">
        <v>26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583</v>
      </c>
      <c r="D31" s="17">
        <v>114</v>
      </c>
      <c r="E31" s="17">
        <v>275</v>
      </c>
      <c r="F31" s="17">
        <v>130</v>
      </c>
      <c r="G31" s="17">
        <v>20</v>
      </c>
      <c r="H31" s="17">
        <v>22</v>
      </c>
      <c r="I31" s="17">
        <v>22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444</v>
      </c>
      <c r="D32" s="17">
        <v>98</v>
      </c>
      <c r="E32" s="17">
        <v>171</v>
      </c>
      <c r="F32" s="17">
        <v>129</v>
      </c>
      <c r="G32" s="17">
        <v>15</v>
      </c>
      <c r="H32" s="17">
        <v>10</v>
      </c>
      <c r="I32" s="17">
        <v>21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276</v>
      </c>
      <c r="D33" s="17">
        <v>58</v>
      </c>
      <c r="E33" s="17">
        <v>80</v>
      </c>
      <c r="F33" s="17">
        <v>96</v>
      </c>
      <c r="G33" s="17">
        <v>10</v>
      </c>
      <c r="H33" s="17">
        <v>14</v>
      </c>
      <c r="I33" s="17">
        <v>18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125</v>
      </c>
      <c r="D34" s="17">
        <v>26</v>
      </c>
      <c r="E34" s="17">
        <v>25</v>
      </c>
      <c r="F34" s="17">
        <v>51</v>
      </c>
      <c r="G34" s="17">
        <v>8</v>
      </c>
      <c r="H34" s="17">
        <v>6</v>
      </c>
      <c r="I34" s="17">
        <v>9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72</v>
      </c>
      <c r="D35" s="17">
        <v>12</v>
      </c>
      <c r="E35" s="17">
        <v>8</v>
      </c>
      <c r="F35" s="17">
        <v>37</v>
      </c>
      <c r="G35" s="17">
        <v>5</v>
      </c>
      <c r="H35" s="17">
        <v>2</v>
      </c>
      <c r="I35" s="17">
        <v>8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28</v>
      </c>
      <c r="D36" s="17">
        <v>6</v>
      </c>
      <c r="E36" s="17">
        <v>1</v>
      </c>
      <c r="F36" s="17">
        <v>13</v>
      </c>
      <c r="G36" s="17">
        <v>2</v>
      </c>
      <c r="H36" s="17" t="s">
        <v>178</v>
      </c>
      <c r="I36" s="17">
        <v>6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32</v>
      </c>
      <c r="D37" s="17">
        <v>2</v>
      </c>
      <c r="E37" s="17">
        <v>7</v>
      </c>
      <c r="F37" s="17">
        <v>14</v>
      </c>
      <c r="G37" s="17">
        <v>1</v>
      </c>
      <c r="H37" s="17">
        <v>1</v>
      </c>
      <c r="I37" s="17">
        <v>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9530</v>
      </c>
      <c r="D38" s="16">
        <v>32</v>
      </c>
      <c r="E38" s="16">
        <v>4901</v>
      </c>
      <c r="F38" s="16">
        <v>3077</v>
      </c>
      <c r="G38" s="16">
        <v>664</v>
      </c>
      <c r="H38" s="16">
        <v>492</v>
      </c>
      <c r="I38" s="16">
        <v>364</v>
      </c>
    </row>
    <row r="39" spans="1:14" ht="12" customHeight="1" x14ac:dyDescent="0.2">
      <c r="A39" s="28" t="s">
        <v>165</v>
      </c>
      <c r="B39" s="2" t="s">
        <v>12</v>
      </c>
      <c r="C39" s="17">
        <v>20</v>
      </c>
      <c r="D39" s="17" t="s">
        <v>178</v>
      </c>
      <c r="E39" s="17">
        <v>5</v>
      </c>
      <c r="F39" s="17">
        <v>6</v>
      </c>
      <c r="G39" s="17" t="s">
        <v>178</v>
      </c>
      <c r="H39" s="17">
        <v>7</v>
      </c>
      <c r="I39" s="17">
        <v>2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493</v>
      </c>
      <c r="D40" s="17">
        <v>2</v>
      </c>
      <c r="E40" s="17">
        <v>280</v>
      </c>
      <c r="F40" s="17">
        <v>101</v>
      </c>
      <c r="G40" s="17">
        <v>13</v>
      </c>
      <c r="H40" s="17">
        <v>56</v>
      </c>
      <c r="I40" s="17">
        <v>41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1012</v>
      </c>
      <c r="D41" s="17">
        <v>2</v>
      </c>
      <c r="E41" s="17">
        <v>640</v>
      </c>
      <c r="F41" s="17">
        <v>215</v>
      </c>
      <c r="G41" s="17">
        <v>37</v>
      </c>
      <c r="H41" s="17">
        <v>70</v>
      </c>
      <c r="I41" s="17">
        <v>48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1171</v>
      </c>
      <c r="D42" s="17">
        <v>5</v>
      </c>
      <c r="E42" s="17">
        <v>719</v>
      </c>
      <c r="F42" s="17">
        <v>289</v>
      </c>
      <c r="G42" s="17">
        <v>58</v>
      </c>
      <c r="H42" s="17">
        <v>60</v>
      </c>
      <c r="I42" s="17">
        <v>40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1113</v>
      </c>
      <c r="D43" s="17">
        <v>2</v>
      </c>
      <c r="E43" s="17">
        <v>636</v>
      </c>
      <c r="F43" s="17">
        <v>301</v>
      </c>
      <c r="G43" s="17">
        <v>81</v>
      </c>
      <c r="H43" s="17">
        <v>64</v>
      </c>
      <c r="I43" s="17">
        <v>29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1102</v>
      </c>
      <c r="D44" s="17">
        <v>1</v>
      </c>
      <c r="E44" s="17">
        <v>589</v>
      </c>
      <c r="F44" s="17">
        <v>357</v>
      </c>
      <c r="G44" s="17">
        <v>83</v>
      </c>
      <c r="H44" s="17">
        <v>38</v>
      </c>
      <c r="I44" s="17">
        <v>34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1042</v>
      </c>
      <c r="D45" s="17">
        <v>2</v>
      </c>
      <c r="E45" s="17">
        <v>535</v>
      </c>
      <c r="F45" s="17">
        <v>345</v>
      </c>
      <c r="G45" s="17">
        <v>89</v>
      </c>
      <c r="H45" s="17">
        <v>42</v>
      </c>
      <c r="I45" s="17">
        <v>29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889</v>
      </c>
      <c r="D46" s="17">
        <v>7</v>
      </c>
      <c r="E46" s="17">
        <v>489</v>
      </c>
      <c r="F46" s="17">
        <v>276</v>
      </c>
      <c r="G46" s="17">
        <v>65</v>
      </c>
      <c r="H46" s="17">
        <v>31</v>
      </c>
      <c r="I46" s="17">
        <v>21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826</v>
      </c>
      <c r="D47" s="17">
        <v>1</v>
      </c>
      <c r="E47" s="17">
        <v>388</v>
      </c>
      <c r="F47" s="17">
        <v>317</v>
      </c>
      <c r="G47" s="17">
        <v>64</v>
      </c>
      <c r="H47" s="17">
        <v>29</v>
      </c>
      <c r="I47" s="17">
        <v>27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661</v>
      </c>
      <c r="D48" s="17">
        <v>2</v>
      </c>
      <c r="E48" s="17">
        <v>291</v>
      </c>
      <c r="F48" s="17">
        <v>251</v>
      </c>
      <c r="G48" s="17">
        <v>60</v>
      </c>
      <c r="H48" s="17">
        <v>34</v>
      </c>
      <c r="I48" s="17">
        <v>23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546</v>
      </c>
      <c r="D49" s="17">
        <v>4</v>
      </c>
      <c r="E49" s="17">
        <v>189</v>
      </c>
      <c r="F49" s="17">
        <v>256</v>
      </c>
      <c r="G49" s="17">
        <v>55</v>
      </c>
      <c r="H49" s="17">
        <v>18</v>
      </c>
      <c r="I49" s="17">
        <v>24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312</v>
      </c>
      <c r="D50" s="17" t="s">
        <v>178</v>
      </c>
      <c r="E50" s="17">
        <v>85</v>
      </c>
      <c r="F50" s="17">
        <v>161</v>
      </c>
      <c r="G50" s="17">
        <v>25</v>
      </c>
      <c r="H50" s="17">
        <v>20</v>
      </c>
      <c r="I50" s="17">
        <v>21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178</v>
      </c>
      <c r="D51" s="17">
        <v>1</v>
      </c>
      <c r="E51" s="17">
        <v>31</v>
      </c>
      <c r="F51" s="17">
        <v>103</v>
      </c>
      <c r="G51" s="17">
        <v>17</v>
      </c>
      <c r="H51" s="17">
        <v>14</v>
      </c>
      <c r="I51" s="17">
        <v>12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106</v>
      </c>
      <c r="D52" s="17">
        <v>2</v>
      </c>
      <c r="E52" s="17">
        <v>17</v>
      </c>
      <c r="F52" s="17">
        <v>58</v>
      </c>
      <c r="G52" s="17">
        <v>14</v>
      </c>
      <c r="H52" s="17">
        <v>5</v>
      </c>
      <c r="I52" s="17">
        <v>10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59</v>
      </c>
      <c r="D53" s="18">
        <v>1</v>
      </c>
      <c r="E53" s="18">
        <v>7</v>
      </c>
      <c r="F53" s="18">
        <v>41</v>
      </c>
      <c r="G53" s="18">
        <v>3</v>
      </c>
      <c r="H53" s="18">
        <v>4</v>
      </c>
      <c r="I53" s="18">
        <v>3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C66"/>
  <sheetViews>
    <sheetView showGridLines="0" topLeftCell="A37" zoomScaleNormal="100" workbookViewId="0">
      <selection activeCell="A3" sqref="A3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 x14ac:dyDescent="0.2">
      <c r="A2" s="20" t="s">
        <v>164</v>
      </c>
      <c r="B2" s="20"/>
      <c r="C2" s="20"/>
      <c r="D2" s="20"/>
      <c r="E2" s="20"/>
      <c r="F2" s="20"/>
      <c r="G2" s="20"/>
      <c r="H2" s="20"/>
      <c r="I2" s="20"/>
      <c r="J2" s="15"/>
      <c r="K2" s="15"/>
      <c r="L2" s="15" t="s">
        <v>165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x14ac:dyDescent="0.2">
      <c r="A3" s="1" t="s">
        <v>165</v>
      </c>
      <c r="B3" s="1" t="s">
        <v>165</v>
      </c>
      <c r="C3" s="1" t="s">
        <v>165</v>
      </c>
      <c r="D3" s="1" t="s">
        <v>165</v>
      </c>
      <c r="E3" s="1" t="s">
        <v>165</v>
      </c>
      <c r="F3" s="1" t="s">
        <v>165</v>
      </c>
      <c r="G3" s="1" t="s">
        <v>165</v>
      </c>
      <c r="H3" s="1" t="s">
        <v>165</v>
      </c>
      <c r="I3" s="1" t="s">
        <v>165</v>
      </c>
      <c r="J3" t="s">
        <v>165</v>
      </c>
      <c r="K3" t="s">
        <v>165</v>
      </c>
      <c r="L3" t="s">
        <v>165</v>
      </c>
      <c r="M3" t="s">
        <v>165</v>
      </c>
      <c r="N3" t="s">
        <v>165</v>
      </c>
    </row>
    <row r="4" spans="1:29" ht="34.9" customHeight="1" x14ac:dyDescent="0.2">
      <c r="A4" s="30" t="s">
        <v>2</v>
      </c>
      <c r="B4" s="30" t="s">
        <v>165</v>
      </c>
      <c r="C4" s="30" t="s">
        <v>30</v>
      </c>
      <c r="D4" s="30" t="s">
        <v>4</v>
      </c>
      <c r="E4" s="30" t="s">
        <v>165</v>
      </c>
      <c r="F4" s="30" t="s">
        <v>165</v>
      </c>
      <c r="G4" s="30" t="s">
        <v>165</v>
      </c>
      <c r="H4" s="30" t="s">
        <v>165</v>
      </c>
      <c r="I4" s="30" t="s">
        <v>165</v>
      </c>
    </row>
    <row r="5" spans="1:29" ht="27.6" customHeight="1" x14ac:dyDescent="0.2">
      <c r="A5" s="30" t="s">
        <v>165</v>
      </c>
      <c r="B5" s="30" t="s">
        <v>165</v>
      </c>
      <c r="C5" s="30" t="s">
        <v>165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165</v>
      </c>
      <c r="K5" t="s">
        <v>165</v>
      </c>
      <c r="L5" t="s">
        <v>165</v>
      </c>
      <c r="M5" t="s">
        <v>165</v>
      </c>
      <c r="N5" t="s">
        <v>165</v>
      </c>
    </row>
    <row r="6" spans="1:29" ht="12" customHeight="1" x14ac:dyDescent="0.2">
      <c r="A6" s="31" t="s">
        <v>11</v>
      </c>
      <c r="B6" s="9" t="s">
        <v>165</v>
      </c>
      <c r="C6" s="16">
        <v>56749</v>
      </c>
      <c r="D6" s="16">
        <v>4012</v>
      </c>
      <c r="E6" s="16">
        <v>32182</v>
      </c>
      <c r="F6" s="16">
        <v>13754</v>
      </c>
      <c r="G6" s="16">
        <v>2580</v>
      </c>
      <c r="H6" s="16">
        <v>1641</v>
      </c>
      <c r="I6" s="16">
        <v>2580</v>
      </c>
    </row>
    <row r="7" spans="1:29" ht="12" customHeight="1" x14ac:dyDescent="0.2">
      <c r="A7" s="28" t="s">
        <v>165</v>
      </c>
      <c r="B7" s="2" t="s">
        <v>12</v>
      </c>
      <c r="C7" s="17">
        <v>91</v>
      </c>
      <c r="D7" s="17">
        <v>8</v>
      </c>
      <c r="E7" s="17">
        <v>26</v>
      </c>
      <c r="F7" s="17">
        <v>29</v>
      </c>
      <c r="G7" s="17">
        <v>4</v>
      </c>
      <c r="H7" s="17">
        <v>10</v>
      </c>
      <c r="I7" s="17">
        <v>14</v>
      </c>
      <c r="J7" t="s">
        <v>165</v>
      </c>
      <c r="K7" t="s">
        <v>165</v>
      </c>
      <c r="M7" t="s">
        <v>165</v>
      </c>
      <c r="N7" t="s">
        <v>165</v>
      </c>
    </row>
    <row r="8" spans="1:29" ht="12" customHeight="1" x14ac:dyDescent="0.2">
      <c r="A8" s="28" t="s">
        <v>165</v>
      </c>
      <c r="B8" s="2" t="s">
        <v>13</v>
      </c>
      <c r="C8" s="17">
        <v>1796</v>
      </c>
      <c r="D8" s="17">
        <v>159</v>
      </c>
      <c r="E8" s="17">
        <v>717</v>
      </c>
      <c r="F8" s="17">
        <v>513</v>
      </c>
      <c r="G8" s="17">
        <v>53</v>
      </c>
      <c r="H8" s="17">
        <v>158</v>
      </c>
      <c r="I8" s="17">
        <v>196</v>
      </c>
      <c r="J8" t="s">
        <v>165</v>
      </c>
      <c r="K8" t="s">
        <v>165</v>
      </c>
      <c r="M8" t="s">
        <v>165</v>
      </c>
      <c r="N8" t="s">
        <v>165</v>
      </c>
    </row>
    <row r="9" spans="1:29" ht="12" customHeight="1" x14ac:dyDescent="0.2">
      <c r="A9" s="28" t="s">
        <v>165</v>
      </c>
      <c r="B9" s="2" t="s">
        <v>14</v>
      </c>
      <c r="C9" s="17">
        <v>5739</v>
      </c>
      <c r="D9" s="17">
        <v>372</v>
      </c>
      <c r="E9" s="17">
        <v>3480</v>
      </c>
      <c r="F9" s="17">
        <v>1088</v>
      </c>
      <c r="G9" s="17">
        <v>226</v>
      </c>
      <c r="H9" s="17">
        <v>200</v>
      </c>
      <c r="I9" s="17">
        <v>373</v>
      </c>
      <c r="J9" t="s">
        <v>165</v>
      </c>
      <c r="K9" t="s">
        <v>165</v>
      </c>
      <c r="M9" t="s">
        <v>165</v>
      </c>
      <c r="N9" t="s">
        <v>165</v>
      </c>
    </row>
    <row r="10" spans="1:29" ht="12" customHeight="1" x14ac:dyDescent="0.2">
      <c r="A10" s="28" t="s">
        <v>165</v>
      </c>
      <c r="B10" s="2" t="s">
        <v>15</v>
      </c>
      <c r="C10" s="17">
        <v>6891</v>
      </c>
      <c r="D10" s="17">
        <v>368</v>
      </c>
      <c r="E10" s="17">
        <v>4388</v>
      </c>
      <c r="F10" s="17">
        <v>1400</v>
      </c>
      <c r="G10" s="17">
        <v>251</v>
      </c>
      <c r="H10" s="17">
        <v>173</v>
      </c>
      <c r="I10" s="17">
        <v>311</v>
      </c>
      <c r="J10" t="s">
        <v>165</v>
      </c>
      <c r="K10" t="s">
        <v>165</v>
      </c>
      <c r="M10" t="s">
        <v>165</v>
      </c>
      <c r="N10" t="s">
        <v>165</v>
      </c>
    </row>
    <row r="11" spans="1:29" ht="12" customHeight="1" x14ac:dyDescent="0.2">
      <c r="A11" s="28" t="s">
        <v>165</v>
      </c>
      <c r="B11" s="2" t="s">
        <v>16</v>
      </c>
      <c r="C11" s="17">
        <v>7262</v>
      </c>
      <c r="D11" s="17">
        <v>382</v>
      </c>
      <c r="E11" s="17">
        <v>4484</v>
      </c>
      <c r="F11" s="17">
        <v>1583</v>
      </c>
      <c r="G11" s="17">
        <v>330</v>
      </c>
      <c r="H11" s="17">
        <v>188</v>
      </c>
      <c r="I11" s="17">
        <v>295</v>
      </c>
      <c r="J11" t="s">
        <v>165</v>
      </c>
      <c r="K11" t="s">
        <v>165</v>
      </c>
      <c r="M11" t="s">
        <v>165</v>
      </c>
      <c r="N11" t="s">
        <v>165</v>
      </c>
    </row>
    <row r="12" spans="1:29" ht="12" customHeight="1" x14ac:dyDescent="0.2">
      <c r="A12" s="28" t="s">
        <v>165</v>
      </c>
      <c r="B12" s="2" t="s">
        <v>17</v>
      </c>
      <c r="C12" s="17">
        <v>7083</v>
      </c>
      <c r="D12" s="17">
        <v>391</v>
      </c>
      <c r="E12" s="17">
        <v>4415</v>
      </c>
      <c r="F12" s="17">
        <v>1527</v>
      </c>
      <c r="G12" s="17">
        <v>321</v>
      </c>
      <c r="H12" s="17">
        <v>181</v>
      </c>
      <c r="I12" s="17">
        <v>248</v>
      </c>
      <c r="J12" t="s">
        <v>165</v>
      </c>
      <c r="K12" t="s">
        <v>165</v>
      </c>
      <c r="M12" t="s">
        <v>165</v>
      </c>
      <c r="N12" t="s">
        <v>165</v>
      </c>
    </row>
    <row r="13" spans="1:29" ht="12" customHeight="1" x14ac:dyDescent="0.2">
      <c r="A13" s="28" t="s">
        <v>165</v>
      </c>
      <c r="B13" s="2" t="s">
        <v>18</v>
      </c>
      <c r="C13" s="17">
        <v>7477</v>
      </c>
      <c r="D13" s="17">
        <v>504</v>
      </c>
      <c r="E13" s="17">
        <v>4525</v>
      </c>
      <c r="F13" s="17">
        <v>1698</v>
      </c>
      <c r="G13" s="17">
        <v>339</v>
      </c>
      <c r="H13" s="17">
        <v>169</v>
      </c>
      <c r="I13" s="17">
        <v>242</v>
      </c>
      <c r="J13" t="s">
        <v>165</v>
      </c>
      <c r="K13" t="s">
        <v>165</v>
      </c>
      <c r="M13" t="s">
        <v>165</v>
      </c>
      <c r="N13" t="s">
        <v>165</v>
      </c>
    </row>
    <row r="14" spans="1:29" ht="12" customHeight="1" x14ac:dyDescent="0.2">
      <c r="A14" s="28" t="s">
        <v>165</v>
      </c>
      <c r="B14" s="2" t="s">
        <v>19</v>
      </c>
      <c r="C14" s="17">
        <v>6176</v>
      </c>
      <c r="D14" s="17">
        <v>454</v>
      </c>
      <c r="E14" s="17">
        <v>3627</v>
      </c>
      <c r="F14" s="17">
        <v>1398</v>
      </c>
      <c r="G14" s="17">
        <v>319</v>
      </c>
      <c r="H14" s="17">
        <v>165</v>
      </c>
      <c r="I14" s="17">
        <v>213</v>
      </c>
      <c r="J14" t="s">
        <v>165</v>
      </c>
      <c r="K14" t="s">
        <v>165</v>
      </c>
      <c r="M14" t="s">
        <v>165</v>
      </c>
      <c r="N14" t="s">
        <v>165</v>
      </c>
    </row>
    <row r="15" spans="1:29" ht="12" customHeight="1" x14ac:dyDescent="0.2">
      <c r="A15" s="28" t="s">
        <v>165</v>
      </c>
      <c r="B15" s="2" t="s">
        <v>20</v>
      </c>
      <c r="C15" s="17">
        <v>5214</v>
      </c>
      <c r="D15" s="17">
        <v>451</v>
      </c>
      <c r="E15" s="17">
        <v>2830</v>
      </c>
      <c r="F15" s="17">
        <v>1338</v>
      </c>
      <c r="G15" s="17">
        <v>272</v>
      </c>
      <c r="H15" s="17">
        <v>124</v>
      </c>
      <c r="I15" s="17">
        <v>199</v>
      </c>
      <c r="J15" t="s">
        <v>165</v>
      </c>
      <c r="K15" t="s">
        <v>165</v>
      </c>
      <c r="M15" t="s">
        <v>165</v>
      </c>
      <c r="N15" t="s">
        <v>165</v>
      </c>
    </row>
    <row r="16" spans="1:29" ht="12" customHeight="1" x14ac:dyDescent="0.2">
      <c r="A16" s="28" t="s">
        <v>165</v>
      </c>
      <c r="B16" s="2" t="s">
        <v>21</v>
      </c>
      <c r="C16" s="17">
        <v>3871</v>
      </c>
      <c r="D16" s="17">
        <v>416</v>
      </c>
      <c r="E16" s="17">
        <v>1944</v>
      </c>
      <c r="F16" s="17">
        <v>1113</v>
      </c>
      <c r="G16" s="17">
        <v>185</v>
      </c>
      <c r="H16" s="17">
        <v>83</v>
      </c>
      <c r="I16" s="17">
        <v>130</v>
      </c>
      <c r="J16" t="s">
        <v>165</v>
      </c>
      <c r="K16" t="s">
        <v>165</v>
      </c>
      <c r="M16" t="s">
        <v>165</v>
      </c>
      <c r="N16" t="s">
        <v>165</v>
      </c>
    </row>
    <row r="17" spans="1:14" ht="12" customHeight="1" x14ac:dyDescent="0.2">
      <c r="A17" s="28" t="s">
        <v>165</v>
      </c>
      <c r="B17" s="2" t="s">
        <v>22</v>
      </c>
      <c r="C17" s="17">
        <v>2572</v>
      </c>
      <c r="D17" s="17">
        <v>226</v>
      </c>
      <c r="E17" s="17">
        <v>1124</v>
      </c>
      <c r="F17" s="17">
        <v>892</v>
      </c>
      <c r="G17" s="17">
        <v>129</v>
      </c>
      <c r="H17" s="17">
        <v>77</v>
      </c>
      <c r="I17" s="17">
        <v>124</v>
      </c>
      <c r="J17" t="s">
        <v>165</v>
      </c>
      <c r="K17" t="s">
        <v>165</v>
      </c>
      <c r="M17" t="s">
        <v>165</v>
      </c>
      <c r="N17" t="s">
        <v>165</v>
      </c>
    </row>
    <row r="18" spans="1:14" ht="12" customHeight="1" x14ac:dyDescent="0.2">
      <c r="A18" s="28" t="s">
        <v>165</v>
      </c>
      <c r="B18" s="2" t="s">
        <v>23</v>
      </c>
      <c r="C18" s="17">
        <v>1272</v>
      </c>
      <c r="D18" s="17">
        <v>113</v>
      </c>
      <c r="E18" s="17">
        <v>359</v>
      </c>
      <c r="F18" s="17">
        <v>592</v>
      </c>
      <c r="G18" s="17">
        <v>76</v>
      </c>
      <c r="H18" s="17">
        <v>44</v>
      </c>
      <c r="I18" s="17">
        <v>88</v>
      </c>
      <c r="J18" t="s">
        <v>165</v>
      </c>
      <c r="K18" t="s">
        <v>165</v>
      </c>
      <c r="M18" t="s">
        <v>165</v>
      </c>
      <c r="N18" t="s">
        <v>165</v>
      </c>
    </row>
    <row r="19" spans="1:14" ht="12" customHeight="1" x14ac:dyDescent="0.2">
      <c r="A19" s="28" t="s">
        <v>165</v>
      </c>
      <c r="B19" s="2" t="s">
        <v>24</v>
      </c>
      <c r="C19" s="17">
        <v>683</v>
      </c>
      <c r="D19" s="17">
        <v>87</v>
      </c>
      <c r="E19" s="17">
        <v>127</v>
      </c>
      <c r="F19" s="17">
        <v>333</v>
      </c>
      <c r="G19" s="17">
        <v>37</v>
      </c>
      <c r="H19" s="17">
        <v>42</v>
      </c>
      <c r="I19" s="17">
        <v>57</v>
      </c>
      <c r="J19" t="s">
        <v>165</v>
      </c>
      <c r="K19" t="s">
        <v>165</v>
      </c>
      <c r="M19" t="s">
        <v>165</v>
      </c>
      <c r="N19" t="s">
        <v>165</v>
      </c>
    </row>
    <row r="20" spans="1:14" ht="12" customHeight="1" x14ac:dyDescent="0.2">
      <c r="A20" s="28" t="s">
        <v>165</v>
      </c>
      <c r="B20" s="2" t="s">
        <v>25</v>
      </c>
      <c r="C20" s="17">
        <v>362</v>
      </c>
      <c r="D20" s="17">
        <v>39</v>
      </c>
      <c r="E20" s="17">
        <v>58</v>
      </c>
      <c r="F20" s="17">
        <v>174</v>
      </c>
      <c r="G20" s="17">
        <v>24</v>
      </c>
      <c r="H20" s="17">
        <v>20</v>
      </c>
      <c r="I20" s="17">
        <v>47</v>
      </c>
      <c r="J20" t="s">
        <v>165</v>
      </c>
      <c r="K20" t="s">
        <v>165</v>
      </c>
      <c r="M20" t="s">
        <v>165</v>
      </c>
      <c r="N20" t="s">
        <v>165</v>
      </c>
    </row>
    <row r="21" spans="1:14" ht="12" customHeight="1" x14ac:dyDescent="0.2">
      <c r="A21" s="28" t="s">
        <v>165</v>
      </c>
      <c r="B21" s="2" t="s">
        <v>26</v>
      </c>
      <c r="C21" s="17">
        <v>260</v>
      </c>
      <c r="D21" s="17">
        <v>42</v>
      </c>
      <c r="E21" s="17">
        <v>78</v>
      </c>
      <c r="F21" s="17">
        <v>76</v>
      </c>
      <c r="G21" s="17">
        <v>14</v>
      </c>
      <c r="H21" s="17">
        <v>7</v>
      </c>
      <c r="I21" s="17">
        <v>43</v>
      </c>
      <c r="J21" t="s">
        <v>165</v>
      </c>
      <c r="K21" t="s">
        <v>165</v>
      </c>
      <c r="M21" t="s">
        <v>165</v>
      </c>
      <c r="N21" t="s">
        <v>165</v>
      </c>
    </row>
    <row r="22" spans="1:14" ht="12" customHeight="1" x14ac:dyDescent="0.2">
      <c r="A22" s="27" t="s">
        <v>27</v>
      </c>
      <c r="B22" s="4" t="s">
        <v>165</v>
      </c>
      <c r="C22" s="16">
        <v>23655</v>
      </c>
      <c r="D22" s="16">
        <v>3698</v>
      </c>
      <c r="E22" s="16">
        <v>11120</v>
      </c>
      <c r="F22" s="16">
        <v>6156</v>
      </c>
      <c r="G22" s="16">
        <v>765</v>
      </c>
      <c r="H22" s="16">
        <v>730</v>
      </c>
      <c r="I22" s="16">
        <v>1186</v>
      </c>
    </row>
    <row r="23" spans="1:14" ht="12" customHeight="1" x14ac:dyDescent="0.2">
      <c r="A23" s="28" t="s">
        <v>165</v>
      </c>
      <c r="B23" s="2" t="s">
        <v>12</v>
      </c>
      <c r="C23" s="17">
        <v>38</v>
      </c>
      <c r="D23" s="17">
        <v>6</v>
      </c>
      <c r="E23" s="17">
        <v>9</v>
      </c>
      <c r="F23" s="17">
        <v>12</v>
      </c>
      <c r="G23" s="17">
        <v>2</v>
      </c>
      <c r="H23" s="17">
        <v>2</v>
      </c>
      <c r="I23" s="17">
        <v>7</v>
      </c>
      <c r="J23" t="s">
        <v>165</v>
      </c>
      <c r="K23" t="s">
        <v>165</v>
      </c>
      <c r="M23" t="s">
        <v>165</v>
      </c>
      <c r="N23" t="s">
        <v>165</v>
      </c>
    </row>
    <row r="24" spans="1:14" ht="12" customHeight="1" x14ac:dyDescent="0.2">
      <c r="A24" s="28" t="s">
        <v>165</v>
      </c>
      <c r="B24" s="2" t="s">
        <v>13</v>
      </c>
      <c r="C24" s="17">
        <v>750</v>
      </c>
      <c r="D24" s="17">
        <v>138</v>
      </c>
      <c r="E24" s="17">
        <v>240</v>
      </c>
      <c r="F24" s="17">
        <v>211</v>
      </c>
      <c r="G24" s="17">
        <v>8</v>
      </c>
      <c r="H24" s="17">
        <v>68</v>
      </c>
      <c r="I24" s="17">
        <v>85</v>
      </c>
      <c r="J24" t="s">
        <v>165</v>
      </c>
      <c r="K24" t="s">
        <v>165</v>
      </c>
      <c r="M24" t="s">
        <v>165</v>
      </c>
      <c r="N24" t="s">
        <v>165</v>
      </c>
    </row>
    <row r="25" spans="1:14" ht="12" customHeight="1" x14ac:dyDescent="0.2">
      <c r="A25" s="28" t="s">
        <v>165</v>
      </c>
      <c r="B25" s="2" t="s">
        <v>14</v>
      </c>
      <c r="C25" s="17">
        <v>2322</v>
      </c>
      <c r="D25" s="17">
        <v>348</v>
      </c>
      <c r="E25" s="17">
        <v>1167</v>
      </c>
      <c r="F25" s="17">
        <v>518</v>
      </c>
      <c r="G25" s="17">
        <v>59</v>
      </c>
      <c r="H25" s="17">
        <v>85</v>
      </c>
      <c r="I25" s="17">
        <v>145</v>
      </c>
      <c r="J25" t="s">
        <v>165</v>
      </c>
      <c r="K25" t="s">
        <v>165</v>
      </c>
      <c r="M25" t="s">
        <v>165</v>
      </c>
      <c r="N25" t="s">
        <v>165</v>
      </c>
    </row>
    <row r="26" spans="1:14" ht="12" customHeight="1" x14ac:dyDescent="0.2">
      <c r="A26" s="28" t="s">
        <v>165</v>
      </c>
      <c r="B26" s="2" t="s">
        <v>15</v>
      </c>
      <c r="C26" s="17">
        <v>2849</v>
      </c>
      <c r="D26" s="17">
        <v>332</v>
      </c>
      <c r="E26" s="17">
        <v>1458</v>
      </c>
      <c r="F26" s="17">
        <v>745</v>
      </c>
      <c r="G26" s="17">
        <v>81</v>
      </c>
      <c r="H26" s="17">
        <v>82</v>
      </c>
      <c r="I26" s="17">
        <v>151</v>
      </c>
      <c r="J26" t="s">
        <v>165</v>
      </c>
      <c r="K26" t="s">
        <v>165</v>
      </c>
      <c r="M26" t="s">
        <v>165</v>
      </c>
      <c r="N26" t="s">
        <v>165</v>
      </c>
    </row>
    <row r="27" spans="1:14" ht="12" customHeight="1" x14ac:dyDescent="0.2">
      <c r="A27" s="28" t="s">
        <v>165</v>
      </c>
      <c r="B27" s="2" t="s">
        <v>16</v>
      </c>
      <c r="C27" s="17">
        <v>3003</v>
      </c>
      <c r="D27" s="17">
        <v>354</v>
      </c>
      <c r="E27" s="17">
        <v>1543</v>
      </c>
      <c r="F27" s="17">
        <v>794</v>
      </c>
      <c r="G27" s="17">
        <v>88</v>
      </c>
      <c r="H27" s="17">
        <v>80</v>
      </c>
      <c r="I27" s="17">
        <v>144</v>
      </c>
      <c r="J27" t="s">
        <v>165</v>
      </c>
      <c r="K27" t="s">
        <v>165</v>
      </c>
      <c r="M27" t="s">
        <v>165</v>
      </c>
      <c r="N27" t="s">
        <v>165</v>
      </c>
    </row>
    <row r="28" spans="1:14" ht="12" customHeight="1" x14ac:dyDescent="0.2">
      <c r="A28" s="28" t="s">
        <v>165</v>
      </c>
      <c r="B28" s="2" t="s">
        <v>17</v>
      </c>
      <c r="C28" s="17">
        <v>2890</v>
      </c>
      <c r="D28" s="17">
        <v>376</v>
      </c>
      <c r="E28" s="17">
        <v>1455</v>
      </c>
      <c r="F28" s="17">
        <v>774</v>
      </c>
      <c r="G28" s="17">
        <v>99</v>
      </c>
      <c r="H28" s="17">
        <v>75</v>
      </c>
      <c r="I28" s="17">
        <v>111</v>
      </c>
      <c r="J28" t="s">
        <v>165</v>
      </c>
      <c r="K28" t="s">
        <v>165</v>
      </c>
      <c r="M28" t="s">
        <v>165</v>
      </c>
      <c r="N28" t="s">
        <v>165</v>
      </c>
    </row>
    <row r="29" spans="1:14" ht="12" customHeight="1" x14ac:dyDescent="0.2">
      <c r="A29" s="28" t="s">
        <v>165</v>
      </c>
      <c r="B29" s="2" t="s">
        <v>18</v>
      </c>
      <c r="C29" s="17">
        <v>3206</v>
      </c>
      <c r="D29" s="17">
        <v>460</v>
      </c>
      <c r="E29" s="17">
        <v>1627</v>
      </c>
      <c r="F29" s="17">
        <v>823</v>
      </c>
      <c r="G29" s="17">
        <v>103</v>
      </c>
      <c r="H29" s="17">
        <v>72</v>
      </c>
      <c r="I29" s="17">
        <v>121</v>
      </c>
      <c r="J29" t="s">
        <v>165</v>
      </c>
      <c r="K29" t="s">
        <v>165</v>
      </c>
      <c r="M29" t="s">
        <v>165</v>
      </c>
      <c r="N29" t="s">
        <v>165</v>
      </c>
    </row>
    <row r="30" spans="1:14" ht="12" customHeight="1" x14ac:dyDescent="0.2">
      <c r="A30" s="28" t="s">
        <v>165</v>
      </c>
      <c r="B30" s="2" t="s">
        <v>19</v>
      </c>
      <c r="C30" s="17">
        <v>2671</v>
      </c>
      <c r="D30" s="17">
        <v>419</v>
      </c>
      <c r="E30" s="17">
        <v>1356</v>
      </c>
      <c r="F30" s="17">
        <v>622</v>
      </c>
      <c r="G30" s="17">
        <v>109</v>
      </c>
      <c r="H30" s="17">
        <v>72</v>
      </c>
      <c r="I30" s="17">
        <v>93</v>
      </c>
      <c r="J30" t="s">
        <v>165</v>
      </c>
      <c r="K30" t="s">
        <v>165</v>
      </c>
      <c r="M30" t="s">
        <v>165</v>
      </c>
      <c r="N30" t="s">
        <v>165</v>
      </c>
    </row>
    <row r="31" spans="1:14" ht="12" customHeight="1" x14ac:dyDescent="0.2">
      <c r="A31" s="28" t="s">
        <v>165</v>
      </c>
      <c r="B31" s="2" t="s">
        <v>20</v>
      </c>
      <c r="C31" s="17">
        <v>2205</v>
      </c>
      <c r="D31" s="17">
        <v>430</v>
      </c>
      <c r="E31" s="17">
        <v>985</v>
      </c>
      <c r="F31" s="17">
        <v>547</v>
      </c>
      <c r="G31" s="17">
        <v>82</v>
      </c>
      <c r="H31" s="17">
        <v>67</v>
      </c>
      <c r="I31" s="17">
        <v>94</v>
      </c>
      <c r="J31" t="s">
        <v>165</v>
      </c>
      <c r="K31" t="s">
        <v>165</v>
      </c>
      <c r="M31" t="s">
        <v>165</v>
      </c>
      <c r="N31" t="s">
        <v>165</v>
      </c>
    </row>
    <row r="32" spans="1:14" ht="12" customHeight="1" x14ac:dyDescent="0.2">
      <c r="A32" s="28" t="s">
        <v>165</v>
      </c>
      <c r="B32" s="2" t="s">
        <v>21</v>
      </c>
      <c r="C32" s="17">
        <v>1670</v>
      </c>
      <c r="D32" s="17">
        <v>392</v>
      </c>
      <c r="E32" s="17">
        <v>688</v>
      </c>
      <c r="F32" s="17">
        <v>438</v>
      </c>
      <c r="G32" s="17">
        <v>49</v>
      </c>
      <c r="H32" s="17">
        <v>35</v>
      </c>
      <c r="I32" s="17">
        <v>68</v>
      </c>
      <c r="J32" t="s">
        <v>165</v>
      </c>
      <c r="K32" t="s">
        <v>165</v>
      </c>
      <c r="M32" t="s">
        <v>165</v>
      </c>
      <c r="N32" t="s">
        <v>165</v>
      </c>
    </row>
    <row r="33" spans="1:14" ht="12" customHeight="1" x14ac:dyDescent="0.2">
      <c r="A33" s="28" t="s">
        <v>165</v>
      </c>
      <c r="B33" s="2" t="s">
        <v>22</v>
      </c>
      <c r="C33" s="17">
        <v>1011</v>
      </c>
      <c r="D33" s="17">
        <v>208</v>
      </c>
      <c r="E33" s="17">
        <v>362</v>
      </c>
      <c r="F33" s="17">
        <v>294</v>
      </c>
      <c r="G33" s="17">
        <v>40</v>
      </c>
      <c r="H33" s="17">
        <v>39</v>
      </c>
      <c r="I33" s="17">
        <v>68</v>
      </c>
      <c r="J33" t="s">
        <v>165</v>
      </c>
      <c r="K33" t="s">
        <v>165</v>
      </c>
      <c r="M33" t="s">
        <v>165</v>
      </c>
      <c r="N33" t="s">
        <v>165</v>
      </c>
    </row>
    <row r="34" spans="1:14" ht="12" customHeight="1" x14ac:dyDescent="0.2">
      <c r="A34" s="28" t="s">
        <v>165</v>
      </c>
      <c r="B34" s="2" t="s">
        <v>23</v>
      </c>
      <c r="C34" s="17">
        <v>476</v>
      </c>
      <c r="D34" s="17">
        <v>96</v>
      </c>
      <c r="E34" s="17">
        <v>128</v>
      </c>
      <c r="F34" s="17">
        <v>184</v>
      </c>
      <c r="G34" s="17">
        <v>20</v>
      </c>
      <c r="H34" s="17">
        <v>18</v>
      </c>
      <c r="I34" s="17">
        <v>30</v>
      </c>
      <c r="J34" t="s">
        <v>165</v>
      </c>
      <c r="K34" t="s">
        <v>165</v>
      </c>
      <c r="M34" t="s">
        <v>165</v>
      </c>
      <c r="N34" t="s">
        <v>165</v>
      </c>
    </row>
    <row r="35" spans="1:14" ht="12" customHeight="1" x14ac:dyDescent="0.2">
      <c r="A35" s="28" t="s">
        <v>165</v>
      </c>
      <c r="B35" s="2" t="s">
        <v>24</v>
      </c>
      <c r="C35" s="17">
        <v>283</v>
      </c>
      <c r="D35" s="17">
        <v>74</v>
      </c>
      <c r="E35" s="17">
        <v>45</v>
      </c>
      <c r="F35" s="17">
        <v>109</v>
      </c>
      <c r="G35" s="17">
        <v>11</v>
      </c>
      <c r="H35" s="17">
        <v>23</v>
      </c>
      <c r="I35" s="17">
        <v>21</v>
      </c>
      <c r="J35" t="s">
        <v>165</v>
      </c>
      <c r="K35" t="s">
        <v>165</v>
      </c>
      <c r="M35" t="s">
        <v>165</v>
      </c>
      <c r="N35" t="s">
        <v>165</v>
      </c>
    </row>
    <row r="36" spans="1:14" ht="12" customHeight="1" x14ac:dyDescent="0.2">
      <c r="A36" s="28" t="s">
        <v>165</v>
      </c>
      <c r="B36" s="2" t="s">
        <v>25</v>
      </c>
      <c r="C36" s="17">
        <v>149</v>
      </c>
      <c r="D36" s="17">
        <v>31</v>
      </c>
      <c r="E36" s="17">
        <v>24</v>
      </c>
      <c r="F36" s="17">
        <v>53</v>
      </c>
      <c r="G36" s="17">
        <v>11</v>
      </c>
      <c r="H36" s="17">
        <v>9</v>
      </c>
      <c r="I36" s="17">
        <v>21</v>
      </c>
      <c r="J36" t="s">
        <v>165</v>
      </c>
      <c r="K36" t="s">
        <v>165</v>
      </c>
      <c r="M36" t="s">
        <v>165</v>
      </c>
      <c r="N36" t="s">
        <v>165</v>
      </c>
    </row>
    <row r="37" spans="1:14" ht="12" customHeight="1" x14ac:dyDescent="0.2">
      <c r="A37" s="28" t="s">
        <v>165</v>
      </c>
      <c r="B37" s="2" t="s">
        <v>26</v>
      </c>
      <c r="C37" s="17">
        <v>132</v>
      </c>
      <c r="D37" s="17">
        <v>34</v>
      </c>
      <c r="E37" s="17">
        <v>33</v>
      </c>
      <c r="F37" s="17">
        <v>32</v>
      </c>
      <c r="G37" s="17">
        <v>3</v>
      </c>
      <c r="H37" s="17">
        <v>3</v>
      </c>
      <c r="I37" s="17">
        <v>27</v>
      </c>
      <c r="J37" t="s">
        <v>165</v>
      </c>
      <c r="K37" t="s">
        <v>165</v>
      </c>
      <c r="M37" t="s">
        <v>165</v>
      </c>
      <c r="N37" t="s">
        <v>165</v>
      </c>
    </row>
    <row r="38" spans="1:14" ht="12" customHeight="1" x14ac:dyDescent="0.2">
      <c r="A38" s="27" t="s">
        <v>28</v>
      </c>
      <c r="B38" s="4" t="s">
        <v>165</v>
      </c>
      <c r="C38" s="16">
        <v>33094</v>
      </c>
      <c r="D38" s="16">
        <v>314</v>
      </c>
      <c r="E38" s="16">
        <v>21062</v>
      </c>
      <c r="F38" s="16">
        <v>7598</v>
      </c>
      <c r="G38" s="16">
        <v>1815</v>
      </c>
      <c r="H38" s="16">
        <v>911</v>
      </c>
      <c r="I38" s="16">
        <v>1394</v>
      </c>
    </row>
    <row r="39" spans="1:14" ht="12" customHeight="1" x14ac:dyDescent="0.2">
      <c r="A39" s="28" t="s">
        <v>165</v>
      </c>
      <c r="B39" s="2" t="s">
        <v>12</v>
      </c>
      <c r="C39" s="17">
        <v>53</v>
      </c>
      <c r="D39" s="17">
        <v>2</v>
      </c>
      <c r="E39" s="17">
        <v>17</v>
      </c>
      <c r="F39" s="17">
        <v>17</v>
      </c>
      <c r="G39" s="17">
        <v>2</v>
      </c>
      <c r="H39" s="17">
        <v>8</v>
      </c>
      <c r="I39" s="17">
        <v>7</v>
      </c>
      <c r="J39" t="s">
        <v>165</v>
      </c>
      <c r="K39" t="s">
        <v>165</v>
      </c>
      <c r="M39" t="s">
        <v>165</v>
      </c>
      <c r="N39" t="s">
        <v>165</v>
      </c>
    </row>
    <row r="40" spans="1:14" ht="12" customHeight="1" x14ac:dyDescent="0.2">
      <c r="A40" s="28" t="s">
        <v>165</v>
      </c>
      <c r="B40" s="2" t="s">
        <v>13</v>
      </c>
      <c r="C40" s="17">
        <v>1046</v>
      </c>
      <c r="D40" s="17">
        <v>21</v>
      </c>
      <c r="E40" s="17">
        <v>477</v>
      </c>
      <c r="F40" s="17">
        <v>302</v>
      </c>
      <c r="G40" s="17">
        <v>45</v>
      </c>
      <c r="H40" s="17">
        <v>90</v>
      </c>
      <c r="I40" s="17">
        <v>111</v>
      </c>
      <c r="J40" t="s">
        <v>165</v>
      </c>
      <c r="K40" t="s">
        <v>165</v>
      </c>
      <c r="M40" t="s">
        <v>165</v>
      </c>
      <c r="N40" t="s">
        <v>165</v>
      </c>
    </row>
    <row r="41" spans="1:14" ht="12" customHeight="1" x14ac:dyDescent="0.2">
      <c r="A41" s="28" t="s">
        <v>165</v>
      </c>
      <c r="B41" s="2" t="s">
        <v>14</v>
      </c>
      <c r="C41" s="17">
        <v>3417</v>
      </c>
      <c r="D41" s="17">
        <v>24</v>
      </c>
      <c r="E41" s="17">
        <v>2313</v>
      </c>
      <c r="F41" s="17">
        <v>570</v>
      </c>
      <c r="G41" s="17">
        <v>167</v>
      </c>
      <c r="H41" s="17">
        <v>115</v>
      </c>
      <c r="I41" s="17">
        <v>228</v>
      </c>
      <c r="J41" t="s">
        <v>165</v>
      </c>
      <c r="K41" t="s">
        <v>165</v>
      </c>
      <c r="M41" t="s">
        <v>165</v>
      </c>
      <c r="N41" t="s">
        <v>165</v>
      </c>
    </row>
    <row r="42" spans="1:14" ht="12" customHeight="1" x14ac:dyDescent="0.2">
      <c r="A42" s="28" t="s">
        <v>165</v>
      </c>
      <c r="B42" s="2" t="s">
        <v>15</v>
      </c>
      <c r="C42" s="17">
        <v>4042</v>
      </c>
      <c r="D42" s="17">
        <v>36</v>
      </c>
      <c r="E42" s="17">
        <v>2930</v>
      </c>
      <c r="F42" s="17">
        <v>655</v>
      </c>
      <c r="G42" s="17">
        <v>170</v>
      </c>
      <c r="H42" s="17">
        <v>91</v>
      </c>
      <c r="I42" s="17">
        <v>160</v>
      </c>
      <c r="J42" t="s">
        <v>165</v>
      </c>
      <c r="K42" t="s">
        <v>165</v>
      </c>
      <c r="M42" t="s">
        <v>165</v>
      </c>
      <c r="N42" t="s">
        <v>165</v>
      </c>
    </row>
    <row r="43" spans="1:14" ht="12" customHeight="1" x14ac:dyDescent="0.2">
      <c r="A43" s="28" t="s">
        <v>165</v>
      </c>
      <c r="B43" s="2" t="s">
        <v>16</v>
      </c>
      <c r="C43" s="17">
        <v>4259</v>
      </c>
      <c r="D43" s="17">
        <v>28</v>
      </c>
      <c r="E43" s="17">
        <v>2941</v>
      </c>
      <c r="F43" s="17">
        <v>789</v>
      </c>
      <c r="G43" s="17">
        <v>242</v>
      </c>
      <c r="H43" s="17">
        <v>108</v>
      </c>
      <c r="I43" s="17">
        <v>151</v>
      </c>
      <c r="J43" t="s">
        <v>165</v>
      </c>
      <c r="K43" t="s">
        <v>165</v>
      </c>
      <c r="M43" t="s">
        <v>165</v>
      </c>
      <c r="N43" t="s">
        <v>165</v>
      </c>
    </row>
    <row r="44" spans="1:14" ht="12" customHeight="1" x14ac:dyDescent="0.2">
      <c r="A44" s="28" t="s">
        <v>165</v>
      </c>
      <c r="B44" s="2" t="s">
        <v>17</v>
      </c>
      <c r="C44" s="17">
        <v>4193</v>
      </c>
      <c r="D44" s="17">
        <v>15</v>
      </c>
      <c r="E44" s="17">
        <v>2960</v>
      </c>
      <c r="F44" s="17">
        <v>753</v>
      </c>
      <c r="G44" s="17">
        <v>222</v>
      </c>
      <c r="H44" s="17">
        <v>106</v>
      </c>
      <c r="I44" s="17">
        <v>137</v>
      </c>
      <c r="J44" t="s">
        <v>165</v>
      </c>
      <c r="K44" t="s">
        <v>165</v>
      </c>
      <c r="M44" t="s">
        <v>165</v>
      </c>
      <c r="N44" t="s">
        <v>165</v>
      </c>
    </row>
    <row r="45" spans="1:14" ht="12" customHeight="1" x14ac:dyDescent="0.2">
      <c r="A45" s="28" t="s">
        <v>165</v>
      </c>
      <c r="B45" s="2" t="s">
        <v>18</v>
      </c>
      <c r="C45" s="17">
        <v>4271</v>
      </c>
      <c r="D45" s="17">
        <v>44</v>
      </c>
      <c r="E45" s="17">
        <v>2898</v>
      </c>
      <c r="F45" s="17">
        <v>875</v>
      </c>
      <c r="G45" s="17">
        <v>236</v>
      </c>
      <c r="H45" s="17">
        <v>97</v>
      </c>
      <c r="I45" s="17">
        <v>121</v>
      </c>
      <c r="J45" t="s">
        <v>165</v>
      </c>
      <c r="K45" t="s">
        <v>165</v>
      </c>
      <c r="M45" t="s">
        <v>165</v>
      </c>
      <c r="N45" t="s">
        <v>165</v>
      </c>
    </row>
    <row r="46" spans="1:14" ht="12" customHeight="1" x14ac:dyDescent="0.2">
      <c r="A46" s="28" t="s">
        <v>165</v>
      </c>
      <c r="B46" s="2" t="s">
        <v>19</v>
      </c>
      <c r="C46" s="17">
        <v>3505</v>
      </c>
      <c r="D46" s="17">
        <v>35</v>
      </c>
      <c r="E46" s="17">
        <v>2271</v>
      </c>
      <c r="F46" s="17">
        <v>776</v>
      </c>
      <c r="G46" s="17">
        <v>210</v>
      </c>
      <c r="H46" s="17">
        <v>93</v>
      </c>
      <c r="I46" s="17">
        <v>120</v>
      </c>
      <c r="J46" t="s">
        <v>165</v>
      </c>
      <c r="K46" t="s">
        <v>165</v>
      </c>
      <c r="M46" t="s">
        <v>165</v>
      </c>
      <c r="N46" t="s">
        <v>165</v>
      </c>
    </row>
    <row r="47" spans="1:14" ht="12" customHeight="1" x14ac:dyDescent="0.2">
      <c r="A47" s="28" t="s">
        <v>165</v>
      </c>
      <c r="B47" s="2" t="s">
        <v>20</v>
      </c>
      <c r="C47" s="17">
        <v>3009</v>
      </c>
      <c r="D47" s="17">
        <v>21</v>
      </c>
      <c r="E47" s="17">
        <v>1845</v>
      </c>
      <c r="F47" s="17">
        <v>791</v>
      </c>
      <c r="G47" s="17">
        <v>190</v>
      </c>
      <c r="H47" s="17">
        <v>57</v>
      </c>
      <c r="I47" s="17">
        <v>105</v>
      </c>
      <c r="J47" t="s">
        <v>165</v>
      </c>
      <c r="K47" t="s">
        <v>165</v>
      </c>
      <c r="M47" t="s">
        <v>165</v>
      </c>
      <c r="N47" t="s">
        <v>165</v>
      </c>
    </row>
    <row r="48" spans="1:14" ht="12" customHeight="1" x14ac:dyDescent="0.2">
      <c r="A48" s="28" t="s">
        <v>165</v>
      </c>
      <c r="B48" s="2" t="s">
        <v>21</v>
      </c>
      <c r="C48" s="17">
        <v>2201</v>
      </c>
      <c r="D48" s="17">
        <v>24</v>
      </c>
      <c r="E48" s="17">
        <v>1256</v>
      </c>
      <c r="F48" s="17">
        <v>675</v>
      </c>
      <c r="G48" s="17">
        <v>136</v>
      </c>
      <c r="H48" s="17">
        <v>48</v>
      </c>
      <c r="I48" s="17">
        <v>62</v>
      </c>
      <c r="J48" t="s">
        <v>165</v>
      </c>
      <c r="K48" t="s">
        <v>165</v>
      </c>
      <c r="M48" t="s">
        <v>165</v>
      </c>
      <c r="N48" t="s">
        <v>165</v>
      </c>
    </row>
    <row r="49" spans="1:29" ht="12" customHeight="1" x14ac:dyDescent="0.2">
      <c r="A49" s="28" t="s">
        <v>165</v>
      </c>
      <c r="B49" s="2" t="s">
        <v>22</v>
      </c>
      <c r="C49" s="17">
        <v>1561</v>
      </c>
      <c r="D49" s="17">
        <v>18</v>
      </c>
      <c r="E49" s="17">
        <v>762</v>
      </c>
      <c r="F49" s="17">
        <v>598</v>
      </c>
      <c r="G49" s="17">
        <v>89</v>
      </c>
      <c r="H49" s="17">
        <v>38</v>
      </c>
      <c r="I49" s="17">
        <v>56</v>
      </c>
      <c r="J49" t="s">
        <v>165</v>
      </c>
      <c r="K49" t="s">
        <v>165</v>
      </c>
      <c r="M49" t="s">
        <v>165</v>
      </c>
      <c r="N49" t="s">
        <v>165</v>
      </c>
    </row>
    <row r="50" spans="1:29" ht="12" customHeight="1" x14ac:dyDescent="0.2">
      <c r="A50" s="28" t="s">
        <v>165</v>
      </c>
      <c r="B50" s="2" t="s">
        <v>23</v>
      </c>
      <c r="C50" s="17">
        <v>796</v>
      </c>
      <c r="D50" s="17">
        <v>17</v>
      </c>
      <c r="E50" s="17">
        <v>231</v>
      </c>
      <c r="F50" s="17">
        <v>408</v>
      </c>
      <c r="G50" s="17">
        <v>56</v>
      </c>
      <c r="H50" s="17">
        <v>26</v>
      </c>
      <c r="I50" s="17">
        <v>58</v>
      </c>
      <c r="J50" t="s">
        <v>165</v>
      </c>
      <c r="K50" t="s">
        <v>165</v>
      </c>
      <c r="M50" t="s">
        <v>165</v>
      </c>
      <c r="N50" t="s">
        <v>165</v>
      </c>
    </row>
    <row r="51" spans="1:29" ht="12" customHeight="1" x14ac:dyDescent="0.2">
      <c r="A51" s="28" t="s">
        <v>165</v>
      </c>
      <c r="B51" s="2" t="s">
        <v>24</v>
      </c>
      <c r="C51" s="17">
        <v>400</v>
      </c>
      <c r="D51" s="17">
        <v>13</v>
      </c>
      <c r="E51" s="17">
        <v>82</v>
      </c>
      <c r="F51" s="17">
        <v>224</v>
      </c>
      <c r="G51" s="17">
        <v>26</v>
      </c>
      <c r="H51" s="17">
        <v>19</v>
      </c>
      <c r="I51" s="17">
        <v>36</v>
      </c>
      <c r="J51" t="s">
        <v>165</v>
      </c>
      <c r="K51" t="s">
        <v>165</v>
      </c>
      <c r="M51" t="s">
        <v>165</v>
      </c>
      <c r="N51" t="s">
        <v>165</v>
      </c>
    </row>
    <row r="52" spans="1:29" ht="12" customHeight="1" x14ac:dyDescent="0.2">
      <c r="A52" s="28" t="s">
        <v>165</v>
      </c>
      <c r="B52" s="2" t="s">
        <v>25</v>
      </c>
      <c r="C52" s="17">
        <v>213</v>
      </c>
      <c r="D52" s="17">
        <v>8</v>
      </c>
      <c r="E52" s="17">
        <v>34</v>
      </c>
      <c r="F52" s="17">
        <v>121</v>
      </c>
      <c r="G52" s="17">
        <v>13</v>
      </c>
      <c r="H52" s="17">
        <v>11</v>
      </c>
      <c r="I52" s="17">
        <v>26</v>
      </c>
      <c r="J52" t="s">
        <v>165</v>
      </c>
      <c r="K52" t="s">
        <v>165</v>
      </c>
      <c r="M52" t="s">
        <v>165</v>
      </c>
      <c r="N52" t="s">
        <v>165</v>
      </c>
    </row>
    <row r="53" spans="1:29" ht="12" customHeight="1" x14ac:dyDescent="0.2">
      <c r="A53" s="29" t="s">
        <v>165</v>
      </c>
      <c r="B53" s="5" t="s">
        <v>26</v>
      </c>
      <c r="C53" s="18">
        <v>128</v>
      </c>
      <c r="D53" s="18">
        <v>8</v>
      </c>
      <c r="E53" s="18">
        <v>45</v>
      </c>
      <c r="F53" s="18">
        <v>44</v>
      </c>
      <c r="G53" s="18">
        <v>11</v>
      </c>
      <c r="H53" s="18">
        <v>4</v>
      </c>
      <c r="I53" s="18">
        <v>16</v>
      </c>
      <c r="J53" t="s">
        <v>165</v>
      </c>
      <c r="K53" t="s">
        <v>165</v>
      </c>
      <c r="M53" t="s">
        <v>165</v>
      </c>
      <c r="N53" t="s">
        <v>165</v>
      </c>
    </row>
    <row r="54" spans="1:29" x14ac:dyDescent="0.2">
      <c r="A54" s="8" t="s">
        <v>165</v>
      </c>
      <c r="B54" s="2" t="s">
        <v>165</v>
      </c>
      <c r="C54" s="7" t="s">
        <v>165</v>
      </c>
      <c r="D54" s="7" t="s">
        <v>165</v>
      </c>
      <c r="E54" s="7" t="s">
        <v>165</v>
      </c>
      <c r="F54" s="1" t="s">
        <v>165</v>
      </c>
      <c r="G54" s="1" t="s">
        <v>165</v>
      </c>
      <c r="H54" s="1" t="s">
        <v>165</v>
      </c>
      <c r="I54" s="1" t="s">
        <v>165</v>
      </c>
      <c r="J54" t="s">
        <v>165</v>
      </c>
      <c r="K54" t="s">
        <v>165</v>
      </c>
      <c r="L54" t="s">
        <v>165</v>
      </c>
      <c r="M54" t="s">
        <v>165</v>
      </c>
      <c r="N54" t="s">
        <v>165</v>
      </c>
    </row>
    <row r="55" spans="1:29" ht="24" customHeight="1" x14ac:dyDescent="0.2">
      <c r="A55" s="21" t="s">
        <v>176</v>
      </c>
      <c r="B55" s="22"/>
      <c r="C55" s="22"/>
      <c r="D55" s="22"/>
      <c r="E55" s="22"/>
      <c r="F55" s="22"/>
      <c r="G55" s="22"/>
      <c r="H55" s="22"/>
      <c r="I55" s="23"/>
      <c r="J55" s="15"/>
      <c r="K55" s="15"/>
      <c r="L55" s="15" t="s">
        <v>165</v>
      </c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" customHeight="1" x14ac:dyDescent="0.2">
      <c r="A56" s="24" t="s">
        <v>177</v>
      </c>
      <c r="B56" s="25"/>
      <c r="C56" s="25"/>
      <c r="D56" s="25"/>
      <c r="E56" s="25"/>
      <c r="F56" s="25"/>
      <c r="G56" s="25"/>
      <c r="H56" s="25"/>
      <c r="I56" s="26"/>
      <c r="J56" s="15"/>
      <c r="K56" s="15"/>
      <c r="L56" s="15" t="s">
        <v>165</v>
      </c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" x14ac:dyDescent="0.2">
      <c r="A57" s="6" t="s">
        <v>165</v>
      </c>
      <c r="B57" s="6" t="s">
        <v>165</v>
      </c>
      <c r="C57" s="6" t="s">
        <v>165</v>
      </c>
      <c r="D57" s="6" t="s">
        <v>165</v>
      </c>
      <c r="E57" s="6" t="s">
        <v>165</v>
      </c>
      <c r="F57" s="6" t="s">
        <v>165</v>
      </c>
      <c r="G57" s="6" t="s">
        <v>165</v>
      </c>
      <c r="H57" s="6" t="s">
        <v>165</v>
      </c>
      <c r="I57" s="6" t="s">
        <v>165</v>
      </c>
      <c r="J57" t="s">
        <v>165</v>
      </c>
      <c r="K57" t="s">
        <v>165</v>
      </c>
      <c r="L57" t="s">
        <v>165</v>
      </c>
      <c r="M57" t="s">
        <v>165</v>
      </c>
      <c r="N57" t="s">
        <v>165</v>
      </c>
    </row>
    <row r="58" spans="1:29" ht="12" x14ac:dyDescent="0.2">
      <c r="A58" s="6"/>
      <c r="B58" s="6"/>
      <c r="C58" s="6"/>
      <c r="D58" s="6"/>
      <c r="E58" s="6"/>
      <c r="F58" s="6"/>
      <c r="G58" s="6"/>
      <c r="H58" s="6"/>
      <c r="I58" s="6"/>
    </row>
    <row r="59" spans="1:29" ht="12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29" ht="12" x14ac:dyDescent="0.2">
      <c r="A60" s="6"/>
      <c r="B60" s="6"/>
      <c r="C60" s="6"/>
      <c r="D60" s="6"/>
      <c r="E60" s="6"/>
      <c r="F60" s="6"/>
      <c r="G60" s="6"/>
      <c r="H60" s="6"/>
      <c r="I60" s="6"/>
    </row>
    <row r="61" spans="1:29" ht="12" x14ac:dyDescent="0.2">
      <c r="A61" s="6"/>
      <c r="B61" s="6"/>
      <c r="C61" s="6"/>
      <c r="D61" s="6"/>
      <c r="E61" s="6"/>
      <c r="F61" s="6"/>
      <c r="G61" s="6"/>
      <c r="H61" s="6"/>
      <c r="I61" s="6"/>
    </row>
    <row r="62" spans="1:29" ht="12" x14ac:dyDescent="0.2">
      <c r="A62" s="6"/>
      <c r="B62" s="6"/>
      <c r="C62" s="6"/>
      <c r="D62" s="6"/>
      <c r="E62" s="6"/>
      <c r="F62" s="6"/>
      <c r="G62" s="6"/>
      <c r="H62" s="6"/>
      <c r="I62" s="6"/>
    </row>
    <row r="63" spans="1:29" ht="12" x14ac:dyDescent="0.2">
      <c r="A63" s="6"/>
      <c r="B63" s="6"/>
      <c r="C63" s="6"/>
      <c r="D63" s="6"/>
      <c r="E63" s="6"/>
      <c r="F63" s="6"/>
      <c r="G63" s="6"/>
      <c r="H63" s="6"/>
      <c r="I63" s="6"/>
    </row>
    <row r="64" spans="1:29" ht="12" x14ac:dyDescent="0.2">
      <c r="A64" s="6"/>
      <c r="B64" s="6"/>
      <c r="C64" s="6"/>
      <c r="D64" s="6"/>
      <c r="E64" s="6"/>
      <c r="F64" s="6"/>
      <c r="G64" s="6"/>
      <c r="H64" s="6"/>
      <c r="I64" s="6"/>
    </row>
    <row r="65" spans="1:9" ht="12" x14ac:dyDescent="0.2">
      <c r="A65" s="6"/>
      <c r="B65" s="6"/>
      <c r="C65" s="6"/>
      <c r="D65" s="6"/>
      <c r="E65" s="6"/>
      <c r="F65" s="6"/>
      <c r="G65" s="6"/>
      <c r="H65" s="6"/>
      <c r="I65" s="6"/>
    </row>
    <row r="66" spans="1:9" ht="12" x14ac:dyDescent="0.2">
      <c r="A66" s="6"/>
      <c r="B66" s="6"/>
      <c r="C66" s="6"/>
      <c r="D66" s="6"/>
      <c r="E66" s="6"/>
      <c r="F66" s="6"/>
      <c r="G66" s="6"/>
      <c r="H66" s="6"/>
      <c r="I66" s="6"/>
    </row>
  </sheetData>
  <mergeCells count="10">
    <mergeCell ref="A1:I1"/>
    <mergeCell ref="A2:I2"/>
    <mergeCell ref="A55:I55"/>
    <mergeCell ref="A56:I56"/>
    <mergeCell ref="A38:A53"/>
    <mergeCell ref="A4:B5"/>
    <mergeCell ref="C4:C5"/>
    <mergeCell ref="D4:I4"/>
    <mergeCell ref="A6:A21"/>
    <mergeCell ref="A22:A3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3.2</vt:lpstr>
      <vt:lpstr>Cuadro 3.2.1</vt:lpstr>
      <vt:lpstr>Cuadro 3.2.2</vt:lpstr>
      <vt:lpstr>Cuadro 3.2.3</vt:lpstr>
      <vt:lpstr>Cuadro 3.2.4</vt:lpstr>
      <vt:lpstr>Cuadro 3.2.5</vt:lpstr>
      <vt:lpstr>Cuadro 3.2.6</vt:lpstr>
      <vt:lpstr>Cuadro 3.2.7</vt:lpstr>
      <vt:lpstr>Cuadro 3.2.8</vt:lpstr>
      <vt:lpstr>Cuadro 3.2.9</vt:lpstr>
      <vt:lpstr>Cuadro 3.2.10</vt:lpstr>
      <vt:lpstr>Cuadro 3.2.11</vt:lpstr>
      <vt:lpstr>Cuadro 3.2.12</vt:lpstr>
      <vt:lpstr>Cuadro 3.2.13</vt:lpstr>
      <vt:lpstr>Cuadro 3.2.14</vt:lpstr>
      <vt:lpstr>Cuadro 3.2.15</vt:lpstr>
      <vt:lpstr>Cuadro 3.2.16</vt:lpstr>
      <vt:lpstr>Cuadro 3.2.17</vt:lpstr>
      <vt:lpstr>Cuadro 3.2.18</vt:lpstr>
      <vt:lpstr>Cuadro 3.2.19</vt:lpstr>
      <vt:lpstr>Cuadro 3.2.20</vt:lpstr>
      <vt:lpstr>Cuadro 3.2.21</vt:lpstr>
      <vt:lpstr>Cuadro 3.2.22</vt:lpstr>
      <vt:lpstr>Cuadro 3.2.23</vt:lpstr>
      <vt:lpstr>Cuadro 3.2.24</vt:lpstr>
      <vt:lpstr>Cuadro 3.2.25</vt:lpstr>
      <vt:lpstr>Cuadro 3.2.26</vt:lpstr>
      <vt:lpstr>Cuadro 3.2.27</vt:lpstr>
      <vt:lpstr>Cuadro 3.2.28</vt:lpstr>
      <vt:lpstr>Cuadro 3.2.29</vt:lpstr>
      <vt:lpstr>Cuadro 3.2.30</vt:lpstr>
      <vt:lpstr>Cuadro 3.2.31</vt:lpstr>
      <vt:lpstr>Cuadro 3.2.32</vt:lpstr>
      <vt:lpstr>Cuadro 3.2.33</vt:lpstr>
      <vt:lpstr>Cuadro 3.2.34</vt:lpstr>
      <vt:lpstr>Cuadro 3.2.35</vt:lpstr>
      <vt:lpstr>Cuadro 3.2.36</vt:lpstr>
      <vt:lpstr>Cuadro 3.2.37</vt:lpstr>
      <vt:lpstr>Cuadro 3.2.38</vt:lpstr>
      <vt:lpstr>Cuadro 3.2.39</vt:lpstr>
      <vt:lpstr>Cuadro 3.2.40</vt:lpstr>
      <vt:lpstr>Cuadro 3.2.41</vt:lpstr>
      <vt:lpstr>Cuadro 3.2.42</vt:lpstr>
      <vt:lpstr>Cuadro 3.2.43</vt:lpstr>
      <vt:lpstr>Cuadro 3.2.44</vt:lpstr>
      <vt:lpstr>Cuadro 3.2.45</vt:lpstr>
      <vt:lpstr>Cuadro 3.2.46</vt:lpstr>
      <vt:lpstr>Cuadro 3.2.47</vt:lpstr>
      <vt:lpstr>Cuadro 3.2.48</vt:lpstr>
      <vt:lpstr>Cuadro 3.2.49</vt:lpstr>
      <vt:lpstr>Cuadro 3.2.50</vt:lpstr>
      <vt:lpstr>Cuadro 3.2.51</vt:lpstr>
      <vt:lpstr>Cuadro 3.2.52</vt:lpstr>
      <vt:lpstr>Cuadro 3.2.53</vt:lpstr>
      <vt:lpstr>Cuadro 3.2.54</vt:lpstr>
      <vt:lpstr>Cuadro 3.2.55</vt:lpstr>
      <vt:lpstr>Cuadro 3.2.56</vt:lpstr>
      <vt:lpstr>Cuadro 3.2.57</vt:lpstr>
      <vt:lpstr>Cuadro 3.2.58</vt:lpstr>
      <vt:lpstr>Cuadro 3.2.59</vt:lpstr>
      <vt:lpstr>Cuadro 3.2.60</vt:lpstr>
      <vt:lpstr>Cuadro 3.2.61</vt:lpstr>
      <vt:lpstr>Cuadro 3.2.62</vt:lpstr>
      <vt:lpstr>Cuadro 3.2.63</vt:lpstr>
      <vt:lpstr>Cuadro 3.2.64</vt:lpstr>
      <vt:lpstr>Cuadro 3.2.65</vt:lpstr>
      <vt:lpstr>Cuadro 3.2.66</vt:lpstr>
      <vt:lpstr>Cuadro 3.2.67</vt:lpstr>
      <vt:lpstr>Cuadro 3.2.68</vt:lpstr>
      <vt:lpstr>Cuadro 3.2.69</vt:lpstr>
      <vt:lpstr>Cuadro 3.2.70</vt:lpstr>
      <vt:lpstr>Cuadro 3.2.71</vt:lpstr>
      <vt:lpstr>Cuadro 3.2.72</vt:lpstr>
      <vt:lpstr>Cuadro 3.2.73</vt:lpstr>
      <vt:lpstr>Cuadro 3.2.74</vt:lpstr>
      <vt:lpstr>Cuadro 3.2.75</vt:lpstr>
      <vt:lpstr>Cuadro 3.2.76</vt:lpstr>
      <vt:lpstr>Cuadro 3.2.77</vt:lpstr>
      <vt:lpstr>Cuadro 3.2.78</vt:lpstr>
      <vt:lpstr>Cuadro 3.2.79</vt:lpstr>
      <vt:lpstr>Cuadro 3.2.80</vt:lpstr>
      <vt:lpstr>Cuadro 3.2.81</vt:lpstr>
      <vt:lpstr>Cuadro 3.2.82</vt:lpstr>
      <vt:lpstr>Cuadro 3.2.83</vt:lpstr>
      <vt:lpstr>Cuadro 3.2.84</vt:lpstr>
      <vt:lpstr>Cuadro 3.2.85</vt:lpstr>
      <vt:lpstr>Cuadro 3.2.86</vt:lpstr>
      <vt:lpstr>Cuadro 3.2.87</vt:lpstr>
      <vt:lpstr>Cuadro 3.2.88</vt:lpstr>
      <vt:lpstr>Cuadro 3.2.89</vt:lpstr>
      <vt:lpstr>Cuadro 3.2.90</vt:lpstr>
      <vt:lpstr>Cuadro 3.2.91</vt:lpstr>
      <vt:lpstr>Cuadro 3.2.92</vt:lpstr>
      <vt:lpstr>Cuadro 3.2.93</vt:lpstr>
      <vt:lpstr>Cuadro 3.2.94</vt:lpstr>
      <vt:lpstr>Cuadro 3.2.95</vt:lpstr>
      <vt:lpstr>Cuadro 3.2.96</vt:lpstr>
      <vt:lpstr>Cuadro 3.2.97</vt:lpstr>
      <vt:lpstr>Cuadro 3.2.98</vt:lpstr>
      <vt:lpstr>Cuadro 3.2.99</vt:lpstr>
      <vt:lpstr>Cuadro 3.2.100</vt:lpstr>
      <vt:lpstr>Cuadro 3.2.101</vt:lpstr>
      <vt:lpstr>Cuadro 3.2.102</vt:lpstr>
      <vt:lpstr>Cuadro 3.2.103</vt:lpstr>
      <vt:lpstr>Cuadro 3.2.104</vt:lpstr>
      <vt:lpstr>Cuadro 3.2.105</vt:lpstr>
      <vt:lpstr>Cuadro 3.2.106</vt:lpstr>
      <vt:lpstr>Cuadro 3.2.107</vt:lpstr>
      <vt:lpstr>Cuadro 3.2.108</vt:lpstr>
      <vt:lpstr>Cuadro 3.2.109</vt:lpstr>
      <vt:lpstr>Cuadro 3.2.110</vt:lpstr>
      <vt:lpstr>Cuadro 3.2.111</vt:lpstr>
      <vt:lpstr>Cuadro 3.2.112</vt:lpstr>
      <vt:lpstr>Cuadro 3.2.113</vt:lpstr>
      <vt:lpstr>Cuadro 3.2.114</vt:lpstr>
      <vt:lpstr>Cuadro 3.2.115</vt:lpstr>
      <vt:lpstr>Cuadro 3.2.116</vt:lpstr>
      <vt:lpstr>Cuadro 3.2.117</vt:lpstr>
      <vt:lpstr>Cuadro 3.2.118</vt:lpstr>
      <vt:lpstr>Cuadro 3.2.119</vt:lpstr>
      <vt:lpstr>Cuadro 3.2.120</vt:lpstr>
      <vt:lpstr>Cuadro 3.2.121</vt:lpstr>
      <vt:lpstr>Cuadro 3.2.122</vt:lpstr>
      <vt:lpstr>Cuadro 3.2.123</vt:lpstr>
      <vt:lpstr>Cuadro 3.2.124</vt:lpstr>
      <vt:lpstr>Cuadro 3.2.125</vt:lpstr>
      <vt:lpstr>Cuadro 3.2.126</vt:lpstr>
      <vt:lpstr>Cuadro 3.2.127</vt:lpstr>
      <vt:lpstr>Cuadro 3.2.128</vt:lpstr>
      <vt:lpstr>Cuadro 3.2.129</vt:lpstr>
      <vt:lpstr>Cuadro 3.2.130</vt:lpstr>
      <vt:lpstr>Cuadro 3.2.131</vt:lpstr>
      <vt:lpstr>Cuadro 3.2.132</vt:lpstr>
      <vt:lpstr>Cuadro 3.2.133</vt:lpstr>
      <vt:lpstr>Cuadro 3.2.134</vt:lpstr>
      <vt:lpstr>Cuadro 3.2.135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Montañana Silvio</cp:lastModifiedBy>
  <cp:revision>1</cp:revision>
  <dcterms:created xsi:type="dcterms:W3CDTF">2024-01-16T15:04:22Z</dcterms:created>
  <dcterms:modified xsi:type="dcterms:W3CDTF">2024-02-15T14:22:44Z</dcterms:modified>
</cp:coreProperties>
</file>