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9\"/>
    </mc:Choice>
  </mc:AlternateContent>
  <bookViews>
    <workbookView xWindow="-105" yWindow="-105" windowWidth="23250" windowHeight="12570" activeTab="1"/>
  </bookViews>
  <sheets>
    <sheet name="Carátula" sheetId="138" r:id="rId1"/>
    <sheet name="Índice" sheetId="137" r:id="rId2"/>
    <sheet name="Cuadro 9.2" sheetId="1" r:id="rId3"/>
    <sheet name="Cuadro 9.2.1" sheetId="2" r:id="rId4"/>
    <sheet name="Cuadro 9.2.2" sheetId="3" r:id="rId5"/>
    <sheet name="Cuadro 9.2.3" sheetId="4" r:id="rId6"/>
    <sheet name="Cuadro 9.2.4" sheetId="5" r:id="rId7"/>
    <sheet name="Cuadro 9.2.5" sheetId="6" r:id="rId8"/>
    <sheet name="Cuadro 9.2.6" sheetId="7" r:id="rId9"/>
    <sheet name="Cuadro 9.2.7" sheetId="8" r:id="rId10"/>
    <sheet name="Cuadro 9.2.8" sheetId="9" r:id="rId11"/>
    <sheet name="Cuadro 9.2.9" sheetId="10" r:id="rId12"/>
    <sheet name="Cuadro 9.2.10" sheetId="11" r:id="rId13"/>
    <sheet name="Cuadro 9.2.11" sheetId="12" r:id="rId14"/>
    <sheet name="Cuadro 9.2.12" sheetId="13" r:id="rId15"/>
    <sheet name="Cuadro 9.2.13" sheetId="14" r:id="rId16"/>
    <sheet name="Cuadro 9.2.14" sheetId="15" r:id="rId17"/>
    <sheet name="Cuadro 9.2.15" sheetId="16" r:id="rId18"/>
    <sheet name="Cuadro 9.2.16" sheetId="17" r:id="rId19"/>
    <sheet name="Cuadro 9.2.17" sheetId="18" r:id="rId20"/>
    <sheet name="Cuadro 9.2.18" sheetId="19" r:id="rId21"/>
    <sheet name="Cuadro 9.2.19" sheetId="20" r:id="rId22"/>
    <sheet name="Cuadro 9.2.20" sheetId="21" r:id="rId23"/>
    <sheet name="Cuadro 9.2.21" sheetId="22" r:id="rId24"/>
    <sheet name="Cuadro 9.2.22" sheetId="23" r:id="rId25"/>
    <sheet name="Cuadro 9.2.23" sheetId="24" r:id="rId26"/>
    <sheet name="Cuadro 9.2.24" sheetId="25" r:id="rId27"/>
    <sheet name="Cuadro 9.2.25" sheetId="26" r:id="rId28"/>
    <sheet name="Cuadro 9.2.26" sheetId="27" r:id="rId29"/>
    <sheet name="Cuadro 9.2.27" sheetId="28" r:id="rId30"/>
    <sheet name="Cuadro 9.2.28" sheetId="29" r:id="rId31"/>
    <sheet name="Cuadro 9.2.29" sheetId="30" r:id="rId32"/>
    <sheet name="Cuadro 9.2.30" sheetId="31" r:id="rId33"/>
    <sheet name="Cuadro 9.2.31" sheetId="32" r:id="rId34"/>
    <sheet name="Cuadro 9.2.32" sheetId="33" r:id="rId35"/>
    <sheet name="Cuadro 9.2.33" sheetId="34" r:id="rId36"/>
    <sheet name="Cuadro 9.2.34" sheetId="35" r:id="rId37"/>
    <sheet name="Cuadro 9.2.35" sheetId="36" r:id="rId38"/>
    <sheet name="Cuadro 9.2.36" sheetId="37" r:id="rId39"/>
    <sheet name="Cuadro 9.2.37" sheetId="38" r:id="rId40"/>
    <sheet name="Cuadro 9.2.38" sheetId="39" r:id="rId41"/>
    <sheet name="Cuadro 9.2.39" sheetId="40" r:id="rId42"/>
    <sheet name="Cuadro 9.2.40" sheetId="41" r:id="rId43"/>
    <sheet name="Cuadro 9.2.41" sheetId="42" r:id="rId44"/>
    <sheet name="Cuadro 9.2.42" sheetId="43" r:id="rId45"/>
    <sheet name="Cuadro 9.2.43" sheetId="44" r:id="rId46"/>
    <sheet name="Cuadro 9.2.44" sheetId="45" r:id="rId47"/>
    <sheet name="Cuadro 9.2.45" sheetId="46" r:id="rId48"/>
    <sheet name="Cuadro 9.2.46" sheetId="47" r:id="rId49"/>
    <sheet name="Cuadro 9.2.47" sheetId="48" r:id="rId50"/>
    <sheet name="Cuadro 9.2.48" sheetId="49" r:id="rId51"/>
    <sheet name="Cuadro 9.2.49" sheetId="50" r:id="rId52"/>
    <sheet name="Cuadro 9.2.50" sheetId="51" r:id="rId53"/>
    <sheet name="Cuadro 9.2.51" sheetId="52" r:id="rId54"/>
    <sheet name="Cuadro 9.2.52" sheetId="53" r:id="rId55"/>
    <sheet name="Cuadro 9.2.53" sheetId="54" r:id="rId56"/>
    <sheet name="Cuadro 9.2.54" sheetId="55" r:id="rId57"/>
    <sheet name="Cuadro 9.2.55" sheetId="56" r:id="rId58"/>
    <sheet name="Cuadro 9.2.56" sheetId="57" r:id="rId59"/>
    <sheet name="Cuadro 9.2.57" sheetId="58" r:id="rId60"/>
    <sheet name="Cuadro 9.2.58" sheetId="59" r:id="rId61"/>
    <sheet name="Cuadro 9.2.59" sheetId="60" r:id="rId62"/>
    <sheet name="Cuadro 9.2.60" sheetId="61" r:id="rId63"/>
    <sheet name="Cuadro 9.2.61" sheetId="62" r:id="rId64"/>
    <sheet name="Cuadro 9.2.62" sheetId="63" r:id="rId65"/>
    <sheet name="Cuadro 9.2.63" sheetId="64" r:id="rId66"/>
    <sheet name="Cuadro 9.2.64" sheetId="65" r:id="rId67"/>
    <sheet name="Cuadro 9.2.65" sheetId="66" r:id="rId68"/>
    <sheet name="Cuadro 9.2.66" sheetId="67" r:id="rId69"/>
    <sheet name="Cuadro 9.2.67" sheetId="68" r:id="rId70"/>
    <sheet name="Cuadro 9.2.68" sheetId="69" r:id="rId71"/>
    <sheet name="Cuadro 9.2.69" sheetId="70" r:id="rId72"/>
    <sheet name="Cuadro 9.2.70" sheetId="71" r:id="rId73"/>
    <sheet name="Cuadro 9.2.71" sheetId="72" r:id="rId74"/>
    <sheet name="Cuadro 9.2.72" sheetId="73" r:id="rId75"/>
    <sheet name="Cuadro 9.2.73" sheetId="74" r:id="rId76"/>
    <sheet name="Cuadro 9.2.74" sheetId="75" r:id="rId77"/>
    <sheet name="Cuadro 9.2.75" sheetId="76" r:id="rId78"/>
    <sheet name="Cuadro 9.2.76" sheetId="77" r:id="rId79"/>
    <sheet name="Cuadro 9.2.77" sheetId="78" r:id="rId80"/>
    <sheet name="Cuadro 9.2.78" sheetId="79" r:id="rId81"/>
    <sheet name="Cuadro 9.2.79" sheetId="80" r:id="rId82"/>
    <sheet name="Cuadro 9.2.80" sheetId="81" r:id="rId83"/>
    <sheet name="Cuadro 9.2.81" sheetId="82" r:id="rId84"/>
    <sheet name="Cuadro 9.2.82" sheetId="83" r:id="rId85"/>
    <sheet name="Cuadro 9.2.83" sheetId="84" r:id="rId86"/>
    <sheet name="Cuadro 9.2.84" sheetId="85" r:id="rId87"/>
    <sheet name="Cuadro 9.2.85" sheetId="86" r:id="rId88"/>
    <sheet name="Cuadro 9.2.86" sheetId="87" r:id="rId89"/>
    <sheet name="Cuadro 9.2.87" sheetId="88" r:id="rId90"/>
    <sheet name="Cuadro 9.2.88" sheetId="89" r:id="rId91"/>
    <sheet name="Cuadro 9.2.89" sheetId="90" r:id="rId92"/>
    <sheet name="Cuadro 9.2.90" sheetId="91" r:id="rId93"/>
    <sheet name="Cuadro 9.2.91" sheetId="92" r:id="rId94"/>
    <sheet name="Cuadro 9.2.92" sheetId="93" r:id="rId95"/>
    <sheet name="Cuadro 9.2.93" sheetId="94" r:id="rId96"/>
    <sheet name="Cuadro 9.2.94" sheetId="95" r:id="rId97"/>
    <sheet name="Cuadro 9.2.95" sheetId="96" r:id="rId98"/>
    <sheet name="Cuadro 9.2.96" sheetId="97" r:id="rId99"/>
    <sheet name="Cuadro 9.2.97" sheetId="98" r:id="rId100"/>
    <sheet name="Cuadro 9.2.98" sheetId="99" r:id="rId101"/>
    <sheet name="Cuadro 9.2.99" sheetId="100" r:id="rId102"/>
    <sheet name="Cuadro 9.2.100" sheetId="101" r:id="rId103"/>
    <sheet name="Cuadro 9.2.101" sheetId="102" r:id="rId104"/>
    <sheet name="Cuadro 9.2.102" sheetId="103" r:id="rId105"/>
    <sheet name="Cuadro 9.2.103" sheetId="104" r:id="rId106"/>
    <sheet name="Cuadro 9.2.104" sheetId="105" r:id="rId107"/>
    <sheet name="Cuadro 9.2.105" sheetId="106" r:id="rId108"/>
    <sheet name="Cuadro 9.2.106" sheetId="107" r:id="rId109"/>
    <sheet name="Cuadro 9.2.107" sheetId="108" r:id="rId110"/>
    <sheet name="Cuadro 9.2.108" sheetId="109" r:id="rId111"/>
    <sheet name="Cuadro 9.2.109" sheetId="110" r:id="rId112"/>
    <sheet name="Cuadro 9.2.110" sheetId="111" r:id="rId113"/>
    <sheet name="Cuadro 9.2.111" sheetId="112" r:id="rId114"/>
    <sheet name="Cuadro 9.2.112" sheetId="113" r:id="rId115"/>
    <sheet name="Cuadro 9.2.113" sheetId="114" r:id="rId116"/>
    <sheet name="Cuadro 9.2.114" sheetId="115" r:id="rId117"/>
    <sheet name="Cuadro 9.2.115" sheetId="116" r:id="rId118"/>
    <sheet name="Cuadro 9.2.116" sheetId="117" r:id="rId119"/>
    <sheet name="Cuadro 9.2.117" sheetId="118" r:id="rId120"/>
    <sheet name="Cuadro 9.2.118" sheetId="119" r:id="rId121"/>
    <sheet name="Cuadro 9.2.119" sheetId="120" r:id="rId122"/>
    <sheet name="Cuadro 9.2.120" sheetId="121" r:id="rId123"/>
    <sheet name="Cuadro 9.2.121" sheetId="122" r:id="rId124"/>
    <sheet name="Cuadro 9.2.122" sheetId="123" r:id="rId125"/>
    <sheet name="Cuadro 9.2.123" sheetId="124" r:id="rId126"/>
    <sheet name="Cuadro 9.2.124" sheetId="125" r:id="rId127"/>
    <sheet name="Cuadro 9.2.125" sheetId="126" r:id="rId128"/>
    <sheet name="Cuadro 9.2.126" sheetId="127" r:id="rId129"/>
    <sheet name="Cuadro 9.2.127" sheetId="128" r:id="rId130"/>
    <sheet name="Cuadro 9.2.128" sheetId="129" r:id="rId131"/>
    <sheet name="Cuadro 9.2.129" sheetId="130" r:id="rId132"/>
    <sheet name="Cuadro 9.2.130" sheetId="131" r:id="rId133"/>
    <sheet name="Cuadro 9.2.131" sheetId="132" r:id="rId134"/>
    <sheet name="Cuadro 9.2.132" sheetId="133" r:id="rId135"/>
    <sheet name="Cuadro 9.2.133" sheetId="134" r:id="rId136"/>
    <sheet name="Cuadro 9.2.134" sheetId="135" r:id="rId137"/>
    <sheet name="Cuadro 9.2.135" sheetId="136" r:id="rId13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9" i="137" l="1"/>
  <c r="A138" i="137"/>
  <c r="A137" i="137"/>
  <c r="A136" i="137"/>
  <c r="A135" i="137"/>
  <c r="A134" i="137"/>
  <c r="A133" i="137"/>
  <c r="A132" i="137"/>
  <c r="A131" i="137"/>
  <c r="A130" i="137"/>
  <c r="A129" i="137"/>
  <c r="A128" i="137"/>
  <c r="A127" i="137"/>
  <c r="A126" i="137"/>
  <c r="A125" i="137"/>
  <c r="A124" i="137"/>
  <c r="A123" i="137"/>
  <c r="A122" i="137"/>
  <c r="A121" i="137"/>
  <c r="A120" i="137"/>
  <c r="A119" i="137"/>
  <c r="A118" i="137"/>
  <c r="A117" i="137"/>
  <c r="A116" i="137"/>
  <c r="A115" i="137"/>
  <c r="A114" i="137"/>
  <c r="A113" i="137"/>
  <c r="A112" i="137"/>
  <c r="A111" i="137"/>
  <c r="A110" i="137"/>
  <c r="A109" i="137"/>
  <c r="A108" i="137"/>
  <c r="A107" i="137"/>
  <c r="A106" i="137"/>
  <c r="A105" i="137"/>
  <c r="A104" i="137"/>
  <c r="A103" i="137"/>
  <c r="A102" i="137"/>
  <c r="A101" i="137"/>
  <c r="A100" i="137"/>
  <c r="A99" i="137"/>
  <c r="A98" i="137"/>
  <c r="A97" i="137"/>
  <c r="A96" i="137"/>
  <c r="A95" i="137"/>
  <c r="A94" i="137"/>
  <c r="A93" i="137"/>
  <c r="A92" i="137"/>
  <c r="A91" i="137"/>
  <c r="A90" i="137"/>
  <c r="A89" i="137"/>
  <c r="A88" i="137"/>
  <c r="A87" i="137"/>
  <c r="A86" i="137"/>
  <c r="A85" i="137"/>
  <c r="A84" i="137"/>
  <c r="A83" i="137"/>
  <c r="A82" i="137"/>
  <c r="A81" i="137"/>
  <c r="A80" i="137"/>
  <c r="A79" i="137"/>
  <c r="A78" i="137"/>
  <c r="A77" i="137"/>
  <c r="A76" i="137"/>
  <c r="A75" i="137"/>
  <c r="A74" i="137"/>
  <c r="A73" i="137"/>
  <c r="A72" i="137"/>
  <c r="A71" i="137"/>
  <c r="A70" i="137"/>
  <c r="A69" i="137"/>
  <c r="A68" i="137"/>
  <c r="A67" i="137"/>
  <c r="A66" i="137"/>
  <c r="A65" i="137"/>
  <c r="A64" i="137"/>
  <c r="A63" i="137"/>
  <c r="A62" i="137"/>
  <c r="A61" i="137"/>
  <c r="A60" i="137"/>
  <c r="A59" i="137"/>
  <c r="A58" i="137"/>
  <c r="A57" i="137"/>
  <c r="A56" i="137"/>
  <c r="A55" i="137"/>
  <c r="A54" i="137"/>
  <c r="A53" i="137"/>
  <c r="A52" i="137"/>
  <c r="A51" i="137"/>
  <c r="A50" i="137"/>
  <c r="A49" i="137"/>
  <c r="A48" i="137"/>
  <c r="A47" i="137"/>
  <c r="A46" i="137"/>
  <c r="A45" i="137"/>
  <c r="A44" i="137"/>
  <c r="A43" i="137"/>
  <c r="A42" i="137"/>
  <c r="A41" i="137"/>
  <c r="A40" i="137"/>
  <c r="A39" i="137"/>
  <c r="A38" i="137"/>
  <c r="A37" i="137"/>
  <c r="A36" i="137"/>
  <c r="A35" i="137"/>
  <c r="A34" i="137"/>
  <c r="A33" i="137"/>
  <c r="A32" i="137"/>
  <c r="A31" i="137"/>
  <c r="A30" i="137"/>
  <c r="A29" i="137"/>
  <c r="A28" i="137"/>
  <c r="A27" i="137"/>
  <c r="A26" i="137"/>
  <c r="A25" i="137"/>
  <c r="A24" i="137"/>
  <c r="A23" i="137"/>
  <c r="A22" i="137"/>
  <c r="A21" i="137"/>
  <c r="A20" i="137"/>
  <c r="A19" i="137"/>
  <c r="A18" i="137"/>
  <c r="A17" i="137"/>
  <c r="A16" i="137"/>
  <c r="A15" i="137"/>
  <c r="A14" i="137"/>
  <c r="A13" i="137"/>
  <c r="A12" i="137"/>
  <c r="A11" i="137"/>
  <c r="A10" i="137"/>
  <c r="A9" i="137"/>
  <c r="A8" i="137"/>
  <c r="A7" i="137"/>
  <c r="A6" i="137"/>
  <c r="A5" i="137"/>
  <c r="A4" i="137" l="1"/>
</calcChain>
</file>

<file path=xl/sharedStrings.xml><?xml version="1.0" encoding="utf-8"?>
<sst xmlns="http://schemas.openxmlformats.org/spreadsheetml/2006/main" count="61082" uniqueCount="185">
  <si>
    <t>Censo Nacional de Población, Hogares y Viviendas 2022</t>
  </si>
  <si>
    <t>Cuadro 9.2. Provincia de Buenos Aires. Población en viviendas particulares nacida en otro país por percepción de jubilación o pensión, según sexo registrado al nacer y grupo de edad. Año 2022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</si>
  <si>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</si>
  <si>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</si>
  <si>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</si>
  <si>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</si>
  <si>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</si>
  <si>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</si>
  <si>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</si>
  <si>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</si>
  <si>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</si>
  <si>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</si>
  <si>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</si>
  <si>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</si>
  <si>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</si>
  <si>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</si>
  <si>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</si>
  <si>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</si>
  <si>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</si>
  <si>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</si>
  <si>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</si>
  <si>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</si>
  <si>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</si>
  <si>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</si>
  <si>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</si>
  <si>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</si>
  <si>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</si>
  <si>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</si>
  <si>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</si>
  <si>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</si>
  <si>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</si>
  <si>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</si>
  <si>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</si>
  <si>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</si>
  <si>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</si>
  <si>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</si>
  <si>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</si>
  <si>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</si>
  <si>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</si>
  <si>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</si>
  <si>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</si>
  <si>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</si>
  <si>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</si>
  <si>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</si>
  <si>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</si>
  <si>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</si>
  <si>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</si>
  <si>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Sexo registrado al nacer y grupo de edad</t>
  </si>
  <si>
    <t>Jubilación y pensión por fallecimiento</t>
  </si>
  <si>
    <t>Provincia de Buenos Aires</t>
  </si>
  <si>
    <t>Cuadro 9.2.1. Provincia de Buenos Aires, partido Adolfo Alsina. Población en viviendas particulares nacida en otro país por percepción de jubilación o pensión, según sexo registrado al nacer y grupo de edad. Año 2022</t>
  </si>
  <si>
    <t>Cuadro 9.2.2. Provincia de Buenos Aires, partido Adolfo Gonzales Chaves. Población en viviendas particulares nacida en otro país por percepción de jubilación o pensión, según sexo registrado al nacer y grupo de edad. Año 2022</t>
  </si>
  <si>
    <t>Cuadro 9.2.3. Provincia de Buenos Aires, partido Alberti. Población en viviendas particulares nacida en otro país por percepción de jubilación o pensión, según sexo registrado al nacer y grupo de edad. Año 2022</t>
  </si>
  <si>
    <t>Cuadro 9.2.4. Provincia de Buenos Aires, partido Almirante Brown. Población en viviendas particulares nacida en otro país por percepción de jubilación o pensión, según sexo registrado al nacer y grupo de edad. Año 2022</t>
  </si>
  <si>
    <t>Cuadro 9.2.5. Provincia de Buenos Aires, partido Arrecifes. Población en viviendas particulares nacida en otro país por percepción de jubilación o pensión, según sexo registrado al nacer y grupo de edad. Año 2022</t>
  </si>
  <si>
    <t>Cuadro 9.2.6. Provincia de Buenos Aires, partido Avellaneda. Población en viviendas particulares nacida en otro país por percepción de jubilación o pensión, según sexo registrado al nacer y grupo de edad. Año 2022</t>
  </si>
  <si>
    <t>Cuadro 9.2.7. Provincia de Buenos Aires, partido Ayacucho. Población en viviendas particulares nacida en otro país por percepción de jubilación o pensión, según sexo registrado al nacer y grupo de edad. Año 2022</t>
  </si>
  <si>
    <t>Cuadro 9.2.8. Provincia de Buenos Aires, partido Azul. Población en viviendas particulares nacida en otro país por percepción de jubilación o pensión, según sexo registrado al nacer y grupo de edad. Año 2022</t>
  </si>
  <si>
    <t>Cuadro 9.2.9. Provincia de Buenos Aires, partido Bahía Blanca. Población en viviendas particulares nacida en otro país por percepción de jubilación o pensión, según sexo registrado al nacer y grupo de edad. Año 2022</t>
  </si>
  <si>
    <t>Cuadro 9.2.10. Provincia de Buenos Aires, partido Balcarce. Población en viviendas particulares nacida en otro país por percepción de jubilación o pensión, según sexo registrado al nacer y grupo de edad. Año 2022</t>
  </si>
  <si>
    <t>Cuadro 9.2.11. Provincia de Buenos Aires, partido Baradero. Población en viviendas particulares nacida en otro país por percepción de jubilación o pensión, según sexo registrado al nacer y grupo de edad. Año 2022</t>
  </si>
  <si>
    <t>Cuadro 9.2.12. Provincia de Buenos Aires, partido Benito Juárez. Población en viviendas particulares nacida en otro país por percepción de jubilación o pensión, según sexo registrado al nacer y grupo de edad. Año 2022</t>
  </si>
  <si>
    <t>Cuadro 9.2.13. Provincia de Buenos Aires, partido Berazategui. Población en viviendas particulares nacida en otro país por percepción de jubilación o pensión, según sexo registrado al nacer y grupo de edad. Año 2022</t>
  </si>
  <si>
    <t>Cuadro 9.2.14. Provincia de Buenos Aires, partido Berisso. Población en viviendas particulares nacida en otro país por percepción de jubilación o pensión, según sexo registrado al nacer y grupo de edad. Año 2022</t>
  </si>
  <si>
    <t>Cuadro 9.2.15. Provincia de Buenos Aires, partido Bolívar. Población en viviendas particulares nacida en otro país por percepción de jubilación o pensión, según sexo registrado al nacer y grupo de edad. Año 2022</t>
  </si>
  <si>
    <t>Cuadro 9.2.16. Provincia de Buenos Aires, partido Bragado. Población en viviendas particulares nacida en otro país por percepción de jubilación o pensión, según sexo registrado al nacer y grupo de edad. Año 2022</t>
  </si>
  <si>
    <t>Cuadro 9.2.17. Provincia de Buenos Aires, partido Brandsen. Población en viviendas particulares nacida en otro país por percepción de jubilación o pensión, según sexo registrado al nacer y grupo de edad. Año 2022</t>
  </si>
  <si>
    <t>Cuadro 9.2.18. Provincia de Buenos Aires, partido Campana. Población en viviendas particulares nacida en otro país por percepción de jubilación o pensión, según sexo registrado al nacer y grupo de edad. Año 2022</t>
  </si>
  <si>
    <t>Cuadro 9.2.19. Provincia de Buenos Aires, partido Cañuelas. Población en viviendas particulares nacida en otro país por percepción de jubilación o pensión, según sexo registrado al nacer y grupo de edad. Año 2022</t>
  </si>
  <si>
    <t>Cuadro 9.2.20. Provincia de Buenos Aires, partido Capitán Sarmiento. Población en viviendas particulares nacida en otro país por percepción de jubilación o pensión, según sexo registrado al nacer y grupo de edad. Año 2022</t>
  </si>
  <si>
    <t>Cuadro 9.2.21. Provincia de Buenos Aires, partido Carlos Casares. Población en viviendas particulares nacida en otro país por percepción de jubilación o pensión, según sexo registrado al nacer y grupo de edad. Año 2022</t>
  </si>
  <si>
    <t>Cuadro 9.2.22. Provincia de Buenos Aires, partido Carlos Tejedor. Población en viviendas particulares nacida en otro país por percepción de jubilación o pensión, según sexo registrado al nacer y grupo de edad. Año 2022</t>
  </si>
  <si>
    <t>Cuadro 9.2.23. Provincia de Buenos Aires, partido Carmen de Areco. Población en viviendas particulares nacida en otro país por percepción de jubilación o pensión, según sexo registrado al nacer y grupo de edad. Año 2022</t>
  </si>
  <si>
    <t>Cuadro 9.2.24. Provincia de Buenos Aires, partido Castelli. Población en viviendas particulares nacida en otro país por percepción de jubilación o pensión, según sexo registrado al nacer y grupo de edad. Año 2022</t>
  </si>
  <si>
    <t>Cuadro 9.2.25. Provincia de Buenos Aires, partido Chacabuco. Población en viviendas particulares nacida en otro país por percepción de jubilación o pensión, según sexo registrado al nacer y grupo de edad. Año 2022</t>
  </si>
  <si>
    <t>Cuadro 9.2.26. Provincia de Buenos Aires, partido Chascomús. Población en viviendas particulares nacida en otro país por percepción de jubilación o pensión, según sexo registrado al nacer y grupo de edad. Año 2022</t>
  </si>
  <si>
    <t>Cuadro 9.2.27. Provincia de Buenos Aires, partido Chivilcoy. Población en viviendas particulares nacida en otro país por percepción de jubilación o pensión, según sexo registrado al nacer y grupo de edad. Año 2022</t>
  </si>
  <si>
    <t>Cuadro 9.2.28. Provincia de Buenos Aires, partido Colón. Población en viviendas particulares nacida en otro país por percepción de jubilación o pensión, según sexo registrado al nacer y grupo de edad. Año 2022</t>
  </si>
  <si>
    <t>Cuadro 9.2.29. Provincia de Buenos Aires, partido Coronel de Marina Leonardo Rosales. Población en viviendas particulares nacida en otro país por percepción de jubilación o pensión, según sexo registrado al nacer y grupo de edad. Año 2022</t>
  </si>
  <si>
    <t>Cuadro 9.2.30. Provincia de Buenos Aires, partido Coronel Dorrego. Población en viviendas particulares nacida en otro país por percepción de jubilación o pensión, según sexo registrado al nacer y grupo de edad. Año 2022</t>
  </si>
  <si>
    <t>Cuadro 9.2.31. Provincia de Buenos Aires, partido Coronel Pringles. Población en viviendas particulares nacida en otro país por percepción de jubilación o pensión, según sexo registrado al nacer y grupo de edad. Año 2022</t>
  </si>
  <si>
    <t>Cuadro 9.2.32. Provincia de Buenos Aires, partido Coronel Suárez. Población en viviendas particulares nacida en otro país por percepción de jubilación o pensión, según sexo registrado al nacer y grupo de edad. Año 2022</t>
  </si>
  <si>
    <t>Cuadro 9.2.33. Provincia de Buenos Aires, partido Daireaux. Población en viviendas particulares nacida en otro país por percepción de jubilación o pensión, según sexo registrado al nacer y grupo de edad. Año 2022</t>
  </si>
  <si>
    <t>Cuadro 9.2.34. Provincia de Buenos Aires, partido Dolores. Población en viviendas particulares nacida en otro país por percepción de jubilación o pensión, según sexo registrado al nacer y grupo de edad. Año 2022</t>
  </si>
  <si>
    <t>Cuadro 9.2.35. Provincia de Buenos Aires, partido Ensenada. Población en viviendas particulares nacida en otro país por percepción de jubilación o pensión, según sexo registrado al nacer y grupo de edad. Año 2022</t>
  </si>
  <si>
    <t>Cuadro 9.2.36. Provincia de Buenos Aires, partido Escobar. Población en viviendas particulares nacida en otro país por percepción de jubilación o pensión, según sexo registrado al nacer y grupo de edad. Año 2022</t>
  </si>
  <si>
    <t>Cuadro 9.2.37. Provincia de Buenos Aires, partido Esteban Echeverría. Población en viviendas particulares nacida en otro país por percepción de jubilación o pensión, según sexo registrado al nacer y grupo de edad. Año 2022</t>
  </si>
  <si>
    <t>Cuadro 9.2.38. Provincia de Buenos Aires, partido Exaltación de la Cruz. Población en viviendas particulares nacida en otro país por percepción de jubilación o pensión, según sexo registrado al nacer y grupo de edad. Año 2022</t>
  </si>
  <si>
    <t>Cuadro 9.2.39. Provincia de Buenos Aires, partido Ezeiza. Población en viviendas particulares nacida en otro país por percepción de jubilación o pensión, según sexo registrado al nacer y grupo de edad. Año 2022</t>
  </si>
  <si>
    <t>Cuadro 9.2.40. Provincia de Buenos Aires, partido Florencio Varela. Población en viviendas particulares nacida en otro país por percepción de jubilación o pensión, según sexo registrado al nacer y grupo de edad. Año 2022</t>
  </si>
  <si>
    <t>Cuadro 9.2.41. Provincia de Buenos Aires, partido Florentino Ameghino. Población en viviendas particulares nacida en otro país por percepción de jubilación o pensión, según sexo registrado al nacer y grupo de edad. Año 2022</t>
  </si>
  <si>
    <t>Cuadro 9.2.42. Provincia de Buenos Aires, partido General Alvarado. Población en viviendas particulares nacida en otro país por percepción de jubilación o pensión, según sexo registrado al nacer y grupo de edad. Año 2022</t>
  </si>
  <si>
    <t>Cuadro 9.2.43. Provincia de Buenos Aires, partido General Alvear. Población en viviendas particulares nacida en otro país por percepción de jubilación o pensión, según sexo registrado al nacer y grupo de edad. Año 2022</t>
  </si>
  <si>
    <t>Cuadro 9.2.44. Provincia de Buenos Aires, partido General Arenales. Población en viviendas particulares nacida en otro país por percepción de jubilación o pensión, según sexo registrado al nacer y grupo de edad. Año 2022</t>
  </si>
  <si>
    <t>Cuadro 9.2.45. Provincia de Buenos Aires, partido General Belgrano. Población en viviendas particulares nacida en otro país por percepción de jubilación o pensión, según sexo registrado al nacer y grupo de edad. Año 2022</t>
  </si>
  <si>
    <t>Cuadro 9.2.46. Provincia de Buenos Aires, partido General Guido. Población en viviendas particulares nacida en otro país por percepción de jubilación o pensión, según sexo registrado al nacer y grupo de edad. Año 2022</t>
  </si>
  <si>
    <t>Cuadro 9.2.47. Provincia de Buenos Aires, partido General Juan Madariaga. Población en viviendas particulares nacida en otro país por percepción de jubilación o pensión, según sexo registrado al nacer y grupo de edad. Año 2022</t>
  </si>
  <si>
    <t>Cuadro 9.2.48. Provincia de Buenos Aires, partido General La Madrid. Población en viviendas particulares nacida en otro país por percepción de jubilación o pensión, según sexo registrado al nacer y grupo de edad. Año 2022</t>
  </si>
  <si>
    <t>Cuadro 9.2.49. Provincia de Buenos Aires, partido General Las Heras. Población en viviendas particulares nacida en otro país por percepción de jubilación o pensión, según sexo registrado al nacer y grupo de edad. Año 2022</t>
  </si>
  <si>
    <t>Cuadro 9.2.50. Provincia de Buenos Aires, partido General Lavalle. Población en viviendas particulares nacida en otro país por percepción de jubilación o pensión, según sexo registrado al nacer y grupo de edad. Año 2022</t>
  </si>
  <si>
    <t>Cuadro 9.2.51. Provincia de Buenos Aires, partido General Paz. Población en viviendas particulares nacida en otro país por percepción de jubilación o pensión, según sexo registrado al nacer y grupo de edad. Año 2022</t>
  </si>
  <si>
    <t>Cuadro 9.2.52. Provincia de Buenos Aires, partido General Pinto. Población en viviendas particulares nacida en otro país por percepción de jubilación o pensión, según sexo registrado al nacer y grupo de edad. Año 2022</t>
  </si>
  <si>
    <t>Cuadro 9.2.53. Provincia de Buenos Aires,partido General Pueyrredón. Población en viviendas particulares nacida en otro país por percepción de jubilación o pensión, según sexo registrado al nacer y grupo de edad. Año 2022</t>
  </si>
  <si>
    <t>Cuadro 9.2.54. Provincia de Buenos Aires, partido General Rodríguez. Población en viviendas particulares nacida en otro país por percepción de jubilación o pensión, según sexo registrado al nacer y grupo de edad. Año 2022</t>
  </si>
  <si>
    <t>Cuadro 9.2.55. Provincia de Buenos Aires, partido General San Martín. Población en viviendas particulares nacida en otro país por percepción de jubilación o pensión, según sexo registrado al nacer y grupo de edad. Año 2022</t>
  </si>
  <si>
    <t>Cuadro 9.2.56. Provincia de Buenos Aires, partido General Viamonte. Población en viviendas particulares nacida en otro país por percepción de jubilación o pensión, según sexo registrado al nacer y grupo de edad. Año 2022</t>
  </si>
  <si>
    <t>Cuadro 9.2.57. Provincia de Buenos Aires, partido General Villegas. Población en viviendas particulares nacida en otro país por percepción de jubilación o pensión, según sexo registrado al nacer y grupo de edad. Año 2022</t>
  </si>
  <si>
    <t>Cuadro 9.2.58. Provincia de Buenos Aires, partido Guaminí. Población en viviendas particulares nacida en otro país por percepción de jubilación o pensión, según sexo registrado al nacer y grupo de edad. Año 2022</t>
  </si>
  <si>
    <t>Cuadro 9.2.59. Provincia de Buenos Aires, partido Hipólito Yrigoyen. Población en viviendas particulares nacida en otro país por percepción de jubilación o pensión, según sexo registrado al nacer y grupo de edad. Año 2022</t>
  </si>
  <si>
    <t>Cuadro 9.2.60. Provincia de Buenos Aires, partido Hurlingham. Población en viviendas particulares nacida en otro país por percepción de jubilación o pensión, según sexo registrado al nacer y grupo de edad. Año 2022</t>
  </si>
  <si>
    <t>Cuadro 9.2.61. Provincia de Buenos Aires, partido Ituzaingó. Población en viviendas particulares nacida en otro país por percepción de jubilación o pensión, según sexo registrado al nacer y grupo de edad. Año 2022</t>
  </si>
  <si>
    <t>Cuadro 9.2.62. Provincia de Buenos Aires, partido José C. Paz. Población en viviendas particulares nacida en otro país por percepción de jubilación o pensión, según sexo registrado al nacer y grupo de edad. Año 2022</t>
  </si>
  <si>
    <t>Cuadro 9.2.63. Provincia de Buenos Aires, partido Junín. Población en viviendas particulares nacida en otro país por percepción de jubilación o pensión, según sexo registrado al nacer y grupo de edad. Año 2022</t>
  </si>
  <si>
    <t>Cuadro 9.2.64. Provincia de Buenos Aires, partido La Costa. Población en viviendas particulares nacida en otro país por percepción de jubilación o pensión, según sexo registrado al nacer y grupo de edad. Año 2022</t>
  </si>
  <si>
    <t>Cuadro 9.2.65. Provincia de Buenos Aires, partido La Matanza. Población en viviendas particulares nacida en otro país por percepción de jubilación o pensión, según sexo registrado al nacer y grupo de edad. Año 2022</t>
  </si>
  <si>
    <t>Cuadro 9.2.66. Provincia de Buenos Aires, partido Lanús. Población en viviendas particulares nacida en otro país por percepción de jubilación o pensión, según sexo registrado al nacer y grupo de edad. Año 2022</t>
  </si>
  <si>
    <t>Cuadro 9.2.67. Provincia de Buenos Aires, partido La Plata. Población en viviendas particulares nacida en otro país por percepción de jubilación o pensión, según sexo registrado al nacer y grupo de edad. Año 2022</t>
  </si>
  <si>
    <t>Cuadro 9.2.68. Provincia de Buenos Aires, partido Laprida. Población en viviendas particulares nacida en otro país por percepción de jubilación o pensión, según sexo registrado al nacer y grupo de edad. Año 2022</t>
  </si>
  <si>
    <t>Cuadro 9.2.69. Provincia de Buenos Aires, partido Las Flores. Población en viviendas particulares nacida en otro país por percepción de jubilación o pensión, según sexo registrado al nacer y grupo de edad. Año 2022</t>
  </si>
  <si>
    <t>Cuadro 9.2.70. Provincia de Buenos Aires, partido Leandro N. Alem. Población en viviendas particulares nacida en otro país por percepción de jubilación o pensión, según sexo registrado al nacer y grupo de edad. Año 2022</t>
  </si>
  <si>
    <t>Cuadro 9.2.71. Provincia de Buenos Aires, partido Lezama. Población en viviendas particulares nacida en otro país por percepción de jubilación o pensión, según sexo registrado al nacer y grupo de edad. Año 2022</t>
  </si>
  <si>
    <t>Cuadro 9.2.72. Provincia de Buenos Aires, partido Lincoln. Población en viviendas particulares nacida en otro país por percepción de jubilación o pensión, según sexo registrado al nacer y grupo de edad. Año 2022</t>
  </si>
  <si>
    <t>Cuadro 9.2.73. Provincia de Buenos Aires, partido Lobería. Población en viviendas particulares nacida en otro país por percepción de jubilación o pensión, según sexo registrado al nacer y grupo de edad. Año 2022</t>
  </si>
  <si>
    <t>Cuadro 9.2.74. Provincia de Buenos Aires, partido Lobos. Población en viviendas particulares nacida en otro país por percepción de jubilación o pensión, según sexo registrado al nacer y grupo de edad. Año 2022</t>
  </si>
  <si>
    <t>Cuadro 9.2.75. Provincia de Buenos Aires, partido Lomas de Zamora. Población en viviendas particulares nacida en otro país por percepción de jubilación o pensión, según sexo registrado al nacer y grupo de edad. Año 2022</t>
  </si>
  <si>
    <t>Cuadro 9.2.76. Provincia de Buenos Aires, partido Luján. Población en viviendas particulares nacida en otro país por percepción de jubilación o pensión, según sexo registrado al nacer y grupo de edad. Año 2022</t>
  </si>
  <si>
    <t>Cuadro 9.2.77. Provincia de Buenos Aires, partido Magdalena. Población en viviendas particulares nacida en otro país por percepción de jubilación o pensión, según sexo registrado al nacer y grupo de edad. Año 2022</t>
  </si>
  <si>
    <t>Cuadro 9.2.78. Provincia de Buenos Aires, partido Maipú. Población en viviendas particulares nacida en otro país por percepción de jubilación o pensión, según sexo registrado al nacer y grupo de edad. Año 2022</t>
  </si>
  <si>
    <t>Cuadro 9.2.79. Provincia de Buenos Aires, partido Malvinas Argentinas. Población en viviendas particulares nacida en otro país por percepción de jubilación o pensión, según sexo registrado al nacer y grupo de edad. Año 2022</t>
  </si>
  <si>
    <t>Cuadro 9.2.80. Provincia de Buenos Aires, partido Mar Chiquita. Población en viviendas particulares nacida en otro país por percepción de jubilación o pensión, según sexo registrado al nacer y grupo de edad. Año 2022</t>
  </si>
  <si>
    <t>Cuadro 9.2.81. Provincia de Buenos Aires, partido Marcos Paz. Población en viviendas particulares nacida en otro país por percepción de jubilación o pensión, según sexo registrado al nacer y grupo de edad. Año 2022</t>
  </si>
  <si>
    <t>Cuadro 9.2.82. Provincia de Buenos Aires, partido Mercedes. Población en viviendas particulares nacida en otro país por percepción de jubilación o pensión, según sexo registrado al nacer y grupo de edad. Año 2022</t>
  </si>
  <si>
    <t>Cuadro 9.2.83. Provincia de Buenos Aires, partido Merlo. Población en viviendas particulares nacida en otro país por percepción de jubilación o pensión, según sexo registrado al nacer y grupo de edad. Año 2022</t>
  </si>
  <si>
    <t>Cuadro 9.2.84. Provincia de Buenos Aires, partido Monte. Población en viviendas particulares nacida en otro país por percepción de jubilación o pensión, según sexo registrado al nacer y grupo de edad. Año 2022</t>
  </si>
  <si>
    <t>Cuadro 9.2.85. Provincia de Buenos Aires, partido Monte Hermoso. Población en viviendas particulares nacida en otro país por percepción de jubilación o pensión, según sexo registrado al nacer y grupo de edad. Año 2022</t>
  </si>
  <si>
    <t>Cuadro 9.2.86. Provincia de Buenos Aires, partido Moreno. Población en viviendas particulares nacida en otro país por percepción de jubilación o pensión, según sexo registrado al nacer y grupo de edad. Año 2022</t>
  </si>
  <si>
    <t>Cuadro 9.2.87. Provincia de Buenos Aires, partido Morón. Población en viviendas particulares nacida en otro país por percepción de jubilación o pensión, según sexo registrado al nacer y grupo de edad. Año 2022</t>
  </si>
  <si>
    <t>Cuadro 9.2.88. Provincia de Buenos Aires, partido Navarro. Población en viviendas particulares nacida en otro país por percepción de jubilación o pensión, según sexo registrado al nacer y grupo de edad. Año 2022</t>
  </si>
  <si>
    <t>Cuadro 9.2.89. Provincia de Buenos Aires, partido Necochea. Población en viviendas particulares nacida en otro país por percepción de jubilación o pensión, según sexo registrado al nacer y grupo de edad. Año 2022</t>
  </si>
  <si>
    <t>Cuadro 9.2.90. Provincia de Buenos Aires, partido 9 de Julio. Población en viviendas particulares nacida en otro país por percepción de jubilación o pensión, según sexo registrado al nacer y grupo de edad. Año 2022</t>
  </si>
  <si>
    <t>Cuadro 9.2.91. Provincia de Buenos Aires, partido Olavarría. Población en viviendas particulares nacida en otro país por percepción de jubilación o pensión, según sexo registrado al nacer y grupo de edad. Año 2022</t>
  </si>
  <si>
    <t>Cuadro 9.2.92. Provincia de Buenos Aires, partido Patagones. Población en viviendas particulares nacida en otro país por percepción de jubilación o pensión, según sexo registrado al nacer y grupo de edad. Año 2022</t>
  </si>
  <si>
    <t>Cuadro 9.2.93. Provincia de Buenos Aires, partido Pehuajó. Población en viviendas particulares nacida en otro país por percepción de jubilación o pensión, según sexo registrado al nacer y grupo de edad. Año 2022</t>
  </si>
  <si>
    <t>Cuadro 9.2.94. Provincia de Buenos Aires, partido Pellegrini. Población en viviendas particulares nacida en otro país por percepción de jubilación o pensión, según sexo registrado al nacer y grupo de edad. Año 2022</t>
  </si>
  <si>
    <t>Cuadro 9.2.95. Provincia de Buenos Aires, partido Pergamino. Población en viviendas particulares nacida en otro país por percepción de jubilación o pensión, según sexo registrado al nacer y grupo de edad. Año 2022</t>
  </si>
  <si>
    <t>Cuadro 9.2.96. Provincia de Buenos Aires, partido Pila. Población en viviendas particulares nacida en otro país por percepción de jubilación o pensión, según sexo registrado al nacer y grupo de edad. Año 2022</t>
  </si>
  <si>
    <t>Cuadro 9.2.97. Provincia de Buenos Aires, partido Pilar. Población en viviendas particulares nacida en otro país por percepción de jubilación o pensión, según sexo registrado al nacer y grupo de edad. Año 2022</t>
  </si>
  <si>
    <t>Cuadro 9.2.98. Provincia de Buenos Aires, partido Pinamar. Población en viviendas particulares nacida en otro país por percepción de jubilación o pensión, según sexo registrado al nacer y grupo de edad. Año 2022</t>
  </si>
  <si>
    <t>Cuadro 9.2.99. Provincia de Buenos Aires, partido Presidente Perón. Población en viviendas particulares nacida en otro país por percepción de jubilación o pensión, según sexo registrado al nacer y grupo de edad. Año 2022</t>
  </si>
  <si>
    <t>Cuadro 9.2.100. Provincia de Buenos Aires, partido Puan. Población en viviendas particulares nacida en otro país por percepción de jubilación o pensión, según sexo registrado al nacer y grupo de edad. Año 2022</t>
  </si>
  <si>
    <t>Cuadro 9.2.101. Provincia de Buenos Aires, partido Punta Indio. Población en viviendas particulares nacida en otro país por percepción de jubilación o pensión, según sexo registrado al nacer y grupo de edad. Año 2022</t>
  </si>
  <si>
    <t>Cuadro 9.2.102. Provincia de Buenos Aires, partido Quilmes. Población en viviendas particulares nacida en otro país por percepción de jubilación o pensión, según sexo registrado al nacer y grupo de edad. Año 2022</t>
  </si>
  <si>
    <t>Cuadro 9.2.103. Provincia de Buenos Aires, partido Ramallo. Población en viviendas particulares nacida en otro país por percepción de jubilación o pensión, según sexo registrado al nacer y grupo de edad. Año 2022</t>
  </si>
  <si>
    <t>Cuadro 9.2.104. Provincia de Buenos Aires, partido Rauch. Población en viviendas particulares nacida en otro país por percepción de jubilación o pensión, según sexo registrado al nacer y grupo de edad. Año 2022</t>
  </si>
  <si>
    <t>Cuadro 9.2.105. Provincia de Buenos Aires, partido Rivadavia. Población en viviendas particulares nacida en otro país por percepción de jubilación o pensión, según sexo registrado al nacer y grupo de edad. Año 2022</t>
  </si>
  <si>
    <t>Cuadro 9.2.106. Provincia de Buenos Aires, partido Rojas. Población en viviendas particulares nacida en otro país por percepción de jubilación o pensión, según sexo registrado al nacer y grupo de edad. Año 2022</t>
  </si>
  <si>
    <t>Cuadro 9.2.107. Provincia de Buenos Aires, partido Roque Pérez. Población en viviendas particulares nacida en otro país por percepción de jubilación o pensión, según sexo registrado al nacer y grupo de edad. Año 2022</t>
  </si>
  <si>
    <t>Cuadro 9.2.108. Provincia de Buenos Aires, partido Saavedra. Población en viviendas particulares nacida en otro país por percepción de jubilación o pensión, según sexo registrado al nacer y grupo de edad. Año 2022</t>
  </si>
  <si>
    <t>Cuadro 9.2.109. Provincia de Buenos Aires, partido Saladillo. Población en viviendas particulares nacida en otro país por percepción de jubilación o pensión, según sexo registrado al nacer y grupo de edad. Año 2022</t>
  </si>
  <si>
    <t>Cuadro 9.2.110. Provincia de Buenos Aires, partido Salto. Población en viviendas particulares nacida en otro país por percepción de jubilación o pensión, según sexo registrado al nacer y grupo de edad. Año 2022</t>
  </si>
  <si>
    <t>Cuadro 9.2.111. Provincia de Buenos Aires, partido Salliqueló. Población en viviendas particulares nacida en otro país por percepción de jubilación o pensión, según sexo registrado al nacer y grupo de edad. Año 2022</t>
  </si>
  <si>
    <t>Cuadro 9.2.112. Provincia de Buenos Aires, partido San Andrés de Giles. Población en viviendas particulares nacida en otro país por percepción de jubilación o pensión, según sexo registrado al nacer y grupo de edad. Año 2022</t>
  </si>
  <si>
    <t>Cuadro 9.2.113. Provincia de Buenos Aires, partido San Antonio de Areco. Población en viviendas particulares nacida en otro país por percepción de jubilación o pensión, según sexo registrado al nacer y grupo de edad. Año 2022</t>
  </si>
  <si>
    <t>Cuadro 9.2.114. Provincia de Buenos Aires, partido San Cayetano. Población en viviendas particulares nacida en otro país por percepción de jubilación o pensión, según sexo registrado al nacer y grupo de edad. Año 2022</t>
  </si>
  <si>
    <t>Cuadro 9.2.115. Provincia de Buenos Aires, partido San Fernando. Población en viviendas particulares nacida en otro país por percepción de jubilación o pensión, según sexo registrado al nacer y grupo de edad. Año 2022</t>
  </si>
  <si>
    <t>Cuadro 9.2.116. Provincia de Buenos Aires, partido San Isidro. Población en viviendas particulares nacida en otro país por percepción de jubilación o pensión, según sexo registrado al nacer y grupo de edad. Año 2022</t>
  </si>
  <si>
    <t>Cuadro 9.2.117. Provincia de Buenos Aires, partido San Miguel. Población en viviendas particulares nacida en otro país por percepción de jubilación o pensión, según sexo registrado al nacer y grupo de edad. Año 2022</t>
  </si>
  <si>
    <t>Cuadro 9.2.118. Provincia de Buenos Aires, partido San Nicolás. Población en viviendas particulares nacida en otro país por percepción de jubilación o pensión, según sexo registrado al nacer y grupo de edad. Año 2022</t>
  </si>
  <si>
    <t>Cuadro 9.2.119. Provincia de Buenos Aires, partido San Pedro. Población en viviendas particulares nacida en otro país por percepción de jubilación o pensión, según sexo registrado al nacer y grupo de edad. Año 2022</t>
  </si>
  <si>
    <t>Cuadro 9.2.120. Provincia de Buenos Aires, partido San Vicente. Población en viviendas particulares nacida en otro país por percepción de jubilación o pensión, según sexo registrado al nacer y grupo de edad. Año 2022</t>
  </si>
  <si>
    <t>Cuadro 9.2.121. Provincia de Buenos Aires, partido Suipacha. Población en viviendas particulares nacida en otro país por percepción de jubilación o pensión, según sexo registrado al nacer y grupo de edad. Año 2022</t>
  </si>
  <si>
    <t>Cuadro 9.2.122. Provincia de Buenos Aires, partido Tandil. Población en viviendas particulares nacida en otro país por percepción de jubilación o pensión, según sexo registrado al nacer y grupo de edad. Año 2022</t>
  </si>
  <si>
    <t>Cuadro 9.2.123. Provincia de Buenos Aires, partido Tapalqué. Población en viviendas particulares nacida en otro país por percepción de jubilación o pensión, según sexo registrado al nacer y grupo de edad. Año 2022</t>
  </si>
  <si>
    <t>Cuadro 9.2.124. Provincia de Buenos Aires, partido Tigre. Población en viviendas particulares nacida en otro país por percepción de jubilación o pensión, según sexo registrado al nacer y grupo de edad. Año 2022</t>
  </si>
  <si>
    <t>Cuadro 9.2.125. Provincia de Buenos Aires, partido Tordillo. Población en viviendas particulares nacida en otro país por percepción de jubilación o pensión, según sexo registrado al nacer y grupo de edad. Año 2022</t>
  </si>
  <si>
    <t>Cuadro 9.2.126. Provincia de Buenos Aires, partido Tornquist. Población en viviendas particulares nacida en otro país por percepción de jubilación o pensión, según sexo registrado al nacer y grupo de edad. Año 2022</t>
  </si>
  <si>
    <t>Cuadro 9.2.127. Provincia de Buenos Aires, partido Trenque Lauquen. Población en viviendas particulares nacida en otro país por percepción de jubilación o pensión, según sexo registrado al nacer y grupo de edad. Año 2022</t>
  </si>
  <si>
    <t>Cuadro 9.2.128. Provincia de Buenos Aires, partido Tres Arroyos. Población en viviendas particulares nacida en otro país por percepción de jubilación o pensión, según sexo registrado al nacer y grupo de edad. Año 2022</t>
  </si>
  <si>
    <t>Cuadro 9.2.129. Provincia de Buenos Aires, partido Tres de Febrero. Población en viviendas particulares nacida en otro país por percepción de jubilación o pensión, según sexo registrado al nacer y grupo de edad. Año 2022</t>
  </si>
  <si>
    <t>Cuadro 9.2.130. Provincia de Buenos Aires, partido Tres Lomas. Población en viviendas particulares nacida en otro país por percepción de jubilación o pensión, según sexo registrado al nacer y grupo de edad. Año 2022</t>
  </si>
  <si>
    <t>Cuadro 9.2.131. Provincia de Buenos Aires, partido 25 de Mayo. Población en viviendas particulares nacida en otro país por percepción de jubilación o pensión, según sexo registrado al nacer y grupo de edad. Año 2022</t>
  </si>
  <si>
    <t>Cuadro 9.2.132. Provincia de Buenos Aires, partido Vicente López. Población en viviendas particulares nacida en otro país por percepción de jubilación o pensión, según sexo registrado al nacer y grupo de edad. Año 2022</t>
  </si>
  <si>
    <t>Cuadro 9.2.133. Provincia de Buenos Aires, partido Villa Gesell. Población en viviendas particulares nacida en otro país por percepción de jubilación o pensión, según sexo registrado al nacer y grupo de edad. Año 2022</t>
  </si>
  <si>
    <t>Cuadro 9.2.134. Provincia de Buenos Aires, partido Villarino. Población en viviendas particulares nacida en otro país por percepción de jubilación o pensión, según sexo registrado al nacer y grupo de edad. Año 2022</t>
  </si>
  <si>
    <t>Cuadro 9.2.135. Provincia de Buenos Aires, partido Zárate. Población en viviendas particulares nacida en otro país por percepción de jubilación o pensión, según sexo registrado al nacer y grupo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</si>
</sst>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1" t="s">
        <v>38</v>
      </c>
    </row>
    <row r="4" spans="11:11" ht="20.25" x14ac:dyDescent="0.3">
      <c r="K4" s="11"/>
    </row>
    <row r="5" spans="11:11" ht="20.25" x14ac:dyDescent="0.3">
      <c r="K5" s="11" t="s">
        <v>39</v>
      </c>
    </row>
    <row r="7" spans="11:11" ht="15" x14ac:dyDescent="0.2">
      <c r="K7" s="12"/>
    </row>
    <row r="8" spans="11:11" ht="15" x14ac:dyDescent="0.2">
      <c r="K8" s="12" t="s">
        <v>49</v>
      </c>
    </row>
    <row r="9" spans="11:11" ht="15" x14ac:dyDescent="0.2">
      <c r="K9" s="12"/>
    </row>
    <row r="10" spans="11:11" ht="15" x14ac:dyDescent="0.2">
      <c r="K10" s="12"/>
    </row>
    <row r="11" spans="11:11" ht="15" x14ac:dyDescent="0.2">
      <c r="K11" s="12"/>
    </row>
    <row r="12" spans="11:11" ht="15" x14ac:dyDescent="0.2">
      <c r="K12" s="12" t="s">
        <v>40</v>
      </c>
    </row>
    <row r="13" spans="11:11" ht="15" x14ac:dyDescent="0.2">
      <c r="K13" s="12" t="s">
        <v>41</v>
      </c>
    </row>
    <row r="14" spans="11:11" ht="15" x14ac:dyDescent="0.2">
      <c r="K14" s="12" t="s">
        <v>42</v>
      </c>
    </row>
    <row r="15" spans="11:11" ht="15" x14ac:dyDescent="0.2">
      <c r="K15" s="12"/>
    </row>
    <row r="16" spans="11:11" ht="15" x14ac:dyDescent="0.2">
      <c r="K16" s="12"/>
    </row>
    <row r="17" spans="11:11" ht="15" x14ac:dyDescent="0.2">
      <c r="K17" s="12"/>
    </row>
    <row r="18" spans="11:11" ht="15" x14ac:dyDescent="0.2">
      <c r="K18" s="12"/>
    </row>
    <row r="19" spans="11:11" ht="15" x14ac:dyDescent="0.2">
      <c r="K19" s="12"/>
    </row>
    <row r="20" spans="11:11" ht="15" x14ac:dyDescent="0.2">
      <c r="K20" s="12"/>
    </row>
    <row r="21" spans="11:11" ht="15" x14ac:dyDescent="0.2">
      <c r="K21" s="12"/>
    </row>
    <row r="22" spans="11:11" ht="15" x14ac:dyDescent="0.2">
      <c r="K22" s="12"/>
    </row>
    <row r="23" spans="11:11" ht="15" x14ac:dyDescent="0.2">
      <c r="K23" s="12"/>
    </row>
    <row r="24" spans="11:11" ht="15" x14ac:dyDescent="0.2">
      <c r="K24" s="12"/>
    </row>
    <row r="25" spans="11:11" ht="15" x14ac:dyDescent="0.2">
      <c r="K25" s="12"/>
    </row>
    <row r="26" spans="11:11" ht="15" x14ac:dyDescent="0.2">
      <c r="K26" s="12"/>
    </row>
    <row r="27" spans="11:11" ht="15" x14ac:dyDescent="0.2">
      <c r="K27" s="12"/>
    </row>
    <row r="28" spans="11:11" ht="15" x14ac:dyDescent="0.2">
      <c r="K28" s="12"/>
    </row>
    <row r="29" spans="11:11" ht="15" x14ac:dyDescent="0.2">
      <c r="K29" s="12"/>
    </row>
    <row r="30" spans="11:11" ht="15" x14ac:dyDescent="0.2">
      <c r="K30" s="12"/>
    </row>
    <row r="31" spans="11:11" ht="15" x14ac:dyDescent="0.2">
      <c r="K31" s="12"/>
    </row>
    <row r="32" spans="11:11" ht="15" x14ac:dyDescent="0.2">
      <c r="K32" s="12"/>
    </row>
    <row r="33" spans="11:11" ht="15" x14ac:dyDescent="0.2">
      <c r="K33" s="12"/>
    </row>
    <row r="34" spans="11:11" ht="15" x14ac:dyDescent="0.2">
      <c r="K34" s="12"/>
    </row>
    <row r="35" spans="11:11" ht="15" x14ac:dyDescent="0.2">
      <c r="K35" s="12"/>
    </row>
    <row r="36" spans="11:11" ht="15" x14ac:dyDescent="0.2">
      <c r="K36" s="12"/>
    </row>
    <row r="37" spans="11:11" ht="15" x14ac:dyDescent="0.2">
      <c r="K37" s="12"/>
    </row>
    <row r="38" spans="11:11" ht="15" x14ac:dyDescent="0.2">
      <c r="K38" s="12"/>
    </row>
    <row r="39" spans="11:11" ht="15" x14ac:dyDescent="0.2">
      <c r="K39" s="12"/>
    </row>
    <row r="40" spans="11:11" ht="15" x14ac:dyDescent="0.2">
      <c r="K40" s="12"/>
    </row>
    <row r="41" spans="11:11" ht="15" x14ac:dyDescent="0.2">
      <c r="K41" s="12"/>
    </row>
    <row r="42" spans="11:11" ht="15" x14ac:dyDescent="0.2">
      <c r="K42" s="12"/>
    </row>
    <row r="43" spans="11:11" ht="15" x14ac:dyDescent="0.2">
      <c r="K43" s="12"/>
    </row>
    <row r="44" spans="11:11" ht="15" x14ac:dyDescent="0.2">
      <c r="K44" s="12"/>
    </row>
    <row r="45" spans="11:11" ht="15" x14ac:dyDescent="0.2">
      <c r="K45" s="12"/>
    </row>
    <row r="46" spans="11:11" ht="15" x14ac:dyDescent="0.2">
      <c r="K46" s="12"/>
    </row>
    <row r="47" spans="11:11" ht="15" x14ac:dyDescent="0.2">
      <c r="K47" s="12"/>
    </row>
    <row r="48" spans="11:11" ht="15" x14ac:dyDescent="0.2">
      <c r="K48" s="12"/>
    </row>
    <row r="49" spans="11:11" ht="15" x14ac:dyDescent="0.2">
      <c r="K49" s="12"/>
    </row>
    <row r="50" spans="11:11" ht="15" x14ac:dyDescent="0.2">
      <c r="K50" s="12"/>
    </row>
    <row r="51" spans="11:11" ht="15" x14ac:dyDescent="0.2">
      <c r="K51" s="12"/>
    </row>
    <row r="52" spans="11:11" ht="15" x14ac:dyDescent="0.2">
      <c r="K52" s="12"/>
    </row>
    <row r="53" spans="11:11" ht="15" x14ac:dyDescent="0.2">
      <c r="K53" s="12"/>
    </row>
    <row r="54" spans="11:11" ht="15" x14ac:dyDescent="0.2">
      <c r="K54" s="12"/>
    </row>
    <row r="55" spans="11:11" ht="15" x14ac:dyDescent="0.2">
      <c r="K55" s="12"/>
    </row>
    <row r="56" spans="11:11" ht="15" x14ac:dyDescent="0.2">
      <c r="K56" s="12"/>
    </row>
    <row r="57" spans="11:11" ht="15" x14ac:dyDescent="0.2">
      <c r="K57" s="12"/>
    </row>
    <row r="58" spans="11:11" ht="15" x14ac:dyDescent="0.2">
      <c r="K58" s="12"/>
    </row>
    <row r="59" spans="11:11" ht="15" x14ac:dyDescent="0.2">
      <c r="K59" s="12"/>
    </row>
    <row r="60" spans="11:11" ht="15" x14ac:dyDescent="0.2">
      <c r="K60" s="12"/>
    </row>
    <row r="61" spans="11:11" ht="15" x14ac:dyDescent="0.2">
      <c r="K61" s="12"/>
    </row>
    <row r="62" spans="11:11" ht="15" x14ac:dyDescent="0.2">
      <c r="K62" s="12"/>
    </row>
    <row r="63" spans="11:11" ht="15" x14ac:dyDescent="0.2">
      <c r="K63" s="12"/>
    </row>
    <row r="64" spans="11:11" ht="15" x14ac:dyDescent="0.2">
      <c r="K64" s="12"/>
    </row>
    <row r="65" spans="11:11" ht="15" x14ac:dyDescent="0.2">
      <c r="K65" s="12"/>
    </row>
    <row r="66" spans="11:11" ht="15" x14ac:dyDescent="0.2">
      <c r="K66" s="12"/>
    </row>
    <row r="67" spans="11:11" ht="15" x14ac:dyDescent="0.2">
      <c r="K67" s="12"/>
    </row>
    <row r="68" spans="11:11" ht="15" x14ac:dyDescent="0.2">
      <c r="K68" s="12"/>
    </row>
    <row r="69" spans="11:11" ht="15" x14ac:dyDescent="0.2">
      <c r="K69" s="12"/>
    </row>
    <row r="70" spans="11:11" ht="15" x14ac:dyDescent="0.2">
      <c r="K70" s="12"/>
    </row>
    <row r="71" spans="11:11" ht="15" x14ac:dyDescent="0.2">
      <c r="K71" s="12"/>
    </row>
    <row r="72" spans="11:11" ht="15" x14ac:dyDescent="0.2">
      <c r="K72" s="12"/>
    </row>
    <row r="73" spans="11:11" ht="15" x14ac:dyDescent="0.2">
      <c r="K73" s="12"/>
    </row>
    <row r="74" spans="11:11" ht="15" x14ac:dyDescent="0.2">
      <c r="K74" s="12"/>
    </row>
    <row r="75" spans="11:11" ht="15" x14ac:dyDescent="0.2">
      <c r="K75" s="12"/>
    </row>
    <row r="76" spans="11:11" ht="15" x14ac:dyDescent="0.2">
      <c r="K76" s="12"/>
    </row>
    <row r="77" spans="11:11" ht="15" x14ac:dyDescent="0.2">
      <c r="K77" s="12"/>
    </row>
    <row r="78" spans="11:11" ht="15" x14ac:dyDescent="0.2">
      <c r="K78" s="12"/>
    </row>
    <row r="79" spans="11:11" ht="15" x14ac:dyDescent="0.2">
      <c r="K79" s="12"/>
    </row>
    <row r="80" spans="11:11" ht="15" x14ac:dyDescent="0.2">
      <c r="K80" s="12"/>
    </row>
    <row r="81" spans="11:11" ht="15" x14ac:dyDescent="0.2">
      <c r="K81" s="12"/>
    </row>
    <row r="82" spans="11:11" ht="15" x14ac:dyDescent="0.2">
      <c r="K82" s="12"/>
    </row>
    <row r="83" spans="11:11" ht="15" x14ac:dyDescent="0.2">
      <c r="K83" s="12"/>
    </row>
    <row r="84" spans="11:11" ht="15" x14ac:dyDescent="0.2">
      <c r="K84" s="12"/>
    </row>
    <row r="85" spans="11:11" ht="15" x14ac:dyDescent="0.2">
      <c r="K85" s="12"/>
    </row>
    <row r="86" spans="11:11" ht="15" x14ac:dyDescent="0.2">
      <c r="K86" s="12"/>
    </row>
    <row r="87" spans="11:11" ht="15" x14ac:dyDescent="0.2">
      <c r="K87" s="12"/>
    </row>
    <row r="88" spans="11:11" ht="15" x14ac:dyDescent="0.2">
      <c r="K88" s="12"/>
    </row>
    <row r="89" spans="11:11" ht="15" x14ac:dyDescent="0.2">
      <c r="K89" s="12"/>
    </row>
    <row r="90" spans="11:11" ht="15" x14ac:dyDescent="0.2">
      <c r="K90" s="12"/>
    </row>
    <row r="91" spans="11:11" ht="15" x14ac:dyDescent="0.2">
      <c r="K91" s="12"/>
    </row>
    <row r="92" spans="11:11" ht="15" x14ac:dyDescent="0.2">
      <c r="K92" s="12"/>
    </row>
    <row r="93" spans="11:11" ht="15" x14ac:dyDescent="0.2">
      <c r="K93" s="12"/>
    </row>
    <row r="94" spans="11:11" ht="15" x14ac:dyDescent="0.2">
      <c r="K94" s="12"/>
    </row>
    <row r="95" spans="11:11" ht="15" x14ac:dyDescent="0.2">
      <c r="K95" s="12"/>
    </row>
    <row r="96" spans="11:11" ht="15" x14ac:dyDescent="0.2">
      <c r="K96" s="12"/>
    </row>
    <row r="97" spans="11:11" ht="15" x14ac:dyDescent="0.2">
      <c r="K97" s="12"/>
    </row>
    <row r="98" spans="11:11" ht="15" x14ac:dyDescent="0.2">
      <c r="K98" s="12"/>
    </row>
    <row r="99" spans="11:11" ht="15" x14ac:dyDescent="0.2">
      <c r="K99" s="12"/>
    </row>
    <row r="100" spans="11:11" ht="15" x14ac:dyDescent="0.2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3"/>
  <sheetViews>
    <sheetView showGridLines="0" tabSelected="1" workbookViewId="0"/>
  </sheetViews>
  <sheetFormatPr baseColWidth="10" defaultRowHeight="12.75" x14ac:dyDescent="0.2"/>
  <cols>
    <col min="1" max="1" width="220.1640625" style="14" customWidth="1"/>
  </cols>
  <sheetData>
    <row r="1" spans="1:1" x14ac:dyDescent="0.2">
      <c r="A1" s="13" t="s">
        <v>33</v>
      </c>
    </row>
    <row r="2" spans="1:1" x14ac:dyDescent="0.2">
      <c r="A2" s="13" t="s">
        <v>34</v>
      </c>
    </row>
    <row r="4" spans="1:1" x14ac:dyDescent="0.2">
      <c r="A4" s="15" t="str">
        <f>HYPERLINK("#'Cuadro 9.2'!A3", "Cuadro 9.2. Provincia de Buenos Aires. Población en viviendas particulares nacida en otro país por percepción de jubilación o pensión, según sexo registrado al nacer y grupo de edad. Año 2022")</f>
        <v>Cuadro 9.2. Provincia de Buenos Aires. Población en viviendas particulares nacida en otro país por percepción de jubilación o pensión, según sexo registrado al nacer y grupo de edad. Año 2022</v>
      </c>
    </row>
    <row r="5" spans="1:1" x14ac:dyDescent="0.2">
      <c r="A5" s="15" t="str">
        <f>HYPERLINK("#'Cuadro 9.2.1'!A3", "Cuadro 9.2.1. Provincia de Buenos Aires, partido Adolfo Alsina. Población en viviendas particulares nacida en otro país por percepción de jubilación o pensión, según sexo registrado al nacer y grupo de edad. Año 2022")</f>
        <v>Cuadro 9.2.1. Provincia de Buenos Aires, partido Adolfo Alsina. Población en viviendas particulares nacida en otro país por percepción de jubilación o pensión, según sexo registrado al nacer y grupo de edad. Año 2022</v>
      </c>
    </row>
    <row r="6" spans="1:1" x14ac:dyDescent="0.2">
      <c r="A6" s="15" t="str">
        <f>HYPERLINK("#'Cuadro 9.2.2'!A3", "Cuadro 9.2.2. Provincia de Buenos Aires, partido Adolfo Gonzales Chaves. Población en viviendas particulares nacida en otro país por percepción de jubilación o pensión, según sexo registrado al nacer y grupo de edad. Año 2022")</f>
        <v>Cuadro 9.2.2. Provincia de Buenos Aires, partido Adolfo Gonzales Chaves. Población en viviendas particulares nacida en otro país por percepción de jubilación o pensión, según sexo registrado al nacer y grupo de edad. Año 2022</v>
      </c>
    </row>
    <row r="7" spans="1:1" x14ac:dyDescent="0.2">
      <c r="A7" s="15" t="str">
        <f>HYPERLINK("#'Cuadro 9.2.3'!A3", "Cuadro 9.2.3. Provincia de Buenos Aires, partido Alberti. Población en viviendas particulares nacida en otro país por percepción de jubilación o pensión, según sexo registrado al nacer y grupo de edad. Año 2022")</f>
        <v>Cuadro 9.2.3. Provincia de Buenos Aires, partido Alberti. Población en viviendas particulares nacida en otro país por percepción de jubilación o pensión, según sexo registrado al nacer y grupo de edad. Año 2022</v>
      </c>
    </row>
    <row r="8" spans="1:1" x14ac:dyDescent="0.2">
      <c r="A8" s="15" t="str">
        <f>HYPERLINK("#'Cuadro 9.2.4'!A3", "Cuadro 9.2.4. Provincia de Buenos Aires, partido Almirante Brown. Población en viviendas particulares nacida en otro país por percepción de jubilación o pensión, según sexo registrado al nacer y grupo de edad. Año 2022")</f>
        <v>Cuadro 9.2.4. Provincia de Buenos Aires, partido Almirante Brown. Población en viviendas particulares nacida en otro país por percepción de jubilación o pensión, según sexo registrado al nacer y grupo de edad. Año 2022</v>
      </c>
    </row>
    <row r="9" spans="1:1" x14ac:dyDescent="0.2">
      <c r="A9" s="15" t="str">
        <f>HYPERLINK("#'Cuadro 9.2.5'!A3", "Cuadro 9.2.5. Provincia de Buenos Aires, partido Arrecifes. Población en viviendas particulares nacida en otro país por percepción de jubilación o pensión, según sexo registrado al nacer y grupo de edad. Año 2022")</f>
        <v>Cuadro 9.2.5. Provincia de Buenos Aires, partido Arrecifes. Población en viviendas particulares nacida en otro país por percepción de jubilación o pensión, según sexo registrado al nacer y grupo de edad. Año 2022</v>
      </c>
    </row>
    <row r="10" spans="1:1" x14ac:dyDescent="0.2">
      <c r="A10" s="15" t="str">
        <f>HYPERLINK("#'Cuadro 9.2.6'!A3", "Cuadro 9.2.6. Provincia de Buenos Aires, partido Avellaneda. Población en viviendas particulares nacida en otro país por percepción de jubilación o pensión, según sexo registrado al nacer y grupo de edad. Año 2022")</f>
        <v>Cuadro 9.2.6. Provincia de Buenos Aires, partido Avellaneda. Población en viviendas particulares nacida en otro país por percepción de jubilación o pensión, según sexo registrado al nacer y grupo de edad. Año 2022</v>
      </c>
    </row>
    <row r="11" spans="1:1" x14ac:dyDescent="0.2">
      <c r="A11" s="15" t="str">
        <f>HYPERLINK("#'Cuadro 9.2.7'!A3", "Cuadro 9.2.7. Provincia de Buenos Aires, partido Ayacucho. Población en viviendas particulares nacida en otro país por percepción de jubilación o pensión, según sexo registrado al nacer y grupo de edad. Año 2022")</f>
        <v>Cuadro 9.2.7. Provincia de Buenos Aires, partido Ayacucho. Población en viviendas particulares nacida en otro país por percepción de jubilación o pensión, según sexo registrado al nacer y grupo de edad. Año 2022</v>
      </c>
    </row>
    <row r="12" spans="1:1" x14ac:dyDescent="0.2">
      <c r="A12" s="15" t="str">
        <f>HYPERLINK("#'Cuadro 9.2.8'!A3", "Cuadro 9.2.8. Provincia de Buenos Aires, partido Azul. Población en viviendas particulares nacida en otro país por percepción de jubilación o pensión, según sexo registrado al nacer y grupo de edad. Año 2022")</f>
        <v>Cuadro 9.2.8. Provincia de Buenos Aires, partido Azul. Población en viviendas particulares nacida en otro país por percepción de jubilación o pensión, según sexo registrado al nacer y grupo de edad. Año 2022</v>
      </c>
    </row>
    <row r="13" spans="1:1" x14ac:dyDescent="0.2">
      <c r="A13" s="15" t="str">
        <f>HYPERLINK("#'Cuadro 9.2.9'!A3", "Cuadro 9.2.9. Provincia de Buenos Aires, partido Bahía Blanca. Población en viviendas particulares nacida en otro país por percepción de jubilación o pensión, según sexo registrado al nacer y grupo de edad. Año 2022")</f>
        <v>Cuadro 9.2.9. Provincia de Buenos Aires, partido Bahía Blanca. Población en viviendas particulares nacida en otro país por percepción de jubilación o pensión, según sexo registrado al nacer y grupo de edad. Año 2022</v>
      </c>
    </row>
    <row r="14" spans="1:1" x14ac:dyDescent="0.2">
      <c r="A14" s="15" t="str">
        <f>HYPERLINK("#'Cuadro 9.2.10'!A3", "Cuadro 9.2.10. Provincia de Buenos Aires, partido Balcarce. Población en viviendas particulares nacida en otro país por percepción de jubilación o pensión, según sexo registrado al nacer y grupo de edad. Año 2022")</f>
        <v>Cuadro 9.2.10. Provincia de Buenos Aires, partido Balcarce. Población en viviendas particulares nacida en otro país por percepción de jubilación o pensión, según sexo registrado al nacer y grupo de edad. Año 2022</v>
      </c>
    </row>
    <row r="15" spans="1:1" x14ac:dyDescent="0.2">
      <c r="A15" s="15" t="str">
        <f>HYPERLINK("#'Cuadro 9.2.11'!A3", "Cuadro 9.2.11. Provincia de Buenos Aires, partido Baradero. Población en viviendas particulares nacida en otro país por percepción de jubilación o pensión, según sexo registrado al nacer y grupo de edad. Año 2022")</f>
        <v>Cuadro 9.2.11. Provincia de Buenos Aires, partido Baradero. Población en viviendas particulares nacida en otro país por percepción de jubilación o pensión, según sexo registrado al nacer y grupo de edad. Año 2022</v>
      </c>
    </row>
    <row r="16" spans="1:1" x14ac:dyDescent="0.2">
      <c r="A16" s="15" t="str">
        <f>HYPERLINK("#'Cuadro 9.2.12'!A3", "Cuadro 9.2.12. Provincia de Buenos Aires, partido Benito Juárez. Población en viviendas particulares nacida en otro país por percepción de jubilación o pensión, según sexo registrado al nacer y grupo de edad. Año 2022")</f>
        <v>Cuadro 9.2.12. Provincia de Buenos Aires, partido Benito Juárez. Población en viviendas particulares nacida en otro país por percepción de jubilación o pensión, según sexo registrado al nacer y grupo de edad. Año 2022</v>
      </c>
    </row>
    <row r="17" spans="1:1" x14ac:dyDescent="0.2">
      <c r="A17" s="15" t="str">
        <f>HYPERLINK("#'Cuadro 9.2.13'!A3", "Cuadro 9.2.13. Provincia de Buenos Aires, partido Berazategui. Población en viviendas particulares nacida en otro país por percepción de jubilación o pensión, según sexo registrado al nacer y grupo de edad. Año 2022")</f>
        <v>Cuadro 9.2.13. Provincia de Buenos Aires, partido Berazategui. Población en viviendas particulares nacida en otro país por percepción de jubilación o pensión, según sexo registrado al nacer y grupo de edad. Año 2022</v>
      </c>
    </row>
    <row r="18" spans="1:1" x14ac:dyDescent="0.2">
      <c r="A18" s="15" t="str">
        <f>HYPERLINK("#'Cuadro 9.2.14'!A3", "Cuadro 9.2.14. Provincia de Buenos Aires, partido Berisso. Población en viviendas particulares nacida en otro país por percepción de jubilación o pensión, según sexo registrado al nacer y grupo de edad. Año 2022")</f>
        <v>Cuadro 9.2.14. Provincia de Buenos Aires, partido Berisso. Población en viviendas particulares nacida en otro país por percepción de jubilación o pensión, según sexo registrado al nacer y grupo de edad. Año 2022</v>
      </c>
    </row>
    <row r="19" spans="1:1" x14ac:dyDescent="0.2">
      <c r="A19" s="15" t="str">
        <f>HYPERLINK("#'Cuadro 9.2.15'!A3", "Cuadro 9.2.15. Provincia de Buenos Aires, partido Bolívar. Población en viviendas particulares nacida en otro país por percepción de jubilación o pensión, según sexo registrado al nacer y grupo de edad. Año 2022")</f>
        <v>Cuadro 9.2.15. Provincia de Buenos Aires, partido Bolívar. Población en viviendas particulares nacida en otro país por percepción de jubilación o pensión, según sexo registrado al nacer y grupo de edad. Año 2022</v>
      </c>
    </row>
    <row r="20" spans="1:1" x14ac:dyDescent="0.2">
      <c r="A20" s="15" t="str">
        <f>HYPERLINK("#'Cuadro 9.2.16'!A3", "Cuadro 9.2.16. Provincia de Buenos Aires, partido Bragado. Población en viviendas particulares nacida en otro país por percepción de jubilación o pensión, según sexo registrado al nacer y grupo de edad. Año 2022")</f>
        <v>Cuadro 9.2.16. Provincia de Buenos Aires, partido Bragado. Población en viviendas particulares nacida en otro país por percepción de jubilación o pensión, según sexo registrado al nacer y grupo de edad. Año 2022</v>
      </c>
    </row>
    <row r="21" spans="1:1" x14ac:dyDescent="0.2">
      <c r="A21" s="15" t="str">
        <f>HYPERLINK("#'Cuadro 9.2.17'!A3", "Cuadro 9.2.17. Provincia de Buenos Aires, partido Brandsen. Población en viviendas particulares nacida en otro país por percepción de jubilación o pensión, según sexo registrado al nacer y grupo de edad. Año 2022")</f>
        <v>Cuadro 9.2.17. Provincia de Buenos Aires, partido Brandsen. Población en viviendas particulares nacida en otro país por percepción de jubilación o pensión, según sexo registrado al nacer y grupo de edad. Año 2022</v>
      </c>
    </row>
    <row r="22" spans="1:1" x14ac:dyDescent="0.2">
      <c r="A22" s="15" t="str">
        <f>HYPERLINK("#'Cuadro 9.2.18'!A3", "Cuadro 9.2.18. Provincia de Buenos Aires, partido Campana. Población en viviendas particulares nacida en otro país por percepción de jubilación o pensión, según sexo registrado al nacer y grupo de edad. Año 2022")</f>
        <v>Cuadro 9.2.18. Provincia de Buenos Aires, partido Campana. Población en viviendas particulares nacida en otro país por percepción de jubilación o pensión, según sexo registrado al nacer y grupo de edad. Año 2022</v>
      </c>
    </row>
    <row r="23" spans="1:1" x14ac:dyDescent="0.2">
      <c r="A23" s="15" t="str">
        <f>HYPERLINK("#'Cuadro 9.2.19'!A3", "Cuadro 9.2.19. Provincia de Buenos Aires, partido Cañuelas. Población en viviendas particulares nacida en otro país por percepción de jubilación o pensión, según sexo registrado al nacer y grupo de edad. Año 2022")</f>
        <v>Cuadro 9.2.19. Provincia de Buenos Aires, partido Cañuelas. Población en viviendas particulares nacida en otro país por percepción de jubilación o pensión, según sexo registrado al nacer y grupo de edad. Año 2022</v>
      </c>
    </row>
    <row r="24" spans="1:1" x14ac:dyDescent="0.2">
      <c r="A24" s="15" t="str">
        <f>HYPERLINK("#'Cuadro 9.2.20'!A3", "Cuadro 9.2.20. Provincia de Buenos Aires, partido Capitán Sarmiento. Población en viviendas particulares nacida en otro país por percepción de jubilación o pensión, según sexo registrado al nacer y grupo de edad. Año 2022")</f>
        <v>Cuadro 9.2.20. Provincia de Buenos Aires, partido Capitán Sarmiento. Población en viviendas particulares nacida en otro país por percepción de jubilación o pensión, según sexo registrado al nacer y grupo de edad. Año 2022</v>
      </c>
    </row>
    <row r="25" spans="1:1" x14ac:dyDescent="0.2">
      <c r="A25" s="15" t="str">
        <f>HYPERLINK("#'Cuadro 9.2.21'!A3", "Cuadro 9.2.21. Provincia de Buenos Aires, partido Carlos Casares. Población en viviendas particulares nacida en otro país por percepción de jubilación o pensión, según sexo registrado al nacer y grupo de edad. Año 2022")</f>
        <v>Cuadro 9.2.21. Provincia de Buenos Aires, partido Carlos Casares. Población en viviendas particulares nacida en otro país por percepción de jubilación o pensión, según sexo registrado al nacer y grupo de edad. Año 2022</v>
      </c>
    </row>
    <row r="26" spans="1:1" x14ac:dyDescent="0.2">
      <c r="A26" s="15" t="str">
        <f>HYPERLINK("#'Cuadro 9.2.22'!A3", "Cuadro 9.2.22. Provincia de Buenos Aires, partido Carlos Tejedor. Población en viviendas particulares nacida en otro país por percepción de jubilación o pensión, según sexo registrado al nacer y grupo de edad. Año 2022")</f>
        <v>Cuadro 9.2.22. Provincia de Buenos Aires, partido Carlos Tejedor. Población en viviendas particulares nacida en otro país por percepción de jubilación o pensión, según sexo registrado al nacer y grupo de edad. Año 2022</v>
      </c>
    </row>
    <row r="27" spans="1:1" x14ac:dyDescent="0.2">
      <c r="A27" s="15" t="str">
        <f>HYPERLINK("#'Cuadro 9.2.23'!A3", "Cuadro 9.2.23. Provincia de Buenos Aires, partido Carmen de Areco. Población en viviendas particulares nacida en otro país por percepción de jubilación o pensión, según sexo registrado al nacer y grupo de edad. Año 2022")</f>
        <v>Cuadro 9.2.23. Provincia de Buenos Aires, partido Carmen de Areco. Población en viviendas particulares nacida en otro país por percepción de jubilación o pensión, según sexo registrado al nacer y grupo de edad. Año 2022</v>
      </c>
    </row>
    <row r="28" spans="1:1" x14ac:dyDescent="0.2">
      <c r="A28" s="15" t="str">
        <f>HYPERLINK("#'Cuadro 9.2.24'!A3", "Cuadro 9.2.24. Provincia de Buenos Aires, partido Castelli. Población en viviendas particulares nacida en otro país por percepción de jubilación o pensión, según sexo registrado al nacer y grupo de edad. Año 2022")</f>
        <v>Cuadro 9.2.24. Provincia de Buenos Aires, partido Castelli. Población en viviendas particulares nacida en otro país por percepción de jubilación o pensión, según sexo registrado al nacer y grupo de edad. Año 2022</v>
      </c>
    </row>
    <row r="29" spans="1:1" x14ac:dyDescent="0.2">
      <c r="A29" s="15" t="str">
        <f>HYPERLINK("#'Cuadro 9.2.25'!A3", "Cuadro 9.2.25. Provincia de Buenos Aires, partido Chacabuco. Población en viviendas particulares nacida en otro país por percepción de jubilación o pensión, según sexo registrado al nacer y grupo de edad. Año 2022")</f>
        <v>Cuadro 9.2.25. Provincia de Buenos Aires, partido Chacabuco. Población en viviendas particulares nacida en otro país por percepción de jubilación o pensión, según sexo registrado al nacer y grupo de edad. Año 2022</v>
      </c>
    </row>
    <row r="30" spans="1:1" x14ac:dyDescent="0.2">
      <c r="A30" s="15" t="str">
        <f>HYPERLINK("#'Cuadro 9.2.26'!A3", "Cuadro 9.2.26. Provincia de Buenos Aires, partido Chascomús. Población en viviendas particulares nacida en otro país por percepción de jubilación o pensión, según sexo registrado al nacer y grupo de edad. Año 2022")</f>
        <v>Cuadro 9.2.26. Provincia de Buenos Aires, partido Chascomús. Población en viviendas particulares nacida en otro país por percepción de jubilación o pensión, según sexo registrado al nacer y grupo de edad. Año 2022</v>
      </c>
    </row>
    <row r="31" spans="1:1" x14ac:dyDescent="0.2">
      <c r="A31" s="15" t="str">
        <f>HYPERLINK("#'Cuadro 9.2.27'!A3", "Cuadro 9.2.27. Provincia de Buenos Aires, partido Chivilcoy. Población en viviendas particulares nacida en otro país por percepción de jubilación o pensión, según sexo registrado al nacer y grupo de edad. Año 2022")</f>
        <v>Cuadro 9.2.27. Provincia de Buenos Aires, partido Chivilcoy. Población en viviendas particulares nacida en otro país por percepción de jubilación o pensión, según sexo registrado al nacer y grupo de edad. Año 2022</v>
      </c>
    </row>
    <row r="32" spans="1:1" x14ac:dyDescent="0.2">
      <c r="A32" s="15" t="str">
        <f>HYPERLINK("#'Cuadro 9.2.28'!A3", "Cuadro 9.2.28. Provincia de Buenos Aires, partido Colón. Población en viviendas particulares nacida en otro país por percepción de jubilación o pensión, según sexo registrado al nacer y grupo de edad. Año 2022")</f>
        <v>Cuadro 9.2.28. Provincia de Buenos Aires, partido Colón. Población en viviendas particulares nacida en otro país por percepción de jubilación o pensión, según sexo registrado al nacer y grupo de edad. Año 2022</v>
      </c>
    </row>
    <row r="33" spans="1:1" x14ac:dyDescent="0.2">
      <c r="A33" s="15" t="str">
        <f>HYPERLINK("#'Cuadro 9.2.29'!A3", "Cuadro 9.2.29. Provincia de Buenos Aires, partido Coronel de Marina Leonardo Rosales. Población en viviendas particulares nacida en otro país por percepción de jubilación o pensión, según sexo registrado al nacer y grupo de edad. Año 2022")</f>
        <v>Cuadro 9.2.29. Provincia de Buenos Aires, partido Coronel de Marina Leonardo Rosales. Población en viviendas particulares nacida en otro país por percepción de jubilación o pensión, según sexo registrado al nacer y grupo de edad. Año 2022</v>
      </c>
    </row>
    <row r="34" spans="1:1" x14ac:dyDescent="0.2">
      <c r="A34" s="15" t="str">
        <f>HYPERLINK("#'Cuadro 9.2.30'!A3", "Cuadro 9.2.30. Provincia de Buenos Aires, partido Coronel Dorrego. Población en viviendas particulares nacida en otro país por percepción de jubilación o pensión, según sexo registrado al nacer y grupo de edad. Año 2022")</f>
        <v>Cuadro 9.2.30. Provincia de Buenos Aires, partido Coronel Dorrego. Población en viviendas particulares nacida en otro país por percepción de jubilación o pensión, según sexo registrado al nacer y grupo de edad. Año 2022</v>
      </c>
    </row>
    <row r="35" spans="1:1" x14ac:dyDescent="0.2">
      <c r="A35" s="15" t="str">
        <f>HYPERLINK("#'Cuadro 9.2.31'!A3", "Cuadro 9.2.31. Provincia de Buenos Aires, partido Coronel Pringles. Población en viviendas particulares nacida en otro país por percepción de jubilación o pensión, según sexo registrado al nacer y grupo de edad. Año 2022")</f>
        <v>Cuadro 9.2.31. Provincia de Buenos Aires, partido Coronel Pringles. Población en viviendas particulares nacida en otro país por percepción de jubilación o pensión, según sexo registrado al nacer y grupo de edad. Año 2022</v>
      </c>
    </row>
    <row r="36" spans="1:1" x14ac:dyDescent="0.2">
      <c r="A36" s="15" t="str">
        <f>HYPERLINK("#'Cuadro 9.2.32'!A3", "Cuadro 9.2.32. Provincia de Buenos Aires, partido Coronel Suárez. Población en viviendas particulares nacida en otro país por percepción de jubilación o pensión, según sexo registrado al nacer y grupo de edad. Año 2022")</f>
        <v>Cuadro 9.2.32. Provincia de Buenos Aires, partido Coronel Suárez. Población en viviendas particulares nacida en otro país por percepción de jubilación o pensión, según sexo registrado al nacer y grupo de edad. Año 2022</v>
      </c>
    </row>
    <row r="37" spans="1:1" x14ac:dyDescent="0.2">
      <c r="A37" s="15" t="str">
        <f>HYPERLINK("#'Cuadro 9.2.33'!A3", "Cuadro 9.2.33. Provincia de Buenos Aires, partido Daireaux. Población en viviendas particulares nacida en otro país por percepción de jubilación o pensión, según sexo registrado al nacer y grupo de edad. Año 2022")</f>
        <v>Cuadro 9.2.33. Provincia de Buenos Aires, partido Daireaux. Población en viviendas particulares nacida en otro país por percepción de jubilación o pensión, según sexo registrado al nacer y grupo de edad. Año 2022</v>
      </c>
    </row>
    <row r="38" spans="1:1" x14ac:dyDescent="0.2">
      <c r="A38" s="15" t="str">
        <f>HYPERLINK("#'Cuadro 9.2.34'!A3", "Cuadro 9.2.34. Provincia de Buenos Aires, partido Dolores. Población en viviendas particulares nacida en otro país por percepción de jubilación o pensión, según sexo registrado al nacer y grupo de edad. Año 2022")</f>
        <v>Cuadro 9.2.34. Provincia de Buenos Aires, partido Dolores. Población en viviendas particulares nacida en otro país por percepción de jubilación o pensión, según sexo registrado al nacer y grupo de edad. Año 2022</v>
      </c>
    </row>
    <row r="39" spans="1:1" x14ac:dyDescent="0.2">
      <c r="A39" s="15" t="str">
        <f>HYPERLINK("#'Cuadro 9.2.35'!A3", "Cuadro 9.2.35. Provincia de Buenos Aires, partido Ensenada. Población en viviendas particulares nacida en otro país por percepción de jubilación o pensión, según sexo registrado al nacer y grupo de edad. Año 2022")</f>
        <v>Cuadro 9.2.35. Provincia de Buenos Aires, partido Ensenada. Población en viviendas particulares nacida en otro país por percepción de jubilación o pensión, según sexo registrado al nacer y grupo de edad. Año 2022</v>
      </c>
    </row>
    <row r="40" spans="1:1" x14ac:dyDescent="0.2">
      <c r="A40" s="15" t="str">
        <f>HYPERLINK("#'Cuadro 9.2.36'!A3", "Cuadro 9.2.36. Provincia de Buenos Aires, partido Escobar. Población en viviendas particulares nacida en otro país por percepción de jubilación o pensión, según sexo registrado al nacer y grupo de edad. Año 2022")</f>
        <v>Cuadro 9.2.36. Provincia de Buenos Aires, partido Escobar. Población en viviendas particulares nacida en otro país por percepción de jubilación o pensión, según sexo registrado al nacer y grupo de edad. Año 2022</v>
      </c>
    </row>
    <row r="41" spans="1:1" x14ac:dyDescent="0.2">
      <c r="A41" s="15" t="str">
        <f>HYPERLINK("#'Cuadro 9.2.37'!A3", "Cuadro 9.2.37. Provincia de Buenos Aires, partido Esteban Echeverría. Población en viviendas particulares nacida en otro país por percepción de jubilación o pensión, según sexo registrado al nacer y grupo de edad. Año 2022")</f>
        <v>Cuadro 9.2.37. Provincia de Buenos Aires, partido Esteban Echeverría. Población en viviendas particulares nacida en otro país por percepción de jubilación o pensión, según sexo registrado al nacer y grupo de edad. Año 2022</v>
      </c>
    </row>
    <row r="42" spans="1:1" x14ac:dyDescent="0.2">
      <c r="A42" s="15" t="str">
        <f>HYPERLINK("#'Cuadro 9.2.38'!A3", "Cuadro 9.2.38. Provincia de Buenos Aires, partido Exaltación de la Cruz. Población en viviendas particulares nacida en otro país por percepción de jubilación o pensión, según sexo registrado al nacer y grupo de edad. Año 2022")</f>
        <v>Cuadro 9.2.38. Provincia de Buenos Aires, partido Exaltación de la Cruz. Población en viviendas particulares nacida en otro país por percepción de jubilación o pensión, según sexo registrado al nacer y grupo de edad. Año 2022</v>
      </c>
    </row>
    <row r="43" spans="1:1" x14ac:dyDescent="0.2">
      <c r="A43" s="15" t="str">
        <f>HYPERLINK("#'Cuadro 9.2.39'!A3", "Cuadro 9.2.39. Provincia de Buenos Aires, partido Ezeiza. Población en viviendas particulares nacida en otro país por percepción de jubilación o pensión, según sexo registrado al nacer y grupo de edad. Año 2022")</f>
        <v>Cuadro 9.2.39. Provincia de Buenos Aires, partido Ezeiza. Población en viviendas particulares nacida en otro país por percepción de jubilación o pensión, según sexo registrado al nacer y grupo de edad. Año 2022</v>
      </c>
    </row>
    <row r="44" spans="1:1" x14ac:dyDescent="0.2">
      <c r="A44" s="15" t="str">
        <f>HYPERLINK("#'Cuadro 9.2.40'!A3", "Cuadro 9.2.40. Provincia de Buenos Aires, partido Florencio Varela. Población en viviendas particulares nacida en otro país por percepción de jubilación o pensión, según sexo registrado al nacer y grupo de edad. Año 2022")</f>
        <v>Cuadro 9.2.40. Provincia de Buenos Aires, partido Florencio Varela. Población en viviendas particulares nacida en otro país por percepción de jubilación o pensión, según sexo registrado al nacer y grupo de edad. Año 2022</v>
      </c>
    </row>
    <row r="45" spans="1:1" x14ac:dyDescent="0.2">
      <c r="A45" s="15" t="str">
        <f>HYPERLINK("#'Cuadro 9.2.41'!A3", "Cuadro 9.2.41. Provincia de Buenos Aires, partido Florentino Ameghino. Población en viviendas particulares nacida en otro país por percepción de jubilación o pensión, según sexo registrado al nacer y grupo de edad. Año 2022")</f>
        <v>Cuadro 9.2.41. Provincia de Buenos Aires, partido Florentino Ameghino. Población en viviendas particulares nacida en otro país por percepción de jubilación o pensión, según sexo registrado al nacer y grupo de edad. Año 2022</v>
      </c>
    </row>
    <row r="46" spans="1:1" x14ac:dyDescent="0.2">
      <c r="A46" s="15" t="str">
        <f>HYPERLINK("#'Cuadro 9.2.42'!A3", "Cuadro 9.2.42. Provincia de Buenos Aires, partido General Alvarado. Población en viviendas particulares nacida en otro país por percepción de jubilación o pensión, según sexo registrado al nacer y grupo de edad. Año 2022")</f>
        <v>Cuadro 9.2.42. Provincia de Buenos Aires, partido General Alvarado. Población en viviendas particulares nacida en otro país por percepción de jubilación o pensión, según sexo registrado al nacer y grupo de edad. Año 2022</v>
      </c>
    </row>
    <row r="47" spans="1:1" x14ac:dyDescent="0.2">
      <c r="A47" s="15" t="str">
        <f>HYPERLINK("#'Cuadro 9.2.43'!A3", "Cuadro 9.2.43. Provincia de Buenos Aires, partido General Alvear. Población en viviendas particulares nacida en otro país por percepción de jubilación o pensión, según sexo registrado al nacer y grupo de edad. Año 2022")</f>
        <v>Cuadro 9.2.43. Provincia de Buenos Aires, partido General Alvear. Población en viviendas particulares nacida en otro país por percepción de jubilación o pensión, según sexo registrado al nacer y grupo de edad. Año 2022</v>
      </c>
    </row>
    <row r="48" spans="1:1" x14ac:dyDescent="0.2">
      <c r="A48" s="15" t="str">
        <f>HYPERLINK("#'Cuadro 9.2.44'!A3", "Cuadro 9.2.44. Provincia de Buenos Aires, partido General Arenales. Población en viviendas particulares nacida en otro país por percepción de jubilación o pensión, según sexo registrado al nacer y grupo de edad. Año 2022")</f>
        <v>Cuadro 9.2.44. Provincia de Buenos Aires, partido General Arenales. Población en viviendas particulares nacida en otro país por percepción de jubilación o pensión, según sexo registrado al nacer y grupo de edad. Año 2022</v>
      </c>
    </row>
    <row r="49" spans="1:1" x14ac:dyDescent="0.2">
      <c r="A49" s="15" t="str">
        <f>HYPERLINK("#'Cuadro 9.2.45'!A3", "Cuadro 9.2.45. Provincia de Buenos Aires, partido General Belgrano. Población en viviendas particulares nacida en otro país por percepción de jubilación o pensión, según sexo registrado al nacer y grupo de edad. Año 2022")</f>
        <v>Cuadro 9.2.45. Provincia de Buenos Aires, partido General Belgrano. Población en viviendas particulares nacida en otro país por percepción de jubilación o pensión, según sexo registrado al nacer y grupo de edad. Año 2022</v>
      </c>
    </row>
    <row r="50" spans="1:1" x14ac:dyDescent="0.2">
      <c r="A50" s="15" t="str">
        <f>HYPERLINK("#'Cuadro 9.2.46'!A3", "Cuadro 9.2.46. Provincia de Buenos Aires, partido General Guido. Población en viviendas particulares nacida en otro país por percepción de jubilación o pensión, según sexo registrado al nacer y grupo de edad. Año 2022")</f>
        <v>Cuadro 9.2.46. Provincia de Buenos Aires, partido General Guido. Población en viviendas particulares nacida en otro país por percepción de jubilación o pensión, según sexo registrado al nacer y grupo de edad. Año 2022</v>
      </c>
    </row>
    <row r="51" spans="1:1" x14ac:dyDescent="0.2">
      <c r="A51" s="15" t="str">
        <f>HYPERLINK("#'Cuadro 9.2.47'!A3", "Cuadro 9.2.47. Provincia de Buenos Aires, partido General Juan Madariaga. Población en viviendas particulares nacida en otro país por percepción de jubilación o pensión, según sexo registrado al nacer y grupo de edad. Año 2022")</f>
        <v>Cuadro 9.2.47. Provincia de Buenos Aires, partido General Juan Madariaga. Población en viviendas particulares nacida en otro país por percepción de jubilación o pensión, según sexo registrado al nacer y grupo de edad. Año 2022</v>
      </c>
    </row>
    <row r="52" spans="1:1" x14ac:dyDescent="0.2">
      <c r="A52" s="15" t="str">
        <f>HYPERLINK("#'Cuadro 9.2.48'!A3", "Cuadro 9.2.48. Provincia de Buenos Aires, partido General La Madrid. Población en viviendas particulares nacida en otro país por percepción de jubilación o pensión, según sexo registrado al nacer y grupo de edad. Año 2022")</f>
        <v>Cuadro 9.2.48. Provincia de Buenos Aires, partido General La Madrid. Población en viviendas particulares nacida en otro país por percepción de jubilación o pensión, según sexo registrado al nacer y grupo de edad. Año 2022</v>
      </c>
    </row>
    <row r="53" spans="1:1" x14ac:dyDescent="0.2">
      <c r="A53" s="15" t="str">
        <f>HYPERLINK("#'Cuadro 9.2.49'!A3", "Cuadro 9.2.49. Provincia de Buenos Aires, partido General Las Heras. Población en viviendas particulares nacida en otro país por percepción de jubilación o pensión, según sexo registrado al nacer y grupo de edad. Año 2022")</f>
        <v>Cuadro 9.2.49. Provincia de Buenos Aires, partido General Las Heras. Población en viviendas particulares nacida en otro país por percepción de jubilación o pensión, según sexo registrado al nacer y grupo de edad. Año 2022</v>
      </c>
    </row>
    <row r="54" spans="1:1" x14ac:dyDescent="0.2">
      <c r="A54" s="15" t="str">
        <f>HYPERLINK("#'Cuadro 9.2.50'!A3", "Cuadro 9.2.50. Provincia de Buenos Aires, partido General Lavalle. Población en viviendas particulares nacida en otro país por percepción de jubilación o pensión, según sexo registrado al nacer y grupo de edad. Año 2022")</f>
        <v>Cuadro 9.2.50. Provincia de Buenos Aires, partido General Lavalle. Población en viviendas particulares nacida en otro país por percepción de jubilación o pensión, según sexo registrado al nacer y grupo de edad. Año 2022</v>
      </c>
    </row>
    <row r="55" spans="1:1" x14ac:dyDescent="0.2">
      <c r="A55" s="15" t="str">
        <f>HYPERLINK("#'Cuadro 9.2.51'!A3", "Cuadro 9.2.51. Provincia de Buenos Aires, partido General Paz. Población en viviendas particulares nacida en otro país por percepción de jubilación o pensión, según sexo registrado al nacer y grupo de edad. Año 2022")</f>
        <v>Cuadro 9.2.51. Provincia de Buenos Aires, partido General Paz. Población en viviendas particulares nacida en otro país por percepción de jubilación o pensión, según sexo registrado al nacer y grupo de edad. Año 2022</v>
      </c>
    </row>
    <row r="56" spans="1:1" x14ac:dyDescent="0.2">
      <c r="A56" s="15" t="str">
        <f>HYPERLINK("#'Cuadro 9.2.52'!A3", "Cuadro 9.2.52. Provincia de Buenos Aires, partido General Pinto. Población en viviendas particulares nacida en otro país por percepción de jubilación o pensión, según sexo registrado al nacer y grupo de edad. Año 2022")</f>
        <v>Cuadro 9.2.52. Provincia de Buenos Aires, partido General Pinto. Población en viviendas particulares nacida en otro país por percepción de jubilación o pensión, según sexo registrado al nacer y grupo de edad. Año 2022</v>
      </c>
    </row>
    <row r="57" spans="1:1" x14ac:dyDescent="0.2">
      <c r="A57" s="15" t="str">
        <f>HYPERLINK("#'Cuadro 9.2.53'!A3", "Cuadro 9.2.53. Provincia de Buenos Aires, partido General Pueyrredón. Población en viviendas particulares nacida en otro país por percepción de jubilación o pensión, según sexo registrado al nacer y grupo de edad. Año 2022")</f>
        <v>Cuadro 9.2.53. Provincia de Buenos Aires, partido General Pueyrredón. Población en viviendas particulares nacida en otro país por percepción de jubilación o pensión, según sexo registrado al nacer y grupo de edad. Año 2022</v>
      </c>
    </row>
    <row r="58" spans="1:1" x14ac:dyDescent="0.2">
      <c r="A58" s="15" t="str">
        <f>HYPERLINK("#'Cuadro 9.2.54'!A3", "Cuadro 9.2.54. Provincia de Buenos Aires, partido General Rodríguez. Población en viviendas particulares nacida en otro país por percepción de jubilación o pensión, según sexo registrado al nacer y grupo de edad. Año 2022")</f>
        <v>Cuadro 9.2.54. Provincia de Buenos Aires, partido General Rodríguez. Población en viviendas particulares nacida en otro país por percepción de jubilación o pensión, según sexo registrado al nacer y grupo de edad. Año 2022</v>
      </c>
    </row>
    <row r="59" spans="1:1" x14ac:dyDescent="0.2">
      <c r="A59" s="15" t="str">
        <f>HYPERLINK("#'Cuadro 9.2.55'!A3", "Cuadro 9.2.55. Provincia de Buenos Aires, partido General San Martín. Población en viviendas particulares nacida en otro país por percepción de jubilación o pensión, según sexo registrado al nacer y grupo de edad. Año 2022")</f>
        <v>Cuadro 9.2.55. Provincia de Buenos Aires, partido General San Martín. Población en viviendas particulares nacida en otro país por percepción de jubilación o pensión, según sexo registrado al nacer y grupo de edad. Año 2022</v>
      </c>
    </row>
    <row r="60" spans="1:1" x14ac:dyDescent="0.2">
      <c r="A60" s="15" t="str">
        <f>HYPERLINK("#'Cuadro 9.2.56'!A3", "Cuadro 9.2.56. Provincia de Buenos Aires, partido General Viamonte. Población en viviendas particulares nacida en otro país por percepción de jubilación o pensión, según sexo registrado al nacer y grupo de edad. Año 2022")</f>
        <v>Cuadro 9.2.56. Provincia de Buenos Aires, partido General Viamonte. Población en viviendas particulares nacida en otro país por percepción de jubilación o pensión, según sexo registrado al nacer y grupo de edad. Año 2022</v>
      </c>
    </row>
    <row r="61" spans="1:1" x14ac:dyDescent="0.2">
      <c r="A61" s="15" t="str">
        <f>HYPERLINK("#'Cuadro 9.2.57'!A3", "Cuadro 9.2.57. Provincia de Buenos Aires, partido General Villegas. Población en viviendas particulares nacida en otro país por percepción de jubilación o pensión, según sexo registrado al nacer y grupo de edad. Año 2022")</f>
        <v>Cuadro 9.2.57. Provincia de Buenos Aires, partido General Villegas. Población en viviendas particulares nacida en otro país por percepción de jubilación o pensión, según sexo registrado al nacer y grupo de edad. Año 2022</v>
      </c>
    </row>
    <row r="62" spans="1:1" x14ac:dyDescent="0.2">
      <c r="A62" s="15" t="str">
        <f>HYPERLINK("#'Cuadro 9.2.58'!A3", "Cuadro 9.2.58. Provincia de Buenos Aires, partido Guaminí. Población en viviendas particulares nacida en otro país por percepción de jubilación o pensión, según sexo registrado al nacer y grupo de edad. Año 2022")</f>
        <v>Cuadro 9.2.58. Provincia de Buenos Aires, partido Guaminí. Población en viviendas particulares nacida en otro país por percepción de jubilación o pensión, según sexo registrado al nacer y grupo de edad. Año 2022</v>
      </c>
    </row>
    <row r="63" spans="1:1" x14ac:dyDescent="0.2">
      <c r="A63" s="15" t="str">
        <f>HYPERLINK("#'Cuadro 9.2.59'!A3", "Cuadro 9.2.59. Provincia de Buenos Aires, partido Hipólito Yrigoyen. Población en viviendas particulares nacida en otro país por percepción de jubilación o pensión, según sexo registrado al nacer y grupo de edad. Año 2022")</f>
        <v>Cuadro 9.2.59. Provincia de Buenos Aires, partido Hipólito Yrigoyen. Población en viviendas particulares nacida en otro país por percepción de jubilación o pensión, según sexo registrado al nacer y grupo de edad. Año 2022</v>
      </c>
    </row>
    <row r="64" spans="1:1" x14ac:dyDescent="0.2">
      <c r="A64" s="15" t="str">
        <f>HYPERLINK("#'Cuadro 9.2.60'!A3", "Cuadro 9.2.60. Provincia de Buenos Aires, partido Hurlingham. Población en viviendas particulares nacida en otro país por percepción de jubilación o pensión, según sexo registrado al nacer y grupo de edad. Año 2022")</f>
        <v>Cuadro 9.2.60. Provincia de Buenos Aires, partido Hurlingham. Población en viviendas particulares nacida en otro país por percepción de jubilación o pensión, según sexo registrado al nacer y grupo de edad. Año 2022</v>
      </c>
    </row>
    <row r="65" spans="1:1" x14ac:dyDescent="0.2">
      <c r="A65" s="15" t="str">
        <f>HYPERLINK("#'Cuadro 9.2.61'!A3", "Cuadro 9.2.61. Provincia de Buenos Aires, partido Ituzaingó. Población en viviendas particulares nacida en otro país por percepción de jubilación o pensión, según sexo registrado al nacer y grupo de edad. Año 2022")</f>
        <v>Cuadro 9.2.61. Provincia de Buenos Aires, partido Ituzaingó. Población en viviendas particulares nacida en otro país por percepción de jubilación o pensión, según sexo registrado al nacer y grupo de edad. Año 2022</v>
      </c>
    </row>
    <row r="66" spans="1:1" x14ac:dyDescent="0.2">
      <c r="A66" s="15" t="str">
        <f>HYPERLINK("#'Cuadro 9.2.62'!A3", "Cuadro 9.2.62. Provincia de Buenos Aires, partido José C. Paz. Población en viviendas particulares nacida en otro país por percepción de jubilación o pensión, según sexo registrado al nacer y grupo de edad. Año 2022")</f>
        <v>Cuadro 9.2.62. Provincia de Buenos Aires, partido José C. Paz. Población en viviendas particulares nacida en otro país por percepción de jubilación o pensión, según sexo registrado al nacer y grupo de edad. Año 2022</v>
      </c>
    </row>
    <row r="67" spans="1:1" x14ac:dyDescent="0.2">
      <c r="A67" s="15" t="str">
        <f>HYPERLINK("#'Cuadro 9.2.63'!A3", "Cuadro 9.2.63. Provincia de Buenos Aires, partido Junín. Población en viviendas particulares nacida en otro país por percepción de jubilación o pensión, según sexo registrado al nacer y grupo de edad. Año 2022")</f>
        <v>Cuadro 9.2.63. Provincia de Buenos Aires, partido Junín. Población en viviendas particulares nacida en otro país por percepción de jubilación o pensión, según sexo registrado al nacer y grupo de edad. Año 2022</v>
      </c>
    </row>
    <row r="68" spans="1:1" x14ac:dyDescent="0.2">
      <c r="A68" s="15" t="str">
        <f>HYPERLINK("#'Cuadro 9.2.64'!A3", "Cuadro 9.2.64. Provincia de Buenos Aires, partido La Costa. Población en viviendas particulares nacida en otro país por percepción de jubilación o pensión, según sexo registrado al nacer y grupo de edad. Año 2022")</f>
        <v>Cuadro 9.2.64. Provincia de Buenos Aires, partido La Costa. Población en viviendas particulares nacida en otro país por percepción de jubilación o pensión, según sexo registrado al nacer y grupo de edad. Año 2022</v>
      </c>
    </row>
    <row r="69" spans="1:1" x14ac:dyDescent="0.2">
      <c r="A69" s="15" t="str">
        <f>HYPERLINK("#'Cuadro 9.2.65'!A3", "Cuadro 9.2.65. Provincia de Buenos Aires, partido La Matanza. Población en viviendas particulares nacida en otro país por percepción de jubilación o pensión, según sexo registrado al nacer y grupo de edad. Año 2022")</f>
        <v>Cuadro 9.2.65. Provincia de Buenos Aires, partido La Matanza. Población en viviendas particulares nacida en otro país por percepción de jubilación o pensión, según sexo registrado al nacer y grupo de edad. Año 2022</v>
      </c>
    </row>
    <row r="70" spans="1:1" x14ac:dyDescent="0.2">
      <c r="A70" s="15" t="str">
        <f>HYPERLINK("#'Cuadro 9.2.66'!A3", "Cuadro 9.2.66. Provincia de Buenos Aires, partido Lanús. Población en viviendas particulares nacida en otro país por percepción de jubilación o pensión, según sexo registrado al nacer y grupo de edad. Año 2022")</f>
        <v>Cuadro 9.2.66. Provincia de Buenos Aires, partido Lanús. Población en viviendas particulares nacida en otro país por percepción de jubilación o pensión, según sexo registrado al nacer y grupo de edad. Año 2022</v>
      </c>
    </row>
    <row r="71" spans="1:1" x14ac:dyDescent="0.2">
      <c r="A71" s="15" t="str">
        <f>HYPERLINK("#'Cuadro 9.2.67'!A3", "Cuadro 9.2.67. Provincia de Buenos Aires, partido La Plata. Población en viviendas particulares nacida en otro país por percepción de jubilación o pensión, según sexo registrado al nacer y grupo de edad. Año 2022")</f>
        <v>Cuadro 9.2.67. Provincia de Buenos Aires, partido La Plata. Población en viviendas particulares nacida en otro país por percepción de jubilación o pensión, según sexo registrado al nacer y grupo de edad. Año 2022</v>
      </c>
    </row>
    <row r="72" spans="1:1" x14ac:dyDescent="0.2">
      <c r="A72" s="15" t="str">
        <f>HYPERLINK("#'Cuadro 9.2.68'!A3", "Cuadro 9.2.68. Provincia de Buenos Aires, partido Laprida. Población en viviendas particulares nacida en otro país por percepción de jubilación o pensión, según sexo registrado al nacer y grupo de edad. Año 2022")</f>
        <v>Cuadro 9.2.68. Provincia de Buenos Aires, partido Laprida. Población en viviendas particulares nacida en otro país por percepción de jubilación o pensión, según sexo registrado al nacer y grupo de edad. Año 2022</v>
      </c>
    </row>
    <row r="73" spans="1:1" x14ac:dyDescent="0.2">
      <c r="A73" s="15" t="str">
        <f>HYPERLINK("#'Cuadro 9.2.69'!A3", "Cuadro 9.2.69. Provincia de Buenos Aires, partido Las Flores. Población en viviendas particulares nacida en otro país por percepción de jubilación o pensión, según sexo registrado al nacer y grupo de edad. Año 2022")</f>
        <v>Cuadro 9.2.69. Provincia de Buenos Aires, partido Las Flores. Población en viviendas particulares nacida en otro país por percepción de jubilación o pensión, según sexo registrado al nacer y grupo de edad. Año 2022</v>
      </c>
    </row>
    <row r="74" spans="1:1" x14ac:dyDescent="0.2">
      <c r="A74" s="15" t="str">
        <f>HYPERLINK("#'Cuadro 9.2.70'!A3", "Cuadro 9.2.70. Provincia de Buenos Aires, partido Leandro N. Alem. Población en viviendas particulares nacida en otro país por percepción de jubilación o pensión, según sexo registrado al nacer y grupo de edad. Año 2022")</f>
        <v>Cuadro 9.2.70. Provincia de Buenos Aires, partido Leandro N. Alem. Población en viviendas particulares nacida en otro país por percepción de jubilación o pensión, según sexo registrado al nacer y grupo de edad. Año 2022</v>
      </c>
    </row>
    <row r="75" spans="1:1" x14ac:dyDescent="0.2">
      <c r="A75" s="15" t="str">
        <f>HYPERLINK("#'Cuadro 9.2.71'!A3", "Cuadro 9.2.71. Provincia de Buenos Aires, partido Lezama. Población en viviendas particulares nacida en otro país por percepción de jubilación o pensión, según sexo registrado al nacer y grupo de edad. Año 2022")</f>
        <v>Cuadro 9.2.71. Provincia de Buenos Aires, partido Lezama. Población en viviendas particulares nacida en otro país por percepción de jubilación o pensión, según sexo registrado al nacer y grupo de edad. Año 2022</v>
      </c>
    </row>
    <row r="76" spans="1:1" x14ac:dyDescent="0.2">
      <c r="A76" s="15" t="str">
        <f>HYPERLINK("#'Cuadro 9.2.72'!A3", "Cuadro 9.2.72. Provincia de Buenos Aires, partido Lincoln. Población en viviendas particulares nacida en otro país por percepción de jubilación o pensión, según sexo registrado al nacer y grupo de edad. Año 2022")</f>
        <v>Cuadro 9.2.72. Provincia de Buenos Aires, partido Lincoln. Población en viviendas particulares nacida en otro país por percepción de jubilación o pensión, según sexo registrado al nacer y grupo de edad. Año 2022</v>
      </c>
    </row>
    <row r="77" spans="1:1" x14ac:dyDescent="0.2">
      <c r="A77" s="15" t="str">
        <f>HYPERLINK("#'Cuadro 9.2.73'!A3", "Cuadro 9.2.73. Provincia de Buenos Aires, partido Lobería. Población en viviendas particulares nacida en otro país por percepción de jubilación o pensión, según sexo registrado al nacer y grupo de edad. Año 2022")</f>
        <v>Cuadro 9.2.73. Provincia de Buenos Aires, partido Lobería. Población en viviendas particulares nacida en otro país por percepción de jubilación o pensión, según sexo registrado al nacer y grupo de edad. Año 2022</v>
      </c>
    </row>
    <row r="78" spans="1:1" x14ac:dyDescent="0.2">
      <c r="A78" s="15" t="str">
        <f>HYPERLINK("#'Cuadro 9.2.74'!A3", "Cuadro 9.2.74. Provincia de Buenos Aires, partido Lobos. Población en viviendas particulares nacida en otro país por percepción de jubilación o pensión, según sexo registrado al nacer y grupo de edad. Año 2022")</f>
        <v>Cuadro 9.2.74. Provincia de Buenos Aires, partido Lobos. Población en viviendas particulares nacida en otro país por percepción de jubilación o pensión, según sexo registrado al nacer y grupo de edad. Año 2022</v>
      </c>
    </row>
    <row r="79" spans="1:1" x14ac:dyDescent="0.2">
      <c r="A79" s="15" t="str">
        <f>HYPERLINK("#'Cuadro 9.2.75'!A3", "Cuadro 9.2.75. Provincia de Buenos Aires, partido Lomas de Zamora. Población en viviendas particulares nacida en otro país por percepción de jubilación o pensión, según sexo registrado al nacer y grupo de edad. Año 2022")</f>
        <v>Cuadro 9.2.75. Provincia de Buenos Aires, partido Lomas de Zamora. Población en viviendas particulares nacida en otro país por percepción de jubilación o pensión, según sexo registrado al nacer y grupo de edad. Año 2022</v>
      </c>
    </row>
    <row r="80" spans="1:1" x14ac:dyDescent="0.2">
      <c r="A80" s="15" t="str">
        <f>HYPERLINK("#'Cuadro 9.2.76'!A3", "Cuadro 9.2.76. Provincia de Buenos Aires, partido Luján. Población en viviendas particulares nacida en otro país por percepción de jubilación o pensión, según sexo registrado al nacer y grupo de edad. Año 2022")</f>
        <v>Cuadro 9.2.76. Provincia de Buenos Aires, partido Luján. Población en viviendas particulares nacida en otro país por percepción de jubilación o pensión, según sexo registrado al nacer y grupo de edad. Año 2022</v>
      </c>
    </row>
    <row r="81" spans="1:1" x14ac:dyDescent="0.2">
      <c r="A81" s="15" t="str">
        <f>HYPERLINK("#'Cuadro 9.2.77'!A3", "Cuadro 9.2.77. Provincia de Buenos Aires, partido Magdalena. Población en viviendas particulares nacida en otro país por percepción de jubilación o pensión, según sexo registrado al nacer y grupo de edad. Año 2022")</f>
        <v>Cuadro 9.2.77. Provincia de Buenos Aires, partido Magdalena. Población en viviendas particulares nacida en otro país por percepción de jubilación o pensión, según sexo registrado al nacer y grupo de edad. Año 2022</v>
      </c>
    </row>
    <row r="82" spans="1:1" x14ac:dyDescent="0.2">
      <c r="A82" s="15" t="str">
        <f>HYPERLINK("#'Cuadro 9.2.78'!A3", "Cuadro 9.2.78. Provincia de Buenos Aires, partido Maipú. Población en viviendas particulares nacida en otro país por percepción de jubilación o pensión, según sexo registrado al nacer y grupo de edad. Año 2022")</f>
        <v>Cuadro 9.2.78. Provincia de Buenos Aires, partido Maipú. Población en viviendas particulares nacida en otro país por percepción de jubilación o pensión, según sexo registrado al nacer y grupo de edad. Año 2022</v>
      </c>
    </row>
    <row r="83" spans="1:1" x14ac:dyDescent="0.2">
      <c r="A83" s="15" t="str">
        <f>HYPERLINK("#'Cuadro 9.2.79'!A3", "Cuadro 9.2.79. Provincia de Buenos Aires, partido Malvinas Argentinas. Población en viviendas particulares nacida en otro país por percepción de jubilación o pensión, según sexo registrado al nacer y grupo de edad. Año 2022")</f>
        <v>Cuadro 9.2.79. Provincia de Buenos Aires, partido Malvinas Argentinas. Población en viviendas particulares nacida en otro país por percepción de jubilación o pensión, según sexo registrado al nacer y grupo de edad. Año 2022</v>
      </c>
    </row>
    <row r="84" spans="1:1" x14ac:dyDescent="0.2">
      <c r="A84" s="15" t="str">
        <f>HYPERLINK("#'Cuadro 9.2.80'!A3", "Cuadro 9.2.80. Provincia de Buenos Aires, partido Mar Chiquita. Población en viviendas particulares nacida en otro país por percepción de jubilación o pensión, según sexo registrado al nacer y grupo de edad. Año 2022")</f>
        <v>Cuadro 9.2.80. Provincia de Buenos Aires, partido Mar Chiquita. Población en viviendas particulares nacida en otro país por percepción de jubilación o pensión, según sexo registrado al nacer y grupo de edad. Año 2022</v>
      </c>
    </row>
    <row r="85" spans="1:1" x14ac:dyDescent="0.2">
      <c r="A85" s="15" t="str">
        <f>HYPERLINK("#'Cuadro 9.2.81'!A3", "Cuadro 9.2.81. Provincia de Buenos Aires, partido Marcos Paz. Población en viviendas particulares nacida en otro país por percepción de jubilación o pensión, según sexo registrado al nacer y grupo de edad. Año 2022")</f>
        <v>Cuadro 9.2.81. Provincia de Buenos Aires, partido Marcos Paz. Población en viviendas particulares nacida en otro país por percepción de jubilación o pensión, según sexo registrado al nacer y grupo de edad. Año 2022</v>
      </c>
    </row>
    <row r="86" spans="1:1" x14ac:dyDescent="0.2">
      <c r="A86" s="15" t="str">
        <f>HYPERLINK("#'Cuadro 9.2.82'!A3", "Cuadro 9.2.82. Provincia de Buenos Aires, partido Mercedes. Población en viviendas particulares nacida en otro país por percepción de jubilación o pensión, según sexo registrado al nacer y grupo de edad. Año 2022")</f>
        <v>Cuadro 9.2.82. Provincia de Buenos Aires, partido Mercedes. Población en viviendas particulares nacida en otro país por percepción de jubilación o pensión, según sexo registrado al nacer y grupo de edad. Año 2022</v>
      </c>
    </row>
    <row r="87" spans="1:1" x14ac:dyDescent="0.2">
      <c r="A87" s="15" t="str">
        <f>HYPERLINK("#'Cuadro 9.2.83'!A3", "Cuadro 9.2.83. Provincia de Buenos Aires, partido Merlo. Población en viviendas particulares nacida en otro país por percepción de jubilación o pensión, según sexo registrado al nacer y grupo de edad. Año 2022")</f>
        <v>Cuadro 9.2.83. Provincia de Buenos Aires, partido Merlo. Población en viviendas particulares nacida en otro país por percepción de jubilación o pensión, según sexo registrado al nacer y grupo de edad. Año 2022</v>
      </c>
    </row>
    <row r="88" spans="1:1" x14ac:dyDescent="0.2">
      <c r="A88" s="15" t="str">
        <f>HYPERLINK("#'Cuadro 9.2.84'!A3", "Cuadro 9.2.84. Provincia de Buenos Aires, partido Monte. Población en viviendas particulares nacida en otro país por percepción de jubilación o pensión, según sexo registrado al nacer y grupo de edad. Año 2022")</f>
        <v>Cuadro 9.2.84. Provincia de Buenos Aires, partido Monte. Población en viviendas particulares nacida en otro país por percepción de jubilación o pensión, según sexo registrado al nacer y grupo de edad. Año 2022</v>
      </c>
    </row>
    <row r="89" spans="1:1" x14ac:dyDescent="0.2">
      <c r="A89" s="15" t="str">
        <f>HYPERLINK("#'Cuadro 9.2.85'!A3", "Cuadro 9.2.85. Provincia de Buenos Aires, partido Monte Hermoso. Población en viviendas particulares nacida en otro país por percepción de jubilación o pensión, según sexo registrado al nacer y grupo de edad. Año 2022")</f>
        <v>Cuadro 9.2.85. Provincia de Buenos Aires, partido Monte Hermoso. Población en viviendas particulares nacida en otro país por percepción de jubilación o pensión, según sexo registrado al nacer y grupo de edad. Año 2022</v>
      </c>
    </row>
    <row r="90" spans="1:1" x14ac:dyDescent="0.2">
      <c r="A90" s="15" t="str">
        <f>HYPERLINK("#'Cuadro 9.2.86'!A3", "Cuadro 9.2.86. Provincia de Buenos Aires, partido Moreno. Población en viviendas particulares nacida en otro país por percepción de jubilación o pensión, según sexo registrado al nacer y grupo de edad. Año 2022")</f>
        <v>Cuadro 9.2.86. Provincia de Buenos Aires, partido Moreno. Población en viviendas particulares nacida en otro país por percepción de jubilación o pensión, según sexo registrado al nacer y grupo de edad. Año 2022</v>
      </c>
    </row>
    <row r="91" spans="1:1" x14ac:dyDescent="0.2">
      <c r="A91" s="15" t="str">
        <f>HYPERLINK("#'Cuadro 9.2.87'!A3", "Cuadro 9.2.87. Provincia de Buenos Aires, partido Morón. Población en viviendas particulares nacida en otro país por percepción de jubilación o pensión, según sexo registrado al nacer y grupo de edad. Año 2022")</f>
        <v>Cuadro 9.2.87. Provincia de Buenos Aires, partido Morón. Población en viviendas particulares nacida en otro país por percepción de jubilación o pensión, según sexo registrado al nacer y grupo de edad. Año 2022</v>
      </c>
    </row>
    <row r="92" spans="1:1" x14ac:dyDescent="0.2">
      <c r="A92" s="15" t="str">
        <f>HYPERLINK("#'Cuadro 9.2.88'!A3", "Cuadro 9.2.88. Provincia de Buenos Aires, partido Navarro. Población en viviendas particulares nacida en otro país por percepción de jubilación o pensión, según sexo registrado al nacer y grupo de edad. Año 2022")</f>
        <v>Cuadro 9.2.88. Provincia de Buenos Aires, partido Navarro. Población en viviendas particulares nacida en otro país por percepción de jubilación o pensión, según sexo registrado al nacer y grupo de edad. Año 2022</v>
      </c>
    </row>
    <row r="93" spans="1:1" x14ac:dyDescent="0.2">
      <c r="A93" s="15" t="str">
        <f>HYPERLINK("#'Cuadro 9.2.89'!A3", "Cuadro 9.2.89. Provincia de Buenos Aires, partido Necochea. Población en viviendas particulares nacida en otro país por percepción de jubilación o pensión, según sexo registrado al nacer y grupo de edad. Año 2022")</f>
        <v>Cuadro 9.2.89. Provincia de Buenos Aires, partido Necochea. Población en viviendas particulares nacida en otro país por percepción de jubilación o pensión, según sexo registrado al nacer y grupo de edad. Año 2022</v>
      </c>
    </row>
    <row r="94" spans="1:1" x14ac:dyDescent="0.2">
      <c r="A94" s="15" t="str">
        <f>HYPERLINK("#'Cuadro 9.2.90'!A3", "Cuadro 9.2.90. Provincia de Buenos Aires, partido 9 de Julio. Población en viviendas particulares nacida en otro país por percepción de jubilación o pensión, según sexo registrado al nacer y grupo de edad. Año 2022")</f>
        <v>Cuadro 9.2.90. Provincia de Buenos Aires, partido 9 de Julio. Población en viviendas particulares nacida en otro país por percepción de jubilación o pensión, según sexo registrado al nacer y grupo de edad. Año 2022</v>
      </c>
    </row>
    <row r="95" spans="1:1" x14ac:dyDescent="0.2">
      <c r="A95" s="15" t="str">
        <f>HYPERLINK("#'Cuadro 9.2.91'!A3", "Cuadro 9.2.91. Provincia de Buenos Aires, partido Olavarría. Población en viviendas particulares nacida en otro país por percepción de jubilación o pensión, según sexo registrado al nacer y grupo de edad. Año 2022")</f>
        <v>Cuadro 9.2.91. Provincia de Buenos Aires, partido Olavarría. Población en viviendas particulares nacida en otro país por percepción de jubilación o pensión, según sexo registrado al nacer y grupo de edad. Año 2022</v>
      </c>
    </row>
    <row r="96" spans="1:1" x14ac:dyDescent="0.2">
      <c r="A96" s="15" t="str">
        <f>HYPERLINK("#'Cuadro 9.2.92'!A3", "Cuadro 9.2.92. Provincia de Buenos Aires, partido Patagones. Población en viviendas particulares nacida en otro país por percepción de jubilación o pensión, según sexo registrado al nacer y grupo de edad. Año 2022")</f>
        <v>Cuadro 9.2.92. Provincia de Buenos Aires, partido Patagones. Población en viviendas particulares nacida en otro país por percepción de jubilación o pensión, según sexo registrado al nacer y grupo de edad. Año 2022</v>
      </c>
    </row>
    <row r="97" spans="1:1" x14ac:dyDescent="0.2">
      <c r="A97" s="15" t="str">
        <f>HYPERLINK("#'Cuadro 9.2.93'!A3", "Cuadro 9.2.93. Provincia de Buenos Aires, partido Pehuajó. Población en viviendas particulares nacida en otro país por percepción de jubilación o pensión, según sexo registrado al nacer y grupo de edad. Año 2022")</f>
        <v>Cuadro 9.2.93. Provincia de Buenos Aires, partido Pehuajó. Población en viviendas particulares nacida en otro país por percepción de jubilación o pensión, según sexo registrado al nacer y grupo de edad. Año 2022</v>
      </c>
    </row>
    <row r="98" spans="1:1" x14ac:dyDescent="0.2">
      <c r="A98" s="15" t="str">
        <f>HYPERLINK("#'Cuadro 9.2.94'!A3", "Cuadro 9.2.94. Provincia de Buenos Aires, partido Pellegrini. Población en viviendas particulares nacida en otro país por percepción de jubilación o pensión, según sexo registrado al nacer y grupo de edad. Año 2022")</f>
        <v>Cuadro 9.2.94. Provincia de Buenos Aires, partido Pellegrini. Población en viviendas particulares nacida en otro país por percepción de jubilación o pensión, según sexo registrado al nacer y grupo de edad. Año 2022</v>
      </c>
    </row>
    <row r="99" spans="1:1" x14ac:dyDescent="0.2">
      <c r="A99" s="15" t="str">
        <f>HYPERLINK("#'Cuadro 9.2.95'!A3", "Cuadro 9.2.95. Provincia de Buenos Aires, partido Pergamino. Población en viviendas particulares nacida en otro país por percepción de jubilación o pensión, según sexo registrado al nacer y grupo de edad. Año 2022")</f>
        <v>Cuadro 9.2.95. Provincia de Buenos Aires, partido Pergamino. Población en viviendas particulares nacida en otro país por percepción de jubilación o pensión, según sexo registrado al nacer y grupo de edad. Año 2022</v>
      </c>
    </row>
    <row r="100" spans="1:1" x14ac:dyDescent="0.2">
      <c r="A100" s="15" t="str">
        <f>HYPERLINK("#'Cuadro 9.2.96'!A3", "Cuadro 9.2.96. Provincia de Buenos Aires, partido Pila. Población en viviendas particulares nacida en otro país por percepción de jubilación o pensión, según sexo registrado al nacer y grupo de edad. Año 2022")</f>
        <v>Cuadro 9.2.96. Provincia de Buenos Aires, partido Pila. Población en viviendas particulares nacida en otro país por percepción de jubilación o pensión, según sexo registrado al nacer y grupo de edad. Año 2022</v>
      </c>
    </row>
    <row r="101" spans="1:1" x14ac:dyDescent="0.2">
      <c r="A101" s="15" t="str">
        <f>HYPERLINK("#'Cuadro 9.2.97'!A3", "Cuadro 9.2.97. Provincia de Buenos Aires, partido Pilar. Población en viviendas particulares nacida en otro país por percepción de jubilación o pensión, según sexo registrado al nacer y grupo de edad. Año 2022")</f>
        <v>Cuadro 9.2.97. Provincia de Buenos Aires, partido Pilar. Población en viviendas particulares nacida en otro país por percepción de jubilación o pensión, según sexo registrado al nacer y grupo de edad. Año 2022</v>
      </c>
    </row>
    <row r="102" spans="1:1" x14ac:dyDescent="0.2">
      <c r="A102" s="15" t="str">
        <f>HYPERLINK("#'Cuadro 9.2.98'!A3", "Cuadro 9.2.98. Provincia de Buenos Aires, partido Pinamar. Población en viviendas particulares nacida en otro país por percepción de jubilación o pensión, según sexo registrado al nacer y grupo de edad. Año 2022")</f>
        <v>Cuadro 9.2.98. Provincia de Buenos Aires, partido Pinamar. Población en viviendas particulares nacida en otro país por percepción de jubilación o pensión, según sexo registrado al nacer y grupo de edad. Año 2022</v>
      </c>
    </row>
    <row r="103" spans="1:1" x14ac:dyDescent="0.2">
      <c r="A103" s="15" t="str">
        <f>HYPERLINK("#'Cuadro 9.2.99'!A3", "Cuadro 9.2.99. Provincia de Buenos Aires, partido Presidente Perón. Población en viviendas particulares nacida en otro país por percepción de jubilación o pensión, según sexo registrado al nacer y grupo de edad. Año 2022")</f>
        <v>Cuadro 9.2.99. Provincia de Buenos Aires, partido Presidente Perón. Población en viviendas particulares nacida en otro país por percepción de jubilación o pensión, según sexo registrado al nacer y grupo de edad. Año 2022</v>
      </c>
    </row>
    <row r="104" spans="1:1" x14ac:dyDescent="0.2">
      <c r="A104" s="15" t="str">
        <f>HYPERLINK("#'Cuadro 9.2.100'!A3", "Cuadro 9.2.100. Provincia de Buenos Aires, partido Puan. Población en viviendas particulares nacida en otro país por percepción de jubilación o pensión, según sexo registrado al nacer y grupo de edad. Año 2022")</f>
        <v>Cuadro 9.2.100. Provincia de Buenos Aires, partido Puan. Población en viviendas particulares nacida en otro país por percepción de jubilación o pensión, según sexo registrado al nacer y grupo de edad. Año 2022</v>
      </c>
    </row>
    <row r="105" spans="1:1" x14ac:dyDescent="0.2">
      <c r="A105" s="15" t="str">
        <f>HYPERLINK("#'Cuadro 9.2.101'!A3", "Cuadro 9.2.101. Provincia de Buenos Aires, partido Punta Indio. Población en viviendas particulares nacida en otro país por percepción de jubilación o pensión, según sexo registrado al nacer y grupo de edad. Año 2022")</f>
        <v>Cuadro 9.2.101. Provincia de Buenos Aires, partido Punta Indio. Población en viviendas particulares nacida en otro país por percepción de jubilación o pensión, según sexo registrado al nacer y grupo de edad. Año 2022</v>
      </c>
    </row>
    <row r="106" spans="1:1" x14ac:dyDescent="0.2">
      <c r="A106" s="15" t="str">
        <f>HYPERLINK("#'Cuadro 9.2.102'!A3", "Cuadro 9.2.102. Provincia de Buenos Aires, partido Quilmes. Población en viviendas particulares nacida en otro país por percepción de jubilación o pensión, según sexo registrado al nacer y grupo de edad. Año 2022")</f>
        <v>Cuadro 9.2.102. Provincia de Buenos Aires, partido Quilmes. Población en viviendas particulares nacida en otro país por percepción de jubilación o pensión, según sexo registrado al nacer y grupo de edad. Año 2022</v>
      </c>
    </row>
    <row r="107" spans="1:1" x14ac:dyDescent="0.2">
      <c r="A107" s="15" t="str">
        <f>HYPERLINK("#'Cuadro 9.2.103'!A3", "Cuadro 9.2.103. Provincia de Buenos Aires,partido Ramallo. Población en viviendas particulares nacida en otro país por percepción de jubilación o pensión, según sexo registrado al nacer y grupo de edad. Año 2022")</f>
        <v>Cuadro 9.2.103. Provincia de Buenos Aires,partido Ramallo. Población en viviendas particulares nacida en otro país por percepción de jubilación o pensión, según sexo registrado al nacer y grupo de edad. Año 2022</v>
      </c>
    </row>
    <row r="108" spans="1:1" x14ac:dyDescent="0.2">
      <c r="A108" s="15" t="str">
        <f>HYPERLINK("#'Cuadro 9.2.104'!A3", "Cuadro 9.2.104. Provincia de Buenos Aires, partido Rauch. Población en viviendas particulares nacida en otro país por percepción de jubilación o pensión, según sexo registrado al nacer y grupo de edad. Año 2022")</f>
        <v>Cuadro 9.2.104. Provincia de Buenos Aires, partido Rauch. Población en viviendas particulares nacida en otro país por percepción de jubilación o pensión, según sexo registrado al nacer y grupo de edad. Año 2022</v>
      </c>
    </row>
    <row r="109" spans="1:1" x14ac:dyDescent="0.2">
      <c r="A109" s="15" t="str">
        <f>HYPERLINK("#'Cuadro 9.2.105'!A3", "Cuadro 9.2.105. Provincia de Buenos Aires, partido Rivadavia. Población en viviendas particulares nacida en otro país por percepción de jubilación o pensión, según sexo registrado al nacer y grupo de edad. Año 2022")</f>
        <v>Cuadro 9.2.105. Provincia de Buenos Aires, partido Rivadavia. Población en viviendas particulares nacida en otro país por percepción de jubilación o pensión, según sexo registrado al nacer y grupo de edad. Año 2022</v>
      </c>
    </row>
    <row r="110" spans="1:1" x14ac:dyDescent="0.2">
      <c r="A110" s="15" t="str">
        <f>HYPERLINK("#'Cuadro 9.2.106'!A3", "Cuadro 9.2.106. Provincia de Buenos Aires, partido Rojas. Población en viviendas particulares nacida en otro país por percepción de jubilación o pensión, según sexo registrado al nacer y grupo de edad. Año 2022")</f>
        <v>Cuadro 9.2.106. Provincia de Buenos Aires, partido Rojas. Población en viviendas particulares nacida en otro país por percepción de jubilación o pensión, según sexo registrado al nacer y grupo de edad. Año 2022</v>
      </c>
    </row>
    <row r="111" spans="1:1" x14ac:dyDescent="0.2">
      <c r="A111" s="15" t="str">
        <f>HYPERLINK("#'Cuadro 9.2.107'!A3", "Cuadro 9.2.107. Provincia de Buenos Aires, partido Roque Pérez. Población en viviendas particulares nacida en otro país por percepción de jubilación o pensión, según sexo registrado al nacer y grupo de edad. Año 2022")</f>
        <v>Cuadro 9.2.107. Provincia de Buenos Aires, partido Roque Pérez. Población en viviendas particulares nacida en otro país por percepción de jubilación o pensión, según sexo registrado al nacer y grupo de edad. Año 2022</v>
      </c>
    </row>
    <row r="112" spans="1:1" x14ac:dyDescent="0.2">
      <c r="A112" s="15" t="str">
        <f>HYPERLINK("#'Cuadro 9.2.108'!A3", "Cuadro 9.2.108. Provincia de Buenos Aires, partido Saavedra. Población en viviendas particulares nacida en otro país por percepción de jubilación o pensión, según sexo registrado al nacer y grupo de edad. Año 2022")</f>
        <v>Cuadro 9.2.108. Provincia de Buenos Aires, partido Saavedra. Población en viviendas particulares nacida en otro país por percepción de jubilación o pensión, según sexo registrado al nacer y grupo de edad. Año 2022</v>
      </c>
    </row>
    <row r="113" spans="1:1" x14ac:dyDescent="0.2">
      <c r="A113" s="15" t="str">
        <f>HYPERLINK("#'Cuadro 9.2.109'!A3", "Cuadro 9.2.109. Provincia de Buenos Aires, partido Saladillo. Población en viviendas particulares nacida en otro país por percepción de jubilación o pensión, según sexo registrado al nacer y grupo de edad. Año 2022")</f>
        <v>Cuadro 9.2.109. Provincia de Buenos Aires, partido Saladillo. Población en viviendas particulares nacida en otro país por percepción de jubilación o pensión, según sexo registrado al nacer y grupo de edad. Año 2022</v>
      </c>
    </row>
    <row r="114" spans="1:1" x14ac:dyDescent="0.2">
      <c r="A114" s="15" t="str">
        <f>HYPERLINK("#'Cuadro 9.2.110'!A3", "Cuadro 9.2.110. Provincia de Buenos Aires, partido Salto. Población en viviendas particulares nacida en otro país por percepción de jubilación o pensión, según sexo registrado al nacer y grupo de edad. Año 2022")</f>
        <v>Cuadro 9.2.110. Provincia de Buenos Aires, partido Salto. Población en viviendas particulares nacida en otro país por percepción de jubilación o pensión, según sexo registrado al nacer y grupo de edad. Año 2022</v>
      </c>
    </row>
    <row r="115" spans="1:1" x14ac:dyDescent="0.2">
      <c r="A115" s="15" t="str">
        <f>HYPERLINK("#'Cuadro 9.2.111'!A3", "Cuadro 9.2.111. Provincia de Buenos Aires, partido Salliqueló. Población en viviendas particulares nacida en otro país por percepción de jubilación o pensión, según sexo registrado al nacer y grupo de edad. Año 2022")</f>
        <v>Cuadro 9.2.111. Provincia de Buenos Aires, partido Salliqueló. Población en viviendas particulares nacida en otro país por percepción de jubilación o pensión, según sexo registrado al nacer y grupo de edad. Año 2022</v>
      </c>
    </row>
    <row r="116" spans="1:1" x14ac:dyDescent="0.2">
      <c r="A116" s="15" t="str">
        <f>HYPERLINK("#'Cuadro 9.2.112'!A3", "Cuadro 9.2.112. Provincia de Buenos Aires, partido San Andrés de Giles. Población en viviendas particulares nacida en otro país por percepción de jubilación o pensión, según sexo registrado al nacer y grupo de edad. Año 2022")</f>
        <v>Cuadro 9.2.112. Provincia de Buenos Aires, partido San Andrés de Giles. Población en viviendas particulares nacida en otro país por percepción de jubilación o pensión, según sexo registrado al nacer y grupo de edad. Año 2022</v>
      </c>
    </row>
    <row r="117" spans="1:1" x14ac:dyDescent="0.2">
      <c r="A117" s="15" t="str">
        <f>HYPERLINK("#'Cuadro 9.2.113'!A3", "Cuadro 9.2.113. Provincia de Buenos Aires, partido San Antonio de Areco. Población en viviendas particulares nacida en otro país por percepción de jubilación o pensión, según sexo registrado al nacer y grupo de edad. Año 2022")</f>
        <v>Cuadro 9.2.113. Provincia de Buenos Aires, partido San Antonio de Areco. Población en viviendas particulares nacida en otro país por percepción de jubilación o pensión, según sexo registrado al nacer y grupo de edad. Año 2022</v>
      </c>
    </row>
    <row r="118" spans="1:1" x14ac:dyDescent="0.2">
      <c r="A118" s="15" t="str">
        <f>HYPERLINK("#'Cuadro 9.2.114'!A3", "Cuadro 9.2.114. Provincia de Buenos Aires, partido San Cayetano. Población en viviendas particulares nacida en otro país por percepción de jubilación o pensión, según sexo registrado al nacer y grupo de edad. Año 2022")</f>
        <v>Cuadro 9.2.114. Provincia de Buenos Aires, partido San Cayetano. Población en viviendas particulares nacida en otro país por percepción de jubilación o pensión, según sexo registrado al nacer y grupo de edad. Año 2022</v>
      </c>
    </row>
    <row r="119" spans="1:1" x14ac:dyDescent="0.2">
      <c r="A119" s="15" t="str">
        <f>HYPERLINK("#'Cuadro 9.2.115'!A3", "Cuadro 9.2.115. Provincia de Buenos Aires, partido San Fernando. Población en viviendas particulares nacida en otro país por percepción de jubilación o pensión, según sexo registrado al nacer y grupo de edad. Año 2022")</f>
        <v>Cuadro 9.2.115. Provincia de Buenos Aires, partido San Fernando. Población en viviendas particulares nacida en otro país por percepción de jubilación o pensión, según sexo registrado al nacer y grupo de edad. Año 2022</v>
      </c>
    </row>
    <row r="120" spans="1:1" x14ac:dyDescent="0.2">
      <c r="A120" s="15" t="str">
        <f>HYPERLINK("#'Cuadro 9.2.116'!A3", "Cuadro 9.2.116. Provincia de Buenos Aires, partido San Isidro. Población en viviendas particulares nacida en otro país por percepción de jubilación o pensión, según sexo registrado al nacer y grupo de edad. Año 2022")</f>
        <v>Cuadro 9.2.116. Provincia de Buenos Aires, partido San Isidro. Población en viviendas particulares nacida en otro país por percepción de jubilación o pensión, según sexo registrado al nacer y grupo de edad. Año 2022</v>
      </c>
    </row>
    <row r="121" spans="1:1" x14ac:dyDescent="0.2">
      <c r="A121" s="15" t="str">
        <f>HYPERLINK("#'Cuadro 9.2.117'!A3", "Cuadro 9.2.117. Provincia de Buenos Aires, partido San Miguel. Población en viviendas particulares nacida en otro país por percepción de jubilación o pensión, según sexo registrado al nacer y grupo de edad. Año 2022")</f>
        <v>Cuadro 9.2.117. Provincia de Buenos Aires, partido San Miguel. Población en viviendas particulares nacida en otro país por percepción de jubilación o pensión, según sexo registrado al nacer y grupo de edad. Año 2022</v>
      </c>
    </row>
    <row r="122" spans="1:1" x14ac:dyDescent="0.2">
      <c r="A122" s="15" t="str">
        <f>HYPERLINK("#'Cuadro 9.2.118'!A3", "Cuadro 9.2.118. Provincia de Buenos Aires, partido San Nicolás. Población en viviendas particulares nacida en otro país por percepción de jubilación o pensión, según sexo registrado al nacer y grupo de edad. Año 2022")</f>
        <v>Cuadro 9.2.118. Provincia de Buenos Aires, partido San Nicolás. Población en viviendas particulares nacida en otro país por percepción de jubilación o pensión, según sexo registrado al nacer y grupo de edad. Año 2022</v>
      </c>
    </row>
    <row r="123" spans="1:1" x14ac:dyDescent="0.2">
      <c r="A123" s="15" t="str">
        <f>HYPERLINK("#'Cuadro 9.2.119'!A3", "Cuadro 9.2.119. Provincia de Buenos Aires, partido San Pedro. Población en viviendas particulares nacida en otro país por percepción de jubilación o pensión, según sexo registrado al nacer y grupo de edad. Año 2022")</f>
        <v>Cuadro 9.2.119. Provincia de Buenos Aires, partido San Pedro. Población en viviendas particulares nacida en otro país por percepción de jubilación o pensión, según sexo registrado al nacer y grupo de edad. Año 2022</v>
      </c>
    </row>
    <row r="124" spans="1:1" x14ac:dyDescent="0.2">
      <c r="A124" s="15" t="str">
        <f>HYPERLINK("#'Cuadro 9.2.120'!A3", "Cuadro 9.2.120. Provincia de Buenos Aires, partido San Vicente. Población en viviendas particulares nacida en otro país por percepción de jubilación o pensión, según sexo registrado al nacer y grupo de edad. Año 2022")</f>
        <v>Cuadro 9.2.120. Provincia de Buenos Aires, partido San Vicente. Población en viviendas particulares nacida en otro país por percepción de jubilación o pensión, según sexo registrado al nacer y grupo de edad. Año 2022</v>
      </c>
    </row>
    <row r="125" spans="1:1" x14ac:dyDescent="0.2">
      <c r="A125" s="15" t="str">
        <f>HYPERLINK("#'Cuadro 9.2.121'!A3", "Cuadro 9.2.121. Provincia de Buenos Aires, partido Suipacha. Población en viviendas particulares nacida en otro país por percepción de jubilación o pensión, según sexo registrado al nacer y grupo de edad. Año 2022")</f>
        <v>Cuadro 9.2.121. Provincia de Buenos Aires, partido Suipacha. Población en viviendas particulares nacida en otro país por percepción de jubilación o pensión, según sexo registrado al nacer y grupo de edad. Año 2022</v>
      </c>
    </row>
    <row r="126" spans="1:1" x14ac:dyDescent="0.2">
      <c r="A126" s="15" t="str">
        <f>HYPERLINK("#'Cuadro 9.2.122'!A3", "Cuadro 9.2.122. Provincia de Buenos Aires, partido Tandil. Población en viviendas particulares nacida en otro país por percepción de jubilación o pensión, según sexo registrado al nacer y grupo de edad. Año 2022")</f>
        <v>Cuadro 9.2.122. Provincia de Buenos Aires, partido Tandil. Población en viviendas particulares nacida en otro país por percepción de jubilación o pensión, según sexo registrado al nacer y grupo de edad. Año 2022</v>
      </c>
    </row>
    <row r="127" spans="1:1" x14ac:dyDescent="0.2">
      <c r="A127" s="15" t="str">
        <f>HYPERLINK("#'Cuadro 9.2.123'!A3", "Cuadro 9.2.123. Provincia de Buenos Aires, partido Tapalqué. Población en viviendas particulares nacida en otro país por percepción de jubilación o pensión, según sexo registrado al nacer y grupo de edad. Año 2022")</f>
        <v>Cuadro 9.2.123. Provincia de Buenos Aires, partido Tapalqué. Población en viviendas particulares nacida en otro país por percepción de jubilación o pensión, según sexo registrado al nacer y grupo de edad. Año 2022</v>
      </c>
    </row>
    <row r="128" spans="1:1" x14ac:dyDescent="0.2">
      <c r="A128" s="15" t="str">
        <f>HYPERLINK("#'Cuadro 9.2.124'!A3", "Cuadro 9.2.124. Provincia de Buenos Aires, partido Tigre. Población en viviendas particulares nacida en otro país por percepción de jubilación o pensión, según sexo registrado al nacer y grupo de edad. Año 2022")</f>
        <v>Cuadro 9.2.124. Provincia de Buenos Aires, partido Tigre. Población en viviendas particulares nacida en otro país por percepción de jubilación o pensión, según sexo registrado al nacer y grupo de edad. Año 2022</v>
      </c>
    </row>
    <row r="129" spans="1:1" x14ac:dyDescent="0.2">
      <c r="A129" s="15" t="str">
        <f>HYPERLINK("#'Cuadro 9.2.125'!A3", "Cuadro 9.2.125. Provincia de Buenos Aires, partido Tordillo. Población en viviendas particulares nacida en otro país por percepción de jubilación o pensión, según sexo registrado al nacer y grupo de edad. Año 2022")</f>
        <v>Cuadro 9.2.125. Provincia de Buenos Aires, partido Tordillo. Población en viviendas particulares nacida en otro país por percepción de jubilación o pensión, según sexo registrado al nacer y grupo de edad. Año 2022</v>
      </c>
    </row>
    <row r="130" spans="1:1" x14ac:dyDescent="0.2">
      <c r="A130" s="15" t="str">
        <f>HYPERLINK("#'Cuadro 9.2.126'!A3", "Cuadro 9.2.126. Provincia de Buenos Aires, partido Tornquist. Población en viviendas particulares nacida en otro país por percepción de jubilación o pensión, según sexo registrado al nacer y grupo de edad. Año 2022")</f>
        <v>Cuadro 9.2.126. Provincia de Buenos Aires, partido Tornquist. Población en viviendas particulares nacida en otro país por percepción de jubilación o pensión, según sexo registrado al nacer y grupo de edad. Año 2022</v>
      </c>
    </row>
    <row r="131" spans="1:1" x14ac:dyDescent="0.2">
      <c r="A131" s="15" t="str">
        <f>HYPERLINK("#'Cuadro 9.2.127'!A3", "Cuadro 9.2.127. Provincia de Buenos Aires, partido Trenque Lauquen. Población en viviendas particulares nacida en otro país por percepción de jubilación o pensión, según sexo registrado al nacer y grupo de edad. Año 2022")</f>
        <v>Cuadro 9.2.127. Provincia de Buenos Aires, partido Trenque Lauquen. Población en viviendas particulares nacida en otro país por percepción de jubilación o pensión, según sexo registrado al nacer y grupo de edad. Año 2022</v>
      </c>
    </row>
    <row r="132" spans="1:1" x14ac:dyDescent="0.2">
      <c r="A132" s="15" t="str">
        <f>HYPERLINK("#'Cuadro 9.2.128'!A3", "Cuadro 9.2.128. Provincia de Buenos Aires, partido Tres Arroyos. Población en viviendas particulares nacida en otro país por percepción de jubilación o pensión, según sexo registrado al nacer y grupo de edad. Año 2022")</f>
        <v>Cuadro 9.2.128. Provincia de Buenos Aires, partido Tres Arroyos. Población en viviendas particulares nacida en otro país por percepción de jubilación o pensión, según sexo registrado al nacer y grupo de edad. Año 2022</v>
      </c>
    </row>
    <row r="133" spans="1:1" x14ac:dyDescent="0.2">
      <c r="A133" s="15" t="str">
        <f>HYPERLINK("#'Cuadro 9.2.129'!A3", "Cuadro 9.2.129. Provincia de Buenos Aires, partido Tres de Febrero. Población en viviendas particulares nacida en otro país por percepción de jubilación o pensión, según sexo registrado al nacer y grupo de edad. Año 2022")</f>
        <v>Cuadro 9.2.129. Provincia de Buenos Aires, partido Tres de Febrero. Población en viviendas particulares nacida en otro país por percepción de jubilación o pensión, según sexo registrado al nacer y grupo de edad. Año 2022</v>
      </c>
    </row>
    <row r="134" spans="1:1" x14ac:dyDescent="0.2">
      <c r="A134" s="15" t="str">
        <f>HYPERLINK("#'Cuadro 9.2.130'!A3", "Cuadro 9.2.130. Provincia de Buenos Aires, partido Tres Lomas. Población en viviendas particulares nacida en otro país por percepción de jubilación o pensión, según sexo registrado al nacer y grupo de edad. Año 2022")</f>
        <v>Cuadro 9.2.130. Provincia de Buenos Aires, partido Tres Lomas. Población en viviendas particulares nacida en otro país por percepción de jubilación o pensión, según sexo registrado al nacer y grupo de edad. Año 2022</v>
      </c>
    </row>
    <row r="135" spans="1:1" x14ac:dyDescent="0.2">
      <c r="A135" s="15" t="str">
        <f>HYPERLINK("#'Cuadro 9.2.131'!A3", "Cuadro 9.2.131. Provincia de Buenos Aires, partido 25 de Mayo. Población en viviendas particulares nacida en otro país por percepción de jubilación o pensión, según sexo registrado al nacer y grupo de edad. Año 2022")</f>
        <v>Cuadro 9.2.131. Provincia de Buenos Aires, partido 25 de Mayo. Población en viviendas particulares nacida en otro país por percepción de jubilación o pensión, según sexo registrado al nacer y grupo de edad. Año 2022</v>
      </c>
    </row>
    <row r="136" spans="1:1" x14ac:dyDescent="0.2">
      <c r="A136" s="15" t="str">
        <f>HYPERLINK("#'Cuadro 9.2.132'!A3", "Cuadro 9.2.132. Provincia de Buenos Aires, partido Vicente López. Población en viviendas particulares nacida en otro país por percepción de jubilación o pensión, según sexo registrado al nacer y grupo de edad. Año 2022")</f>
        <v>Cuadro 9.2.132. Provincia de Buenos Aires, partido Vicente López. Población en viviendas particulares nacida en otro país por percepción de jubilación o pensión, según sexo registrado al nacer y grupo de edad. Año 2022</v>
      </c>
    </row>
    <row r="137" spans="1:1" x14ac:dyDescent="0.2">
      <c r="A137" s="15" t="str">
        <f>HYPERLINK("#'Cuadro 9.2.133'!A3", "Cuadro 9.2.133. Provincia de Buenos Aires, partido Villa Gesell. Población en viviendas particulares nacida en otro país por percepción de jubilación o pensión, según sexo registrado al nacer y grupo de edad. Año 2022")</f>
        <v>Cuadro 9.2.133. Provincia de Buenos Aires, partido Villa Gesell. Población en viviendas particulares nacida en otro país por percepción de jubilación o pensión, según sexo registrado al nacer y grupo de edad. Año 2022</v>
      </c>
    </row>
    <row r="138" spans="1:1" x14ac:dyDescent="0.2">
      <c r="A138" s="15" t="str">
        <f>HYPERLINK("#'Cuadro 9.2.134'!A3", "Cuadro 9.2.134. Provincia de Buenos Aires, partido Villarino. Población en viviendas particulares nacida en otro país por percepción de jubilación o pensión, según sexo registrado al nacer y grupo de edad. Año 2022")</f>
        <v>Cuadro 9.2.134. Provincia de Buenos Aires, partido Villarino. Población en viviendas particulares nacida en otro país por percepción de jubilación o pensión, según sexo registrado al nacer y grupo de edad. Año 2022</v>
      </c>
    </row>
    <row r="139" spans="1:1" x14ac:dyDescent="0.2">
      <c r="A139" s="15" t="str">
        <f>HYPERLINK("#'Cuadro 9.2.135'!A3", "Cuadro 9.2.135. Provincia de Buenos Aires, partido Zárate. Población en viviendas particulares nacida en otro país por percepción de jubilación o pensión, según sexo registrado al nacer y grupo de edad. Año 2022")</f>
        <v>Cuadro 9.2.135. Provincia de Buenos Aires, partido Zárate. Población en viviendas particulares nacida en otro país por percepción de jubilación o pensión, según sexo registrado al nacer y grupo de edad. Año 2022</v>
      </c>
    </row>
    <row r="141" spans="1:1" x14ac:dyDescent="0.2">
      <c r="A141" s="14" t="s">
        <v>35</v>
      </c>
    </row>
    <row r="142" spans="1:1" x14ac:dyDescent="0.2">
      <c r="A142" s="14" t="s">
        <v>36</v>
      </c>
    </row>
    <row r="143" spans="1:1" x14ac:dyDescent="0.2">
      <c r="A143" s="14" t="s">
        <v>37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2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8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1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1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1" ht="12" customHeight="1" x14ac:dyDescent="0.2">
      <c r="A6" s="30" t="s">
        <v>6</v>
      </c>
      <c r="B6" s="9" t="s">
        <v>32</v>
      </c>
      <c r="C6" s="3">
        <v>994653</v>
      </c>
      <c r="D6" s="3">
        <v>233172</v>
      </c>
      <c r="E6" s="3">
        <v>136778</v>
      </c>
      <c r="F6" s="3">
        <v>16690</v>
      </c>
      <c r="G6" s="3">
        <v>42444</v>
      </c>
      <c r="H6" s="3">
        <v>37260</v>
      </c>
      <c r="I6" s="3">
        <v>761481</v>
      </c>
    </row>
    <row r="7" spans="1:31" ht="12" customHeight="1" x14ac:dyDescent="0.2">
      <c r="A7" s="27" t="s">
        <v>32</v>
      </c>
      <c r="B7" s="1" t="s">
        <v>10</v>
      </c>
      <c r="C7" s="10">
        <v>9097</v>
      </c>
      <c r="D7" s="10">
        <v>686</v>
      </c>
      <c r="E7" s="10" t="s">
        <v>46</v>
      </c>
      <c r="F7" s="10">
        <v>289</v>
      </c>
      <c r="G7" s="10" t="s">
        <v>46</v>
      </c>
      <c r="H7" s="10">
        <v>397</v>
      </c>
      <c r="I7" s="10">
        <v>8411</v>
      </c>
      <c r="J7" t="s">
        <v>32</v>
      </c>
      <c r="K7" t="s">
        <v>32</v>
      </c>
    </row>
    <row r="8" spans="1:31" ht="12" customHeight="1" x14ac:dyDescent="0.2">
      <c r="A8" s="27" t="s">
        <v>32</v>
      </c>
      <c r="B8" s="1" t="s">
        <v>11</v>
      </c>
      <c r="C8" s="10">
        <v>17722</v>
      </c>
      <c r="D8" s="10">
        <v>942</v>
      </c>
      <c r="E8" s="10" t="s">
        <v>46</v>
      </c>
      <c r="F8" s="10">
        <v>388</v>
      </c>
      <c r="G8" s="10" t="s">
        <v>46</v>
      </c>
      <c r="H8" s="10">
        <v>554</v>
      </c>
      <c r="I8" s="10">
        <v>16780</v>
      </c>
      <c r="J8" t="s">
        <v>32</v>
      </c>
      <c r="K8" t="s">
        <v>32</v>
      </c>
    </row>
    <row r="9" spans="1:31" ht="12" customHeight="1" x14ac:dyDescent="0.2">
      <c r="A9" s="27" t="s">
        <v>32</v>
      </c>
      <c r="B9" s="1" t="s">
        <v>12</v>
      </c>
      <c r="C9" s="10">
        <v>27645</v>
      </c>
      <c r="D9" s="10">
        <v>1437</v>
      </c>
      <c r="E9" s="10" t="s">
        <v>46</v>
      </c>
      <c r="F9" s="10">
        <v>523</v>
      </c>
      <c r="G9" s="10" t="s">
        <v>46</v>
      </c>
      <c r="H9" s="10">
        <v>914</v>
      </c>
      <c r="I9" s="10">
        <v>26208</v>
      </c>
      <c r="J9" t="s">
        <v>32</v>
      </c>
      <c r="K9" t="s">
        <v>32</v>
      </c>
    </row>
    <row r="10" spans="1:31" ht="12" customHeight="1" x14ac:dyDescent="0.2">
      <c r="A10" s="27" t="s">
        <v>32</v>
      </c>
      <c r="B10" s="1" t="s">
        <v>13</v>
      </c>
      <c r="C10" s="10">
        <v>46288</v>
      </c>
      <c r="D10" s="10">
        <v>2262</v>
      </c>
      <c r="E10" s="10">
        <v>170</v>
      </c>
      <c r="F10" s="10">
        <v>602</v>
      </c>
      <c r="G10" s="10">
        <v>145</v>
      </c>
      <c r="H10" s="10">
        <v>1345</v>
      </c>
      <c r="I10" s="10">
        <v>44026</v>
      </c>
      <c r="J10" t="s">
        <v>32</v>
      </c>
      <c r="K10" t="s">
        <v>32</v>
      </c>
    </row>
    <row r="11" spans="1:31" ht="12" customHeight="1" x14ac:dyDescent="0.2">
      <c r="A11" s="27" t="s">
        <v>32</v>
      </c>
      <c r="B11" s="1" t="s">
        <v>14</v>
      </c>
      <c r="C11" s="10">
        <v>54968</v>
      </c>
      <c r="D11" s="10">
        <v>2477</v>
      </c>
      <c r="E11" s="10">
        <v>436</v>
      </c>
      <c r="F11" s="10">
        <v>393</v>
      </c>
      <c r="G11" s="10">
        <v>347</v>
      </c>
      <c r="H11" s="10">
        <v>1301</v>
      </c>
      <c r="I11" s="10">
        <v>52491</v>
      </c>
      <c r="J11" t="s">
        <v>32</v>
      </c>
      <c r="K11" t="s">
        <v>32</v>
      </c>
    </row>
    <row r="12" spans="1:31" ht="12" customHeight="1" x14ac:dyDescent="0.2">
      <c r="A12" s="27" t="s">
        <v>32</v>
      </c>
      <c r="B12" s="1" t="s">
        <v>15</v>
      </c>
      <c r="C12" s="10">
        <v>77341</v>
      </c>
      <c r="D12" s="10">
        <v>4132</v>
      </c>
      <c r="E12" s="10">
        <v>682</v>
      </c>
      <c r="F12" s="10">
        <v>590</v>
      </c>
      <c r="G12" s="10">
        <v>448</v>
      </c>
      <c r="H12" s="10">
        <v>2412</v>
      </c>
      <c r="I12" s="10">
        <v>73209</v>
      </c>
      <c r="J12" t="s">
        <v>32</v>
      </c>
      <c r="K12" t="s">
        <v>32</v>
      </c>
    </row>
    <row r="13" spans="1:31" ht="12" customHeight="1" x14ac:dyDescent="0.2">
      <c r="A13" s="27" t="s">
        <v>32</v>
      </c>
      <c r="B13" s="1" t="s">
        <v>16</v>
      </c>
      <c r="C13" s="10">
        <v>101789</v>
      </c>
      <c r="D13" s="10">
        <v>5478</v>
      </c>
      <c r="E13" s="10">
        <v>759</v>
      </c>
      <c r="F13" s="10">
        <v>776</v>
      </c>
      <c r="G13" s="10">
        <v>518</v>
      </c>
      <c r="H13" s="10">
        <v>3425</v>
      </c>
      <c r="I13" s="10">
        <v>96311</v>
      </c>
      <c r="J13" t="s">
        <v>32</v>
      </c>
      <c r="K13" t="s">
        <v>32</v>
      </c>
    </row>
    <row r="14" spans="1:31" ht="12" customHeight="1" x14ac:dyDescent="0.2">
      <c r="A14" s="27" t="s">
        <v>32</v>
      </c>
      <c r="B14" s="1" t="s">
        <v>17</v>
      </c>
      <c r="C14" s="10">
        <v>106381</v>
      </c>
      <c r="D14" s="10">
        <v>5599</v>
      </c>
      <c r="E14" s="10">
        <v>664</v>
      </c>
      <c r="F14" s="10">
        <v>885</v>
      </c>
      <c r="G14" s="10">
        <v>527</v>
      </c>
      <c r="H14" s="10">
        <v>3523</v>
      </c>
      <c r="I14" s="10">
        <v>100782</v>
      </c>
      <c r="J14" t="s">
        <v>32</v>
      </c>
      <c r="K14" t="s">
        <v>32</v>
      </c>
    </row>
    <row r="15" spans="1:31" ht="12" customHeight="1" x14ac:dyDescent="0.2">
      <c r="A15" s="27" t="s">
        <v>32</v>
      </c>
      <c r="B15" s="1" t="s">
        <v>18</v>
      </c>
      <c r="C15" s="10">
        <v>89218</v>
      </c>
      <c r="D15" s="10">
        <v>4914</v>
      </c>
      <c r="E15" s="10">
        <v>632</v>
      </c>
      <c r="F15" s="10">
        <v>952</v>
      </c>
      <c r="G15" s="10">
        <v>452</v>
      </c>
      <c r="H15" s="10">
        <v>2878</v>
      </c>
      <c r="I15" s="10">
        <v>84304</v>
      </c>
      <c r="J15" t="s">
        <v>32</v>
      </c>
      <c r="K15" t="s">
        <v>32</v>
      </c>
    </row>
    <row r="16" spans="1:31" ht="12" customHeight="1" x14ac:dyDescent="0.2">
      <c r="A16" s="27" t="s">
        <v>32</v>
      </c>
      <c r="B16" s="1" t="s">
        <v>19</v>
      </c>
      <c r="C16" s="10">
        <v>76575</v>
      </c>
      <c r="D16" s="10">
        <v>4869</v>
      </c>
      <c r="E16" s="10">
        <v>771</v>
      </c>
      <c r="F16" s="10">
        <v>1052</v>
      </c>
      <c r="G16" s="10">
        <v>378</v>
      </c>
      <c r="H16" s="10">
        <v>2668</v>
      </c>
      <c r="I16" s="10">
        <v>71706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71354</v>
      </c>
      <c r="D17" s="10">
        <v>5513</v>
      </c>
      <c r="E17" s="10">
        <v>1101</v>
      </c>
      <c r="F17" s="10">
        <v>1304</v>
      </c>
      <c r="G17" s="10">
        <v>356</v>
      </c>
      <c r="H17" s="10">
        <v>2752</v>
      </c>
      <c r="I17" s="10">
        <v>65841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62497</v>
      </c>
      <c r="D18" s="10">
        <v>6851</v>
      </c>
      <c r="E18" s="10">
        <v>1806</v>
      </c>
      <c r="F18" s="10">
        <v>1755</v>
      </c>
      <c r="G18" s="10">
        <v>328</v>
      </c>
      <c r="H18" s="10">
        <v>2962</v>
      </c>
      <c r="I18" s="10">
        <v>55646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51227</v>
      </c>
      <c r="D19" s="10">
        <v>14125</v>
      </c>
      <c r="E19" s="10">
        <v>8706</v>
      </c>
      <c r="F19" s="10">
        <v>1738</v>
      </c>
      <c r="G19" s="10">
        <v>779</v>
      </c>
      <c r="H19" s="10">
        <v>2902</v>
      </c>
      <c r="I19" s="10">
        <v>37102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47169</v>
      </c>
      <c r="D20" s="10">
        <v>31375</v>
      </c>
      <c r="E20" s="10">
        <v>22822</v>
      </c>
      <c r="F20" s="10">
        <v>1512</v>
      </c>
      <c r="G20" s="10">
        <v>2434</v>
      </c>
      <c r="H20" s="10">
        <v>4607</v>
      </c>
      <c r="I20" s="10">
        <v>15794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53293</v>
      </c>
      <c r="D21" s="10">
        <v>47741</v>
      </c>
      <c r="E21" s="10">
        <v>37351</v>
      </c>
      <c r="F21" s="10">
        <v>1193</v>
      </c>
      <c r="G21" s="10">
        <v>6585</v>
      </c>
      <c r="H21" s="10">
        <v>2612</v>
      </c>
      <c r="I21" s="10">
        <v>5552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46044</v>
      </c>
      <c r="D22" s="10">
        <v>42821</v>
      </c>
      <c r="E22" s="10">
        <v>31595</v>
      </c>
      <c r="F22" s="10">
        <v>896</v>
      </c>
      <c r="G22" s="10">
        <v>9272</v>
      </c>
      <c r="H22" s="10">
        <v>1058</v>
      </c>
      <c r="I22" s="10">
        <v>3223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28583</v>
      </c>
      <c r="D23" s="10">
        <v>26772</v>
      </c>
      <c r="E23" s="10">
        <v>17012</v>
      </c>
      <c r="F23" s="10">
        <v>681</v>
      </c>
      <c r="G23" s="10">
        <v>8608</v>
      </c>
      <c r="H23" s="10">
        <v>471</v>
      </c>
      <c r="I23" s="10">
        <v>1811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16582</v>
      </c>
      <c r="D24" s="10">
        <v>15497</v>
      </c>
      <c r="E24" s="10">
        <v>8137</v>
      </c>
      <c r="F24" s="10">
        <v>591</v>
      </c>
      <c r="G24" s="10">
        <v>6504</v>
      </c>
      <c r="H24" s="10">
        <v>265</v>
      </c>
      <c r="I24" s="10">
        <v>1085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10571</v>
      </c>
      <c r="D25" s="10">
        <v>9411</v>
      </c>
      <c r="E25" s="10">
        <v>4009</v>
      </c>
      <c r="F25" s="10">
        <v>550</v>
      </c>
      <c r="G25" s="10">
        <v>4652</v>
      </c>
      <c r="H25" s="10">
        <v>200</v>
      </c>
      <c r="I25" s="10">
        <v>1160</v>
      </c>
      <c r="J25" t="s">
        <v>32</v>
      </c>
      <c r="K25" t="s">
        <v>32</v>
      </c>
    </row>
    <row r="26" spans="1:11" ht="12" customHeight="1" x14ac:dyDescent="0.2">
      <c r="A26" s="27" t="s">
        <v>32</v>
      </c>
      <c r="B26" s="1" t="s">
        <v>29</v>
      </c>
      <c r="C26" s="10">
        <v>309</v>
      </c>
      <c r="D26" s="10">
        <v>270</v>
      </c>
      <c r="E26" s="10">
        <v>125</v>
      </c>
      <c r="F26" s="10">
        <v>20</v>
      </c>
      <c r="G26" s="10">
        <v>111</v>
      </c>
      <c r="H26" s="10">
        <v>14</v>
      </c>
      <c r="I26" s="10">
        <v>39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546749</v>
      </c>
      <c r="D27" s="3">
        <v>145454</v>
      </c>
      <c r="E27" s="3">
        <v>73789</v>
      </c>
      <c r="F27" s="3">
        <v>12625</v>
      </c>
      <c r="G27" s="3">
        <v>35086</v>
      </c>
      <c r="H27" s="3">
        <v>23954</v>
      </c>
      <c r="I27" s="3">
        <v>401295</v>
      </c>
    </row>
    <row r="28" spans="1:11" ht="12" customHeight="1" x14ac:dyDescent="0.2">
      <c r="A28" s="27" t="s">
        <v>32</v>
      </c>
      <c r="B28" s="1" t="s">
        <v>10</v>
      </c>
      <c r="C28" s="10">
        <v>4558</v>
      </c>
      <c r="D28" s="10">
        <v>372</v>
      </c>
      <c r="E28" s="10" t="s">
        <v>46</v>
      </c>
      <c r="F28" s="10">
        <v>161</v>
      </c>
      <c r="G28" s="10" t="s">
        <v>46</v>
      </c>
      <c r="H28" s="10">
        <v>211</v>
      </c>
      <c r="I28" s="10">
        <v>4186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8705</v>
      </c>
      <c r="D29" s="10">
        <v>440</v>
      </c>
      <c r="E29" s="10" t="s">
        <v>46</v>
      </c>
      <c r="F29" s="10">
        <v>194</v>
      </c>
      <c r="G29" s="10" t="s">
        <v>46</v>
      </c>
      <c r="H29" s="10">
        <v>246</v>
      </c>
      <c r="I29" s="10">
        <v>8265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13641</v>
      </c>
      <c r="D30" s="10">
        <v>714</v>
      </c>
      <c r="E30" s="10" t="s">
        <v>46</v>
      </c>
      <c r="F30" s="10">
        <v>256</v>
      </c>
      <c r="G30" s="10" t="s">
        <v>46</v>
      </c>
      <c r="H30" s="10">
        <v>458</v>
      </c>
      <c r="I30" s="10">
        <v>12927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23527</v>
      </c>
      <c r="D31" s="10">
        <v>1238</v>
      </c>
      <c r="E31" s="10">
        <v>83</v>
      </c>
      <c r="F31" s="10">
        <v>352</v>
      </c>
      <c r="G31" s="10">
        <v>71</v>
      </c>
      <c r="H31" s="10">
        <v>732</v>
      </c>
      <c r="I31" s="10">
        <v>22289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28706</v>
      </c>
      <c r="D32" s="10">
        <v>1481</v>
      </c>
      <c r="E32" s="10">
        <v>238</v>
      </c>
      <c r="F32" s="10">
        <v>213</v>
      </c>
      <c r="G32" s="10">
        <v>188</v>
      </c>
      <c r="H32" s="10">
        <v>842</v>
      </c>
      <c r="I32" s="10">
        <v>27225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40936</v>
      </c>
      <c r="D33" s="10">
        <v>2693</v>
      </c>
      <c r="E33" s="10">
        <v>350</v>
      </c>
      <c r="F33" s="10">
        <v>338</v>
      </c>
      <c r="G33" s="10">
        <v>275</v>
      </c>
      <c r="H33" s="10">
        <v>1730</v>
      </c>
      <c r="I33" s="10">
        <v>38243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53858</v>
      </c>
      <c r="D34" s="10">
        <v>3556</v>
      </c>
      <c r="E34" s="10">
        <v>395</v>
      </c>
      <c r="F34" s="10">
        <v>437</v>
      </c>
      <c r="G34" s="10">
        <v>293</v>
      </c>
      <c r="H34" s="10">
        <v>2431</v>
      </c>
      <c r="I34" s="10">
        <v>50302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55810</v>
      </c>
      <c r="D35" s="10">
        <v>3778</v>
      </c>
      <c r="E35" s="10">
        <v>342</v>
      </c>
      <c r="F35" s="10">
        <v>564</v>
      </c>
      <c r="G35" s="10">
        <v>302</v>
      </c>
      <c r="H35" s="10">
        <v>2570</v>
      </c>
      <c r="I35" s="10">
        <v>52032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48621</v>
      </c>
      <c r="D36" s="10">
        <v>3253</v>
      </c>
      <c r="E36" s="10">
        <v>327</v>
      </c>
      <c r="F36" s="10">
        <v>655</v>
      </c>
      <c r="G36" s="10">
        <v>240</v>
      </c>
      <c r="H36" s="10">
        <v>2031</v>
      </c>
      <c r="I36" s="10">
        <v>45368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43104</v>
      </c>
      <c r="D37" s="10">
        <v>3338</v>
      </c>
      <c r="E37" s="10">
        <v>424</v>
      </c>
      <c r="F37" s="10">
        <v>798</v>
      </c>
      <c r="G37" s="10">
        <v>212</v>
      </c>
      <c r="H37" s="10">
        <v>1904</v>
      </c>
      <c r="I37" s="10">
        <v>39766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39947</v>
      </c>
      <c r="D38" s="10">
        <v>3735</v>
      </c>
      <c r="E38" s="10">
        <v>592</v>
      </c>
      <c r="F38" s="10">
        <v>1044</v>
      </c>
      <c r="G38" s="10">
        <v>199</v>
      </c>
      <c r="H38" s="10">
        <v>1900</v>
      </c>
      <c r="I38" s="10">
        <v>36212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35597</v>
      </c>
      <c r="D39" s="10">
        <v>4593</v>
      </c>
      <c r="E39" s="10">
        <v>895</v>
      </c>
      <c r="F39" s="10">
        <v>1452</v>
      </c>
      <c r="G39" s="10">
        <v>204</v>
      </c>
      <c r="H39" s="10">
        <v>2042</v>
      </c>
      <c r="I39" s="10">
        <v>31004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29561</v>
      </c>
      <c r="D40" s="10">
        <v>10787</v>
      </c>
      <c r="E40" s="10">
        <v>6846</v>
      </c>
      <c r="F40" s="10">
        <v>1466</v>
      </c>
      <c r="G40" s="10">
        <v>622</v>
      </c>
      <c r="H40" s="10">
        <v>1853</v>
      </c>
      <c r="I40" s="10">
        <v>18774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27597</v>
      </c>
      <c r="D41" s="10">
        <v>20420</v>
      </c>
      <c r="E41" s="10">
        <v>14859</v>
      </c>
      <c r="F41" s="10">
        <v>1191</v>
      </c>
      <c r="G41" s="10">
        <v>2168</v>
      </c>
      <c r="H41" s="10">
        <v>2202</v>
      </c>
      <c r="I41" s="10">
        <v>7177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30365</v>
      </c>
      <c r="D42" s="10">
        <v>27253</v>
      </c>
      <c r="E42" s="10">
        <v>19179</v>
      </c>
      <c r="F42" s="10">
        <v>1012</v>
      </c>
      <c r="G42" s="10">
        <v>5642</v>
      </c>
      <c r="H42" s="10">
        <v>1420</v>
      </c>
      <c r="I42" s="10">
        <v>3112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26750</v>
      </c>
      <c r="D43" s="10">
        <v>24856</v>
      </c>
      <c r="E43" s="10">
        <v>15516</v>
      </c>
      <c r="F43" s="10">
        <v>792</v>
      </c>
      <c r="G43" s="10">
        <v>7855</v>
      </c>
      <c r="H43" s="10">
        <v>693</v>
      </c>
      <c r="I43" s="10">
        <v>1894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17421</v>
      </c>
      <c r="D44" s="10">
        <v>16279</v>
      </c>
      <c r="E44" s="10">
        <v>7970</v>
      </c>
      <c r="F44" s="10">
        <v>609</v>
      </c>
      <c r="G44" s="10">
        <v>7354</v>
      </c>
      <c r="H44" s="10">
        <v>346</v>
      </c>
      <c r="I44" s="10">
        <v>1142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10639</v>
      </c>
      <c r="D45" s="10">
        <v>9997</v>
      </c>
      <c r="E45" s="10">
        <v>3768</v>
      </c>
      <c r="F45" s="10">
        <v>548</v>
      </c>
      <c r="G45" s="10">
        <v>5502</v>
      </c>
      <c r="H45" s="10">
        <v>179</v>
      </c>
      <c r="I45" s="10">
        <v>642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7173</v>
      </c>
      <c r="D46" s="10">
        <v>6465</v>
      </c>
      <c r="E46" s="10">
        <v>1920</v>
      </c>
      <c r="F46" s="10">
        <v>523</v>
      </c>
      <c r="G46" s="10">
        <v>3869</v>
      </c>
      <c r="H46" s="10">
        <v>153</v>
      </c>
      <c r="I46" s="10">
        <v>708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233</v>
      </c>
      <c r="D47" s="10">
        <v>206</v>
      </c>
      <c r="E47" s="10">
        <v>85</v>
      </c>
      <c r="F47" s="10">
        <v>20</v>
      </c>
      <c r="G47" s="10">
        <v>90</v>
      </c>
      <c r="H47" s="10">
        <v>11</v>
      </c>
      <c r="I47" s="10">
        <v>27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447904</v>
      </c>
      <c r="D48" s="3">
        <v>87718</v>
      </c>
      <c r="E48" s="3">
        <v>62989</v>
      </c>
      <c r="F48" s="3">
        <v>4065</v>
      </c>
      <c r="G48" s="3">
        <v>7358</v>
      </c>
      <c r="H48" s="3">
        <v>13306</v>
      </c>
      <c r="I48" s="3">
        <v>360186</v>
      </c>
    </row>
    <row r="49" spans="1:11" ht="12" customHeight="1" x14ac:dyDescent="0.2">
      <c r="A49" s="27" t="s">
        <v>32</v>
      </c>
      <c r="B49" s="1" t="s">
        <v>10</v>
      </c>
      <c r="C49" s="10">
        <v>4539</v>
      </c>
      <c r="D49" s="10">
        <v>314</v>
      </c>
      <c r="E49" s="10" t="s">
        <v>46</v>
      </c>
      <c r="F49" s="10">
        <v>128</v>
      </c>
      <c r="G49" s="10" t="s">
        <v>46</v>
      </c>
      <c r="H49" s="10">
        <v>186</v>
      </c>
      <c r="I49" s="10">
        <v>4225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9017</v>
      </c>
      <c r="D50" s="10">
        <v>502</v>
      </c>
      <c r="E50" s="10" t="s">
        <v>46</v>
      </c>
      <c r="F50" s="10">
        <v>194</v>
      </c>
      <c r="G50" s="10" t="s">
        <v>46</v>
      </c>
      <c r="H50" s="10">
        <v>308</v>
      </c>
      <c r="I50" s="10">
        <v>8515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14004</v>
      </c>
      <c r="D51" s="10">
        <v>723</v>
      </c>
      <c r="E51" s="10" t="s">
        <v>46</v>
      </c>
      <c r="F51" s="10">
        <v>267</v>
      </c>
      <c r="G51" s="10" t="s">
        <v>46</v>
      </c>
      <c r="H51" s="10">
        <v>456</v>
      </c>
      <c r="I51" s="10">
        <v>13281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22761</v>
      </c>
      <c r="D52" s="10">
        <v>1024</v>
      </c>
      <c r="E52" s="10">
        <v>87</v>
      </c>
      <c r="F52" s="10">
        <v>250</v>
      </c>
      <c r="G52" s="10">
        <v>74</v>
      </c>
      <c r="H52" s="10">
        <v>613</v>
      </c>
      <c r="I52" s="10">
        <v>21737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26262</v>
      </c>
      <c r="D53" s="10">
        <v>996</v>
      </c>
      <c r="E53" s="10">
        <v>198</v>
      </c>
      <c r="F53" s="10">
        <v>180</v>
      </c>
      <c r="G53" s="10">
        <v>159</v>
      </c>
      <c r="H53" s="10">
        <v>459</v>
      </c>
      <c r="I53" s="10">
        <v>25266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36405</v>
      </c>
      <c r="D54" s="10">
        <v>1439</v>
      </c>
      <c r="E54" s="10">
        <v>332</v>
      </c>
      <c r="F54" s="10">
        <v>252</v>
      </c>
      <c r="G54" s="10">
        <v>173</v>
      </c>
      <c r="H54" s="10">
        <v>682</v>
      </c>
      <c r="I54" s="10">
        <v>34966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47931</v>
      </c>
      <c r="D55" s="10">
        <v>1922</v>
      </c>
      <c r="E55" s="10">
        <v>364</v>
      </c>
      <c r="F55" s="10">
        <v>339</v>
      </c>
      <c r="G55" s="10">
        <v>225</v>
      </c>
      <c r="H55" s="10">
        <v>994</v>
      </c>
      <c r="I55" s="10">
        <v>46009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50571</v>
      </c>
      <c r="D56" s="10">
        <v>1821</v>
      </c>
      <c r="E56" s="10">
        <v>322</v>
      </c>
      <c r="F56" s="10">
        <v>321</v>
      </c>
      <c r="G56" s="10">
        <v>225</v>
      </c>
      <c r="H56" s="10">
        <v>953</v>
      </c>
      <c r="I56" s="10">
        <v>48750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40597</v>
      </c>
      <c r="D57" s="10">
        <v>1661</v>
      </c>
      <c r="E57" s="10">
        <v>305</v>
      </c>
      <c r="F57" s="10">
        <v>297</v>
      </c>
      <c r="G57" s="10">
        <v>212</v>
      </c>
      <c r="H57" s="10">
        <v>847</v>
      </c>
      <c r="I57" s="10">
        <v>38936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33471</v>
      </c>
      <c r="D58" s="10">
        <v>1531</v>
      </c>
      <c r="E58" s="10">
        <v>347</v>
      </c>
      <c r="F58" s="10">
        <v>254</v>
      </c>
      <c r="G58" s="10">
        <v>166</v>
      </c>
      <c r="H58" s="10">
        <v>764</v>
      </c>
      <c r="I58" s="10">
        <v>31940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31407</v>
      </c>
      <c r="D59" s="10">
        <v>1778</v>
      </c>
      <c r="E59" s="10">
        <v>509</v>
      </c>
      <c r="F59" s="10">
        <v>260</v>
      </c>
      <c r="G59" s="10">
        <v>157</v>
      </c>
      <c r="H59" s="10">
        <v>852</v>
      </c>
      <c r="I59" s="10">
        <v>29629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26900</v>
      </c>
      <c r="D60" s="10">
        <v>2258</v>
      </c>
      <c r="E60" s="10">
        <v>911</v>
      </c>
      <c r="F60" s="10">
        <v>303</v>
      </c>
      <c r="G60" s="10">
        <v>124</v>
      </c>
      <c r="H60" s="10">
        <v>920</v>
      </c>
      <c r="I60" s="10">
        <v>24642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21666</v>
      </c>
      <c r="D61" s="10">
        <v>3338</v>
      </c>
      <c r="E61" s="10">
        <v>1860</v>
      </c>
      <c r="F61" s="10">
        <v>272</v>
      </c>
      <c r="G61" s="10">
        <v>157</v>
      </c>
      <c r="H61" s="10">
        <v>1049</v>
      </c>
      <c r="I61" s="10">
        <v>18328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19572</v>
      </c>
      <c r="D62" s="10">
        <v>10955</v>
      </c>
      <c r="E62" s="10">
        <v>7963</v>
      </c>
      <c r="F62" s="10">
        <v>321</v>
      </c>
      <c r="G62" s="10">
        <v>266</v>
      </c>
      <c r="H62" s="10">
        <v>2405</v>
      </c>
      <c r="I62" s="10">
        <v>8617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22928</v>
      </c>
      <c r="D63" s="10">
        <v>20488</v>
      </c>
      <c r="E63" s="10">
        <v>18172</v>
      </c>
      <c r="F63" s="10">
        <v>181</v>
      </c>
      <c r="G63" s="10">
        <v>943</v>
      </c>
      <c r="H63" s="10">
        <v>1192</v>
      </c>
      <c r="I63" s="10">
        <v>2440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19294</v>
      </c>
      <c r="D64" s="10">
        <v>17965</v>
      </c>
      <c r="E64" s="10">
        <v>16079</v>
      </c>
      <c r="F64" s="10">
        <v>104</v>
      </c>
      <c r="G64" s="10">
        <v>1417</v>
      </c>
      <c r="H64" s="10">
        <v>365</v>
      </c>
      <c r="I64" s="10">
        <v>1329</v>
      </c>
      <c r="J64" t="s">
        <v>32</v>
      </c>
      <c r="K64" t="s">
        <v>32</v>
      </c>
    </row>
    <row r="65" spans="1:31" ht="12" customHeight="1" x14ac:dyDescent="0.2">
      <c r="A65" s="27" t="s">
        <v>32</v>
      </c>
      <c r="B65" s="1" t="s">
        <v>26</v>
      </c>
      <c r="C65" s="10">
        <v>11162</v>
      </c>
      <c r="D65" s="10">
        <v>10493</v>
      </c>
      <c r="E65" s="10">
        <v>9042</v>
      </c>
      <c r="F65" s="10">
        <v>72</v>
      </c>
      <c r="G65" s="10">
        <v>1254</v>
      </c>
      <c r="H65" s="10">
        <v>125</v>
      </c>
      <c r="I65" s="10">
        <v>669</v>
      </c>
      <c r="J65" t="s">
        <v>32</v>
      </c>
      <c r="K65" t="s">
        <v>32</v>
      </c>
    </row>
    <row r="66" spans="1:31" ht="12" customHeight="1" x14ac:dyDescent="0.2">
      <c r="A66" s="27" t="s">
        <v>32</v>
      </c>
      <c r="B66" s="1" t="s">
        <v>27</v>
      </c>
      <c r="C66" s="10">
        <v>5943</v>
      </c>
      <c r="D66" s="10">
        <v>5500</v>
      </c>
      <c r="E66" s="10">
        <v>4369</v>
      </c>
      <c r="F66" s="10">
        <v>43</v>
      </c>
      <c r="G66" s="10">
        <v>1002</v>
      </c>
      <c r="H66" s="10">
        <v>86</v>
      </c>
      <c r="I66" s="10">
        <v>443</v>
      </c>
      <c r="J66" t="s">
        <v>32</v>
      </c>
      <c r="K66" t="s">
        <v>32</v>
      </c>
    </row>
    <row r="67" spans="1:31" ht="12" customHeight="1" x14ac:dyDescent="0.2">
      <c r="A67" s="27" t="s">
        <v>32</v>
      </c>
      <c r="B67" s="1" t="s">
        <v>28</v>
      </c>
      <c r="C67" s="10">
        <v>3398</v>
      </c>
      <c r="D67" s="10">
        <v>2946</v>
      </c>
      <c r="E67" s="10">
        <v>2089</v>
      </c>
      <c r="F67" s="10">
        <v>27</v>
      </c>
      <c r="G67" s="10">
        <v>783</v>
      </c>
      <c r="H67" s="10">
        <v>47</v>
      </c>
      <c r="I67" s="10">
        <v>452</v>
      </c>
      <c r="J67" t="s">
        <v>32</v>
      </c>
      <c r="K67" t="s">
        <v>32</v>
      </c>
    </row>
    <row r="68" spans="1:31" ht="12" customHeight="1" x14ac:dyDescent="0.2">
      <c r="A68" s="28" t="s">
        <v>32</v>
      </c>
      <c r="B68" s="7" t="s">
        <v>29</v>
      </c>
      <c r="C68" s="6">
        <v>76</v>
      </c>
      <c r="D68" s="6">
        <v>64</v>
      </c>
      <c r="E68" s="6">
        <v>40</v>
      </c>
      <c r="F68" s="6" t="s">
        <v>43</v>
      </c>
      <c r="G68" s="6">
        <v>21</v>
      </c>
      <c r="H68" s="6">
        <v>3</v>
      </c>
      <c r="I68" s="6">
        <v>12</v>
      </c>
      <c r="J68" t="s">
        <v>32</v>
      </c>
      <c r="K68" t="s">
        <v>32</v>
      </c>
    </row>
    <row r="69" spans="1:31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</row>
    <row r="70" spans="1:31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</row>
    <row r="71" spans="1:31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1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173</v>
      </c>
      <c r="D6" s="3">
        <v>30</v>
      </c>
      <c r="E6" s="3">
        <v>20</v>
      </c>
      <c r="F6" s="3">
        <v>2</v>
      </c>
      <c r="G6" s="3">
        <v>4</v>
      </c>
      <c r="H6" s="3">
        <v>4</v>
      </c>
      <c r="I6" s="3">
        <v>143</v>
      </c>
    </row>
    <row r="7" spans="1:32" ht="12" customHeight="1" x14ac:dyDescent="0.2">
      <c r="A7" s="27" t="s">
        <v>32</v>
      </c>
      <c r="B7" s="1" t="s">
        <v>10</v>
      </c>
      <c r="C7" s="10">
        <v>1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13</v>
      </c>
      <c r="D10" s="10">
        <v>2</v>
      </c>
      <c r="E10" s="10" t="s">
        <v>43</v>
      </c>
      <c r="F10" s="10" t="s">
        <v>43</v>
      </c>
      <c r="G10" s="10" t="s">
        <v>43</v>
      </c>
      <c r="H10" s="10">
        <v>2</v>
      </c>
      <c r="I10" s="10">
        <v>11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20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20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23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23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21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21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18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18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8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16</v>
      </c>
      <c r="D17" s="10">
        <v>3</v>
      </c>
      <c r="E17" s="10">
        <v>1</v>
      </c>
      <c r="F17" s="10">
        <v>2</v>
      </c>
      <c r="G17" s="10" t="s">
        <v>43</v>
      </c>
      <c r="H17" s="10" t="s">
        <v>43</v>
      </c>
      <c r="I17" s="10">
        <v>13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8</v>
      </c>
      <c r="D18" s="10">
        <v>1</v>
      </c>
      <c r="E18" s="10">
        <v>1</v>
      </c>
      <c r="F18" s="10" t="s">
        <v>43</v>
      </c>
      <c r="G18" s="10" t="s">
        <v>43</v>
      </c>
      <c r="H18" s="10" t="s">
        <v>43</v>
      </c>
      <c r="I18" s="10">
        <v>7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5</v>
      </c>
      <c r="D19" s="10">
        <v>2</v>
      </c>
      <c r="E19" s="10">
        <v>1</v>
      </c>
      <c r="F19" s="10" t="s">
        <v>43</v>
      </c>
      <c r="G19" s="10" t="s">
        <v>43</v>
      </c>
      <c r="H19" s="10">
        <v>1</v>
      </c>
      <c r="I19" s="10">
        <v>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5</v>
      </c>
      <c r="D20" s="10">
        <v>3</v>
      </c>
      <c r="E20" s="10">
        <v>2</v>
      </c>
      <c r="F20" s="10" t="s">
        <v>43</v>
      </c>
      <c r="G20" s="10" t="s">
        <v>43</v>
      </c>
      <c r="H20" s="10">
        <v>1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10</v>
      </c>
      <c r="D21" s="10">
        <v>10</v>
      </c>
      <c r="E21" s="10">
        <v>9</v>
      </c>
      <c r="F21" s="10" t="s">
        <v>43</v>
      </c>
      <c r="G21" s="10">
        <v>1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4</v>
      </c>
      <c r="D22" s="10">
        <v>1</v>
      </c>
      <c r="E22" s="10">
        <v>1</v>
      </c>
      <c r="F22" s="10" t="s">
        <v>43</v>
      </c>
      <c r="G22" s="10" t="s">
        <v>43</v>
      </c>
      <c r="H22" s="10" t="s">
        <v>43</v>
      </c>
      <c r="I22" s="10">
        <v>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</v>
      </c>
      <c r="D23" s="10">
        <v>4</v>
      </c>
      <c r="E23" s="10">
        <v>3</v>
      </c>
      <c r="F23" s="10" t="s">
        <v>43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 t="s">
        <v>43</v>
      </c>
      <c r="D24" s="10" t="s">
        <v>43</v>
      </c>
      <c r="E24" s="10" t="s">
        <v>43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  <c r="L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4</v>
      </c>
      <c r="E25" s="10">
        <v>2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107</v>
      </c>
      <c r="D27" s="3">
        <v>16</v>
      </c>
      <c r="E27" s="3">
        <v>7</v>
      </c>
      <c r="F27" s="3">
        <v>2</v>
      </c>
      <c r="G27" s="3">
        <v>3</v>
      </c>
      <c r="H27" s="3">
        <v>4</v>
      </c>
      <c r="I27" s="3">
        <v>91</v>
      </c>
    </row>
    <row r="28" spans="1:12" ht="12" customHeight="1" x14ac:dyDescent="0.2">
      <c r="A28" s="27" t="s">
        <v>32</v>
      </c>
      <c r="B28" s="1" t="s">
        <v>10</v>
      </c>
      <c r="C28" s="10">
        <v>1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2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9</v>
      </c>
      <c r="D31" s="10">
        <v>2</v>
      </c>
      <c r="E31" s="10" t="s">
        <v>43</v>
      </c>
      <c r="F31" s="10" t="s">
        <v>43</v>
      </c>
      <c r="G31" s="10" t="s">
        <v>43</v>
      </c>
      <c r="H31" s="10">
        <v>2</v>
      </c>
      <c r="I31" s="10">
        <v>7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13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13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15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16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16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11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6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11</v>
      </c>
      <c r="D38" s="10">
        <v>3</v>
      </c>
      <c r="E38" s="10">
        <v>1</v>
      </c>
      <c r="F38" s="10">
        <v>2</v>
      </c>
      <c r="G38" s="10" t="s">
        <v>43</v>
      </c>
      <c r="H38" s="10" t="s">
        <v>43</v>
      </c>
      <c r="I38" s="10">
        <v>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3</v>
      </c>
      <c r="D40" s="10">
        <v>2</v>
      </c>
      <c r="E40" s="10">
        <v>1</v>
      </c>
      <c r="F40" s="10" t="s">
        <v>43</v>
      </c>
      <c r="G40" s="10" t="s">
        <v>43</v>
      </c>
      <c r="H40" s="10">
        <v>1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5</v>
      </c>
      <c r="D41" s="10">
        <v>3</v>
      </c>
      <c r="E41" s="10">
        <v>2</v>
      </c>
      <c r="F41" s="10" t="s">
        <v>43</v>
      </c>
      <c r="G41" s="10" t="s">
        <v>43</v>
      </c>
      <c r="H41" s="10">
        <v>1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</v>
      </c>
      <c r="D42" s="10">
        <v>2</v>
      </c>
      <c r="E42" s="10">
        <v>1</v>
      </c>
      <c r="F42" s="10" t="s">
        <v>43</v>
      </c>
      <c r="G42" s="10">
        <v>1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</v>
      </c>
      <c r="D43" s="10" t="s">
        <v>43</v>
      </c>
      <c r="E43" s="10" t="s">
        <v>43</v>
      </c>
      <c r="F43" s="10" t="s">
        <v>43</v>
      </c>
      <c r="G43" s="10" t="s">
        <v>43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>
        <v>1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66</v>
      </c>
      <c r="D48" s="3">
        <v>14</v>
      </c>
      <c r="E48" s="3">
        <v>13</v>
      </c>
      <c r="F48" s="3" t="s">
        <v>43</v>
      </c>
      <c r="G48" s="3">
        <v>1</v>
      </c>
      <c r="H48" s="3" t="s">
        <v>43</v>
      </c>
      <c r="I48" s="3">
        <v>52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2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2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3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3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4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4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3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7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7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8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8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5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5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7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7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2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2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5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5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3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2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2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2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 t="s">
        <v>43</v>
      </c>
      <c r="D62" s="10" t="s">
        <v>43</v>
      </c>
      <c r="E62" s="10" t="s">
        <v>43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  <c r="L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8</v>
      </c>
      <c r="D63" s="10">
        <v>8</v>
      </c>
      <c r="E63" s="10">
        <v>8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3</v>
      </c>
      <c r="D64" s="10">
        <v>1</v>
      </c>
      <c r="E64" s="10">
        <v>1</v>
      </c>
      <c r="F64" s="10" t="s">
        <v>43</v>
      </c>
      <c r="G64" s="10" t="s">
        <v>43</v>
      </c>
      <c r="H64" s="10" t="s">
        <v>43</v>
      </c>
      <c r="I64" s="10">
        <v>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</v>
      </c>
      <c r="D65" s="10">
        <v>2</v>
      </c>
      <c r="E65" s="10">
        <v>2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1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94</v>
      </c>
      <c r="D6" s="3">
        <v>31</v>
      </c>
      <c r="E6" s="3">
        <v>17</v>
      </c>
      <c r="F6" s="3" t="s">
        <v>43</v>
      </c>
      <c r="G6" s="3">
        <v>8</v>
      </c>
      <c r="H6" s="3">
        <v>6</v>
      </c>
      <c r="I6" s="3">
        <v>63</v>
      </c>
    </row>
    <row r="7" spans="1:32" ht="12" customHeight="1" x14ac:dyDescent="0.2">
      <c r="A7" s="27" t="s">
        <v>32</v>
      </c>
      <c r="B7" s="1" t="s">
        <v>10</v>
      </c>
      <c r="C7" s="10">
        <v>1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10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9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16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16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6</v>
      </c>
      <c r="D16" s="10">
        <v>1</v>
      </c>
      <c r="E16" s="10" t="s">
        <v>43</v>
      </c>
      <c r="F16" s="10" t="s">
        <v>43</v>
      </c>
      <c r="G16" s="10">
        <v>1</v>
      </c>
      <c r="H16" s="10" t="s">
        <v>43</v>
      </c>
      <c r="I16" s="10">
        <v>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7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5</v>
      </c>
      <c r="D18" s="10">
        <v>3</v>
      </c>
      <c r="E18" s="10">
        <v>1</v>
      </c>
      <c r="F18" s="10" t="s">
        <v>43</v>
      </c>
      <c r="G18" s="10" t="s">
        <v>43</v>
      </c>
      <c r="H18" s="10">
        <v>2</v>
      </c>
      <c r="I18" s="10">
        <v>2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5</v>
      </c>
      <c r="D19" s="10">
        <v>2</v>
      </c>
      <c r="E19" s="10">
        <v>1</v>
      </c>
      <c r="F19" s="10" t="s">
        <v>43</v>
      </c>
      <c r="G19" s="10" t="s">
        <v>43</v>
      </c>
      <c r="H19" s="10">
        <v>1</v>
      </c>
      <c r="I19" s="10">
        <v>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5</v>
      </c>
      <c r="D20" s="10">
        <v>3</v>
      </c>
      <c r="E20" s="10">
        <v>1</v>
      </c>
      <c r="F20" s="10" t="s">
        <v>43</v>
      </c>
      <c r="G20" s="10">
        <v>2</v>
      </c>
      <c r="H20" s="10" t="s">
        <v>43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6</v>
      </c>
      <c r="D21" s="10">
        <v>5</v>
      </c>
      <c r="E21" s="10">
        <v>4</v>
      </c>
      <c r="F21" s="10" t="s">
        <v>43</v>
      </c>
      <c r="G21" s="10" t="s">
        <v>43</v>
      </c>
      <c r="H21" s="10">
        <v>1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6</v>
      </c>
      <c r="D22" s="10">
        <v>6</v>
      </c>
      <c r="E22" s="10">
        <v>4</v>
      </c>
      <c r="F22" s="10" t="s">
        <v>43</v>
      </c>
      <c r="G22" s="10">
        <v>2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</v>
      </c>
      <c r="D23" s="10">
        <v>5</v>
      </c>
      <c r="E23" s="10">
        <v>3</v>
      </c>
      <c r="F23" s="10" t="s">
        <v>43</v>
      </c>
      <c r="G23" s="10">
        <v>2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4</v>
      </c>
      <c r="E24" s="10">
        <v>3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57</v>
      </c>
      <c r="D27" s="3">
        <v>19</v>
      </c>
      <c r="E27" s="3">
        <v>8</v>
      </c>
      <c r="F27" s="3" t="s">
        <v>43</v>
      </c>
      <c r="G27" s="3">
        <v>7</v>
      </c>
      <c r="H27" s="3">
        <v>4</v>
      </c>
      <c r="I27" s="3">
        <v>38</v>
      </c>
    </row>
    <row r="28" spans="1:12" ht="12" customHeight="1" x14ac:dyDescent="0.2">
      <c r="A28" s="27" t="s">
        <v>32</v>
      </c>
      <c r="B28" s="1" t="s">
        <v>10</v>
      </c>
      <c r="C28" s="10">
        <v>1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3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3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6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5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9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4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4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4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</v>
      </c>
      <c r="D39" s="10">
        <v>1</v>
      </c>
      <c r="E39" s="10" t="s">
        <v>43</v>
      </c>
      <c r="F39" s="10" t="s">
        <v>43</v>
      </c>
      <c r="G39" s="10" t="s">
        <v>43</v>
      </c>
      <c r="H39" s="10">
        <v>1</v>
      </c>
      <c r="I39" s="10">
        <v>1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</v>
      </c>
      <c r="D40" s="10">
        <v>2</v>
      </c>
      <c r="E40" s="10">
        <v>1</v>
      </c>
      <c r="F40" s="10" t="s">
        <v>43</v>
      </c>
      <c r="G40" s="10" t="s">
        <v>43</v>
      </c>
      <c r="H40" s="10">
        <v>1</v>
      </c>
      <c r="I40" s="10" t="s">
        <v>43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5</v>
      </c>
      <c r="D41" s="10">
        <v>3</v>
      </c>
      <c r="E41" s="10">
        <v>1</v>
      </c>
      <c r="F41" s="10" t="s">
        <v>43</v>
      </c>
      <c r="G41" s="10">
        <v>2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5</v>
      </c>
      <c r="D42" s="10">
        <v>4</v>
      </c>
      <c r="E42" s="10">
        <v>3</v>
      </c>
      <c r="F42" s="10" t="s">
        <v>43</v>
      </c>
      <c r="G42" s="10" t="s">
        <v>43</v>
      </c>
      <c r="H42" s="10">
        <v>1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</v>
      </c>
      <c r="D43" s="10">
        <v>4</v>
      </c>
      <c r="E43" s="10">
        <v>2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</v>
      </c>
      <c r="D44" s="10">
        <v>3</v>
      </c>
      <c r="E44" s="10">
        <v>1</v>
      </c>
      <c r="F44" s="10" t="s">
        <v>43</v>
      </c>
      <c r="G44" s="10">
        <v>2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 t="s">
        <v>43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37</v>
      </c>
      <c r="D48" s="3">
        <v>12</v>
      </c>
      <c r="E48" s="3">
        <v>9</v>
      </c>
      <c r="F48" s="3" t="s">
        <v>43</v>
      </c>
      <c r="G48" s="3">
        <v>1</v>
      </c>
      <c r="H48" s="3">
        <v>2</v>
      </c>
      <c r="I48" s="3">
        <v>25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 t="s">
        <v>43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 t="s">
        <v>43</v>
      </c>
      <c r="J50" t="s">
        <v>32</v>
      </c>
      <c r="K50" t="s">
        <v>32</v>
      </c>
      <c r="L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1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 t="s">
        <v>43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1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2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2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2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2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1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4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4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7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7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2</v>
      </c>
      <c r="D58" s="10">
        <v>1</v>
      </c>
      <c r="E58" s="10" t="s">
        <v>43</v>
      </c>
      <c r="F58" s="10" t="s">
        <v>43</v>
      </c>
      <c r="G58" s="10">
        <v>1</v>
      </c>
      <c r="H58" s="10" t="s">
        <v>43</v>
      </c>
      <c r="I58" s="10">
        <v>1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3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3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3</v>
      </c>
      <c r="D60" s="10">
        <v>2</v>
      </c>
      <c r="E60" s="10">
        <v>1</v>
      </c>
      <c r="F60" s="10" t="s">
        <v>43</v>
      </c>
      <c r="G60" s="10" t="s">
        <v>43</v>
      </c>
      <c r="H60" s="10">
        <v>1</v>
      </c>
      <c r="I60" s="10">
        <v>1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3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3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 t="s">
        <v>43</v>
      </c>
      <c r="D62" s="10" t="s">
        <v>43</v>
      </c>
      <c r="E62" s="10" t="s">
        <v>43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  <c r="L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1</v>
      </c>
      <c r="D63" s="10">
        <v>1</v>
      </c>
      <c r="E63" s="10">
        <v>1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2</v>
      </c>
      <c r="D64" s="10">
        <v>2</v>
      </c>
      <c r="E64" s="10">
        <v>2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</v>
      </c>
      <c r="D65" s="10">
        <v>2</v>
      </c>
      <c r="E65" s="10">
        <v>2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</v>
      </c>
      <c r="D66" s="10">
        <v>3</v>
      </c>
      <c r="E66" s="10">
        <v>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274</v>
      </c>
      <c r="D6" s="3">
        <v>69</v>
      </c>
      <c r="E6" s="3">
        <v>37</v>
      </c>
      <c r="F6" s="3">
        <v>7</v>
      </c>
      <c r="G6" s="3">
        <v>11</v>
      </c>
      <c r="H6" s="3">
        <v>14</v>
      </c>
      <c r="I6" s="3">
        <v>205</v>
      </c>
    </row>
    <row r="7" spans="1:32" ht="12" customHeight="1" x14ac:dyDescent="0.2">
      <c r="A7" s="27" t="s">
        <v>32</v>
      </c>
      <c r="B7" s="1" t="s">
        <v>10</v>
      </c>
      <c r="C7" s="10">
        <v>3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9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16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16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20</v>
      </c>
      <c r="D10" s="10">
        <v>2</v>
      </c>
      <c r="E10" s="10" t="s">
        <v>43</v>
      </c>
      <c r="F10" s="10" t="s">
        <v>43</v>
      </c>
      <c r="G10" s="10">
        <v>1</v>
      </c>
      <c r="H10" s="10">
        <v>1</v>
      </c>
      <c r="I10" s="10">
        <v>18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14</v>
      </c>
      <c r="D11" s="10">
        <v>2</v>
      </c>
      <c r="E11" s="10">
        <v>1</v>
      </c>
      <c r="F11" s="10" t="s">
        <v>43</v>
      </c>
      <c r="G11" s="10" t="s">
        <v>43</v>
      </c>
      <c r="H11" s="10">
        <v>1</v>
      </c>
      <c r="I11" s="10">
        <v>12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29</v>
      </c>
      <c r="D13" s="10">
        <v>6</v>
      </c>
      <c r="E13" s="10">
        <v>1</v>
      </c>
      <c r="F13" s="10">
        <v>1</v>
      </c>
      <c r="G13" s="10" t="s">
        <v>43</v>
      </c>
      <c r="H13" s="10">
        <v>4</v>
      </c>
      <c r="I13" s="10">
        <v>23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31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31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21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21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27</v>
      </c>
      <c r="D16" s="10">
        <v>8</v>
      </c>
      <c r="E16" s="10" t="s">
        <v>43</v>
      </c>
      <c r="F16" s="10">
        <v>3</v>
      </c>
      <c r="G16" s="10">
        <v>2</v>
      </c>
      <c r="H16" s="10">
        <v>3</v>
      </c>
      <c r="I16" s="10">
        <v>19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21</v>
      </c>
      <c r="D17" s="10">
        <v>3</v>
      </c>
      <c r="E17" s="10">
        <v>1</v>
      </c>
      <c r="F17" s="10">
        <v>1</v>
      </c>
      <c r="G17" s="10">
        <v>1</v>
      </c>
      <c r="H17" s="10" t="s">
        <v>43</v>
      </c>
      <c r="I17" s="10">
        <v>18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17</v>
      </c>
      <c r="D18" s="10">
        <v>4</v>
      </c>
      <c r="E18" s="10">
        <v>3</v>
      </c>
      <c r="F18" s="10" t="s">
        <v>43</v>
      </c>
      <c r="G18" s="10" t="s">
        <v>43</v>
      </c>
      <c r="H18" s="10">
        <v>1</v>
      </c>
      <c r="I18" s="10">
        <v>13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13</v>
      </c>
      <c r="D19" s="10">
        <v>6</v>
      </c>
      <c r="E19" s="10">
        <v>5</v>
      </c>
      <c r="F19" s="10" t="s">
        <v>43</v>
      </c>
      <c r="G19" s="10" t="s">
        <v>43</v>
      </c>
      <c r="H19" s="10">
        <v>1</v>
      </c>
      <c r="I19" s="10">
        <v>7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11</v>
      </c>
      <c r="D20" s="10">
        <v>7</v>
      </c>
      <c r="E20" s="10">
        <v>6</v>
      </c>
      <c r="F20" s="10" t="s">
        <v>43</v>
      </c>
      <c r="G20" s="10">
        <v>1</v>
      </c>
      <c r="H20" s="10" t="s">
        <v>43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14</v>
      </c>
      <c r="D21" s="10">
        <v>11</v>
      </c>
      <c r="E21" s="10">
        <v>7</v>
      </c>
      <c r="F21" s="10">
        <v>1</v>
      </c>
      <c r="G21" s="10">
        <v>1</v>
      </c>
      <c r="H21" s="10">
        <v>2</v>
      </c>
      <c r="I21" s="10">
        <v>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5</v>
      </c>
      <c r="D22" s="10">
        <v>4</v>
      </c>
      <c r="E22" s="10">
        <v>4</v>
      </c>
      <c r="F22" s="10" t="s">
        <v>43</v>
      </c>
      <c r="G22" s="10" t="s">
        <v>43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9</v>
      </c>
      <c r="D23" s="10">
        <v>9</v>
      </c>
      <c r="E23" s="10">
        <v>6</v>
      </c>
      <c r="F23" s="10" t="s">
        <v>43</v>
      </c>
      <c r="G23" s="10">
        <v>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2</v>
      </c>
      <c r="E24" s="10">
        <v>1</v>
      </c>
      <c r="F24" s="10" t="s">
        <v>43</v>
      </c>
      <c r="G24" s="10">
        <v>1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4</v>
      </c>
      <c r="E25" s="10">
        <v>2</v>
      </c>
      <c r="F25" s="10">
        <v>1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158</v>
      </c>
      <c r="D27" s="3">
        <v>40</v>
      </c>
      <c r="E27" s="3">
        <v>18</v>
      </c>
      <c r="F27" s="3">
        <v>6</v>
      </c>
      <c r="G27" s="3">
        <v>8</v>
      </c>
      <c r="H27" s="3">
        <v>8</v>
      </c>
      <c r="I27" s="3">
        <v>118</v>
      </c>
    </row>
    <row r="28" spans="1:12" ht="12" customHeight="1" x14ac:dyDescent="0.2">
      <c r="A28" s="27" t="s">
        <v>32</v>
      </c>
      <c r="B28" s="1" t="s">
        <v>10</v>
      </c>
      <c r="C28" s="10">
        <v>2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4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6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6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12</v>
      </c>
      <c r="D31" s="10">
        <v>1</v>
      </c>
      <c r="E31" s="10" t="s">
        <v>43</v>
      </c>
      <c r="F31" s="10" t="s">
        <v>43</v>
      </c>
      <c r="G31" s="10">
        <v>1</v>
      </c>
      <c r="H31" s="10" t="s">
        <v>43</v>
      </c>
      <c r="I31" s="10">
        <v>11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14</v>
      </c>
      <c r="D32" s="10">
        <v>2</v>
      </c>
      <c r="E32" s="10">
        <v>1</v>
      </c>
      <c r="F32" s="10" t="s">
        <v>43</v>
      </c>
      <c r="G32" s="10" t="s">
        <v>43</v>
      </c>
      <c r="H32" s="10">
        <v>1</v>
      </c>
      <c r="I32" s="10">
        <v>12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3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17</v>
      </c>
      <c r="D34" s="10">
        <v>4</v>
      </c>
      <c r="E34" s="10">
        <v>1</v>
      </c>
      <c r="F34" s="10">
        <v>1</v>
      </c>
      <c r="G34" s="10" t="s">
        <v>43</v>
      </c>
      <c r="H34" s="10">
        <v>2</v>
      </c>
      <c r="I34" s="10">
        <v>13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16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16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11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23</v>
      </c>
      <c r="D37" s="10">
        <v>5</v>
      </c>
      <c r="E37" s="10" t="s">
        <v>43</v>
      </c>
      <c r="F37" s="10">
        <v>3</v>
      </c>
      <c r="G37" s="10">
        <v>1</v>
      </c>
      <c r="H37" s="10">
        <v>1</v>
      </c>
      <c r="I37" s="10">
        <v>18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11</v>
      </c>
      <c r="D38" s="10">
        <v>2</v>
      </c>
      <c r="E38" s="10">
        <v>1</v>
      </c>
      <c r="F38" s="10">
        <v>1</v>
      </c>
      <c r="G38" s="10" t="s">
        <v>43</v>
      </c>
      <c r="H38" s="10" t="s">
        <v>43</v>
      </c>
      <c r="I38" s="10">
        <v>9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9</v>
      </c>
      <c r="D39" s="10">
        <v>2</v>
      </c>
      <c r="E39" s="10">
        <v>1</v>
      </c>
      <c r="F39" s="10" t="s">
        <v>43</v>
      </c>
      <c r="G39" s="10" t="s">
        <v>43</v>
      </c>
      <c r="H39" s="10">
        <v>1</v>
      </c>
      <c r="I39" s="10">
        <v>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</v>
      </c>
      <c r="D40" s="10">
        <v>6</v>
      </c>
      <c r="E40" s="10">
        <v>5</v>
      </c>
      <c r="F40" s="10" t="s">
        <v>43</v>
      </c>
      <c r="G40" s="10" t="s">
        <v>43</v>
      </c>
      <c r="H40" s="10">
        <v>1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4</v>
      </c>
      <c r="D41" s="10">
        <v>3</v>
      </c>
      <c r="E41" s="10">
        <v>2</v>
      </c>
      <c r="F41" s="10" t="s">
        <v>43</v>
      </c>
      <c r="G41" s="10">
        <v>1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6</v>
      </c>
      <c r="D42" s="10">
        <v>5</v>
      </c>
      <c r="E42" s="10">
        <v>3</v>
      </c>
      <c r="F42" s="10" t="s">
        <v>43</v>
      </c>
      <c r="G42" s="10">
        <v>1</v>
      </c>
      <c r="H42" s="10">
        <v>1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3</v>
      </c>
      <c r="D43" s="10">
        <v>2</v>
      </c>
      <c r="E43" s="10">
        <v>2</v>
      </c>
      <c r="F43" s="10" t="s">
        <v>43</v>
      </c>
      <c r="G43" s="10" t="s">
        <v>43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5</v>
      </c>
      <c r="D44" s="10">
        <v>5</v>
      </c>
      <c r="E44" s="10">
        <v>2</v>
      </c>
      <c r="F44" s="10" t="s">
        <v>43</v>
      </c>
      <c r="G44" s="10">
        <v>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1</v>
      </c>
      <c r="E45" s="10" t="s">
        <v>43</v>
      </c>
      <c r="F45" s="10" t="s">
        <v>43</v>
      </c>
      <c r="G45" s="10">
        <v>1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</v>
      </c>
      <c r="D46" s="10">
        <v>1</v>
      </c>
      <c r="E46" s="10" t="s">
        <v>43</v>
      </c>
      <c r="F46" s="10">
        <v>1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116</v>
      </c>
      <c r="D48" s="3">
        <v>29</v>
      </c>
      <c r="E48" s="3">
        <v>19</v>
      </c>
      <c r="F48" s="3">
        <v>1</v>
      </c>
      <c r="G48" s="3">
        <v>3</v>
      </c>
      <c r="H48" s="3">
        <v>6</v>
      </c>
      <c r="I48" s="3">
        <v>87</v>
      </c>
    </row>
    <row r="49" spans="1:12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5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5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10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10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8</v>
      </c>
      <c r="D52" s="10">
        <v>1</v>
      </c>
      <c r="E52" s="10" t="s">
        <v>43</v>
      </c>
      <c r="F52" s="10" t="s">
        <v>43</v>
      </c>
      <c r="G52" s="10" t="s">
        <v>43</v>
      </c>
      <c r="H52" s="10">
        <v>1</v>
      </c>
      <c r="I52" s="10">
        <v>7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 t="s">
        <v>43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 t="s">
        <v>43</v>
      </c>
      <c r="J53" t="s">
        <v>32</v>
      </c>
      <c r="K53" t="s">
        <v>32</v>
      </c>
      <c r="L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4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4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12</v>
      </c>
      <c r="D55" s="10">
        <v>2</v>
      </c>
      <c r="E55" s="10" t="s">
        <v>43</v>
      </c>
      <c r="F55" s="10" t="s">
        <v>43</v>
      </c>
      <c r="G55" s="10" t="s">
        <v>43</v>
      </c>
      <c r="H55" s="10">
        <v>2</v>
      </c>
      <c r="I55" s="10">
        <v>10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15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15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10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10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4</v>
      </c>
      <c r="D58" s="10">
        <v>3</v>
      </c>
      <c r="E58" s="10" t="s">
        <v>43</v>
      </c>
      <c r="F58" s="10" t="s">
        <v>43</v>
      </c>
      <c r="G58" s="10">
        <v>1</v>
      </c>
      <c r="H58" s="10">
        <v>2</v>
      </c>
      <c r="I58" s="10">
        <v>1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10</v>
      </c>
      <c r="D59" s="10">
        <v>1</v>
      </c>
      <c r="E59" s="10" t="s">
        <v>43</v>
      </c>
      <c r="F59" s="10" t="s">
        <v>43</v>
      </c>
      <c r="G59" s="10">
        <v>1</v>
      </c>
      <c r="H59" s="10" t="s">
        <v>43</v>
      </c>
      <c r="I59" s="10">
        <v>9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8</v>
      </c>
      <c r="D60" s="10">
        <v>2</v>
      </c>
      <c r="E60" s="10">
        <v>2</v>
      </c>
      <c r="F60" s="10" t="s">
        <v>43</v>
      </c>
      <c r="G60" s="10" t="s">
        <v>43</v>
      </c>
      <c r="H60" s="10" t="s">
        <v>43</v>
      </c>
      <c r="I60" s="10">
        <v>6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4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4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7</v>
      </c>
      <c r="D62" s="10">
        <v>4</v>
      </c>
      <c r="E62" s="10">
        <v>4</v>
      </c>
      <c r="F62" s="10" t="s">
        <v>43</v>
      </c>
      <c r="G62" s="10" t="s">
        <v>43</v>
      </c>
      <c r="H62" s="10" t="s">
        <v>43</v>
      </c>
      <c r="I62" s="10">
        <v>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8</v>
      </c>
      <c r="D63" s="10">
        <v>6</v>
      </c>
      <c r="E63" s="10">
        <v>4</v>
      </c>
      <c r="F63" s="10">
        <v>1</v>
      </c>
      <c r="G63" s="10" t="s">
        <v>43</v>
      </c>
      <c r="H63" s="10">
        <v>1</v>
      </c>
      <c r="I63" s="10">
        <v>2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2</v>
      </c>
      <c r="D64" s="10">
        <v>2</v>
      </c>
      <c r="E64" s="10">
        <v>2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4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</v>
      </c>
      <c r="D67" s="10">
        <v>3</v>
      </c>
      <c r="E67" s="10">
        <v>2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28694</v>
      </c>
      <c r="D6" s="3">
        <v>8054</v>
      </c>
      <c r="E6" s="3">
        <v>4849</v>
      </c>
      <c r="F6" s="3">
        <v>612</v>
      </c>
      <c r="G6" s="3">
        <v>1404</v>
      </c>
      <c r="H6" s="3">
        <v>1189</v>
      </c>
      <c r="I6" s="3">
        <v>20640</v>
      </c>
    </row>
    <row r="7" spans="1:32" ht="12" customHeight="1" x14ac:dyDescent="0.2">
      <c r="A7" s="27" t="s">
        <v>32</v>
      </c>
      <c r="B7" s="1" t="s">
        <v>10</v>
      </c>
      <c r="C7" s="10">
        <v>184</v>
      </c>
      <c r="D7" s="10">
        <v>21</v>
      </c>
      <c r="E7" s="10" t="s">
        <v>46</v>
      </c>
      <c r="F7" s="10">
        <v>13</v>
      </c>
      <c r="G7" s="10" t="s">
        <v>46</v>
      </c>
      <c r="H7" s="10">
        <v>8</v>
      </c>
      <c r="I7" s="10">
        <v>163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349</v>
      </c>
      <c r="D8" s="10">
        <v>17</v>
      </c>
      <c r="E8" s="10" t="s">
        <v>46</v>
      </c>
      <c r="F8" s="10">
        <v>5</v>
      </c>
      <c r="G8" s="10" t="s">
        <v>46</v>
      </c>
      <c r="H8" s="10">
        <v>12</v>
      </c>
      <c r="I8" s="10">
        <v>332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565</v>
      </c>
      <c r="D9" s="10">
        <v>24</v>
      </c>
      <c r="E9" s="10" t="s">
        <v>46</v>
      </c>
      <c r="F9" s="10">
        <v>12</v>
      </c>
      <c r="G9" s="10" t="s">
        <v>46</v>
      </c>
      <c r="H9" s="10">
        <v>12</v>
      </c>
      <c r="I9" s="10">
        <v>541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1034</v>
      </c>
      <c r="D10" s="10">
        <v>43</v>
      </c>
      <c r="E10" s="10" t="s">
        <v>43</v>
      </c>
      <c r="F10" s="10">
        <v>12</v>
      </c>
      <c r="G10" s="10">
        <v>4</v>
      </c>
      <c r="H10" s="10">
        <v>27</v>
      </c>
      <c r="I10" s="10">
        <v>991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1265</v>
      </c>
      <c r="D11" s="10">
        <v>62</v>
      </c>
      <c r="E11" s="10">
        <v>14</v>
      </c>
      <c r="F11" s="10">
        <v>10</v>
      </c>
      <c r="G11" s="10">
        <v>12</v>
      </c>
      <c r="H11" s="10">
        <v>26</v>
      </c>
      <c r="I11" s="10">
        <v>1203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1748</v>
      </c>
      <c r="D12" s="10">
        <v>102</v>
      </c>
      <c r="E12" s="10">
        <v>13</v>
      </c>
      <c r="F12" s="10">
        <v>17</v>
      </c>
      <c r="G12" s="10">
        <v>18</v>
      </c>
      <c r="H12" s="10">
        <v>54</v>
      </c>
      <c r="I12" s="10">
        <v>1646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2664</v>
      </c>
      <c r="D13" s="10">
        <v>128</v>
      </c>
      <c r="E13" s="10">
        <v>20</v>
      </c>
      <c r="F13" s="10">
        <v>14</v>
      </c>
      <c r="G13" s="10">
        <v>12</v>
      </c>
      <c r="H13" s="10">
        <v>82</v>
      </c>
      <c r="I13" s="10">
        <v>2536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2935</v>
      </c>
      <c r="D14" s="10">
        <v>150</v>
      </c>
      <c r="E14" s="10">
        <v>18</v>
      </c>
      <c r="F14" s="10">
        <v>25</v>
      </c>
      <c r="G14" s="10">
        <v>14</v>
      </c>
      <c r="H14" s="10">
        <v>93</v>
      </c>
      <c r="I14" s="10">
        <v>2785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2393</v>
      </c>
      <c r="D15" s="10">
        <v>130</v>
      </c>
      <c r="E15" s="10">
        <v>20</v>
      </c>
      <c r="F15" s="10">
        <v>21</v>
      </c>
      <c r="G15" s="10">
        <v>16</v>
      </c>
      <c r="H15" s="10">
        <v>73</v>
      </c>
      <c r="I15" s="10">
        <v>2263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2188</v>
      </c>
      <c r="D16" s="10">
        <v>141</v>
      </c>
      <c r="E16" s="10">
        <v>23</v>
      </c>
      <c r="F16" s="10">
        <v>33</v>
      </c>
      <c r="G16" s="10">
        <v>14</v>
      </c>
      <c r="H16" s="10">
        <v>71</v>
      </c>
      <c r="I16" s="10">
        <v>2047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2241</v>
      </c>
      <c r="D17" s="10">
        <v>206</v>
      </c>
      <c r="E17" s="10">
        <v>36</v>
      </c>
      <c r="F17" s="10">
        <v>55</v>
      </c>
      <c r="G17" s="10">
        <v>11</v>
      </c>
      <c r="H17" s="10">
        <v>104</v>
      </c>
      <c r="I17" s="10">
        <v>2035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2158</v>
      </c>
      <c r="D18" s="10">
        <v>246</v>
      </c>
      <c r="E18" s="10">
        <v>70</v>
      </c>
      <c r="F18" s="10">
        <v>71</v>
      </c>
      <c r="G18" s="10">
        <v>15</v>
      </c>
      <c r="H18" s="10">
        <v>90</v>
      </c>
      <c r="I18" s="10">
        <v>1912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1868</v>
      </c>
      <c r="D19" s="10">
        <v>594</v>
      </c>
      <c r="E19" s="10">
        <v>341</v>
      </c>
      <c r="F19" s="10">
        <v>93</v>
      </c>
      <c r="G19" s="10">
        <v>31</v>
      </c>
      <c r="H19" s="10">
        <v>129</v>
      </c>
      <c r="I19" s="10">
        <v>1274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1838</v>
      </c>
      <c r="D20" s="10">
        <v>1282</v>
      </c>
      <c r="E20" s="10">
        <v>899</v>
      </c>
      <c r="F20" s="10">
        <v>76</v>
      </c>
      <c r="G20" s="10">
        <v>93</v>
      </c>
      <c r="H20" s="10">
        <v>214</v>
      </c>
      <c r="I20" s="10">
        <v>556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1982</v>
      </c>
      <c r="D21" s="10">
        <v>1834</v>
      </c>
      <c r="E21" s="10">
        <v>1389</v>
      </c>
      <c r="F21" s="10">
        <v>48</v>
      </c>
      <c r="G21" s="10">
        <v>279</v>
      </c>
      <c r="H21" s="10">
        <v>118</v>
      </c>
      <c r="I21" s="10">
        <v>148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1564</v>
      </c>
      <c r="D22" s="10">
        <v>1478</v>
      </c>
      <c r="E22" s="10">
        <v>1079</v>
      </c>
      <c r="F22" s="10">
        <v>40</v>
      </c>
      <c r="G22" s="10">
        <v>317</v>
      </c>
      <c r="H22" s="10">
        <v>42</v>
      </c>
      <c r="I22" s="10">
        <v>86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939</v>
      </c>
      <c r="D23" s="10">
        <v>877</v>
      </c>
      <c r="E23" s="10">
        <v>572</v>
      </c>
      <c r="F23" s="10">
        <v>28</v>
      </c>
      <c r="G23" s="10">
        <v>256</v>
      </c>
      <c r="H23" s="10">
        <v>21</v>
      </c>
      <c r="I23" s="10">
        <v>62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457</v>
      </c>
      <c r="D24" s="10">
        <v>432</v>
      </c>
      <c r="E24" s="10">
        <v>226</v>
      </c>
      <c r="F24" s="10">
        <v>23</v>
      </c>
      <c r="G24" s="10">
        <v>176</v>
      </c>
      <c r="H24" s="10">
        <v>7</v>
      </c>
      <c r="I24" s="10">
        <v>25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315</v>
      </c>
      <c r="D25" s="10">
        <v>280</v>
      </c>
      <c r="E25" s="10">
        <v>127</v>
      </c>
      <c r="F25" s="10">
        <v>16</v>
      </c>
      <c r="G25" s="10">
        <v>131</v>
      </c>
      <c r="H25" s="10">
        <v>6</v>
      </c>
      <c r="I25" s="10">
        <v>35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7</v>
      </c>
      <c r="D26" s="10">
        <v>7</v>
      </c>
      <c r="E26" s="10">
        <v>2</v>
      </c>
      <c r="F26" s="10" t="s">
        <v>43</v>
      </c>
      <c r="G26" s="10">
        <v>5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16112</v>
      </c>
      <c r="D27" s="3">
        <v>5137</v>
      </c>
      <c r="E27" s="3">
        <v>2701</v>
      </c>
      <c r="F27" s="3">
        <v>508</v>
      </c>
      <c r="G27" s="3">
        <v>1161</v>
      </c>
      <c r="H27" s="3">
        <v>767</v>
      </c>
      <c r="I27" s="3">
        <v>10975</v>
      </c>
    </row>
    <row r="28" spans="1:11" ht="12" customHeight="1" x14ac:dyDescent="0.2">
      <c r="A28" s="27" t="s">
        <v>32</v>
      </c>
      <c r="B28" s="1" t="s">
        <v>10</v>
      </c>
      <c r="C28" s="10">
        <v>102</v>
      </c>
      <c r="D28" s="10">
        <v>12</v>
      </c>
      <c r="E28" s="10" t="s">
        <v>46</v>
      </c>
      <c r="F28" s="10">
        <v>9</v>
      </c>
      <c r="G28" s="10" t="s">
        <v>46</v>
      </c>
      <c r="H28" s="10">
        <v>3</v>
      </c>
      <c r="I28" s="10">
        <v>90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171</v>
      </c>
      <c r="D29" s="10">
        <v>7</v>
      </c>
      <c r="E29" s="10" t="s">
        <v>46</v>
      </c>
      <c r="F29" s="10">
        <v>3</v>
      </c>
      <c r="G29" s="10" t="s">
        <v>46</v>
      </c>
      <c r="H29" s="10">
        <v>4</v>
      </c>
      <c r="I29" s="10">
        <v>164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293</v>
      </c>
      <c r="D30" s="10">
        <v>13</v>
      </c>
      <c r="E30" s="10" t="s">
        <v>46</v>
      </c>
      <c r="F30" s="10">
        <v>7</v>
      </c>
      <c r="G30" s="10" t="s">
        <v>46</v>
      </c>
      <c r="H30" s="10">
        <v>6</v>
      </c>
      <c r="I30" s="10">
        <v>280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542</v>
      </c>
      <c r="D31" s="10">
        <v>22</v>
      </c>
      <c r="E31" s="10" t="s">
        <v>43</v>
      </c>
      <c r="F31" s="10">
        <v>7</v>
      </c>
      <c r="G31" s="10">
        <v>3</v>
      </c>
      <c r="H31" s="10">
        <v>12</v>
      </c>
      <c r="I31" s="10">
        <v>520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673</v>
      </c>
      <c r="D32" s="10">
        <v>32</v>
      </c>
      <c r="E32" s="10">
        <v>8</v>
      </c>
      <c r="F32" s="10">
        <v>7</v>
      </c>
      <c r="G32" s="10">
        <v>3</v>
      </c>
      <c r="H32" s="10">
        <v>14</v>
      </c>
      <c r="I32" s="10">
        <v>641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916</v>
      </c>
      <c r="D33" s="10">
        <v>71</v>
      </c>
      <c r="E33" s="10">
        <v>10</v>
      </c>
      <c r="F33" s="10">
        <v>12</v>
      </c>
      <c r="G33" s="10">
        <v>10</v>
      </c>
      <c r="H33" s="10">
        <v>39</v>
      </c>
      <c r="I33" s="10">
        <v>845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1438</v>
      </c>
      <c r="D34" s="10">
        <v>86</v>
      </c>
      <c r="E34" s="10">
        <v>13</v>
      </c>
      <c r="F34" s="10">
        <v>8</v>
      </c>
      <c r="G34" s="10">
        <v>10</v>
      </c>
      <c r="H34" s="10">
        <v>55</v>
      </c>
      <c r="I34" s="10">
        <v>1352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1501</v>
      </c>
      <c r="D35" s="10">
        <v>95</v>
      </c>
      <c r="E35" s="10">
        <v>9</v>
      </c>
      <c r="F35" s="10">
        <v>19</v>
      </c>
      <c r="G35" s="10">
        <v>7</v>
      </c>
      <c r="H35" s="10">
        <v>60</v>
      </c>
      <c r="I35" s="10">
        <v>1406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1332</v>
      </c>
      <c r="D36" s="10">
        <v>84</v>
      </c>
      <c r="E36" s="10">
        <v>10</v>
      </c>
      <c r="F36" s="10">
        <v>16</v>
      </c>
      <c r="G36" s="10">
        <v>5</v>
      </c>
      <c r="H36" s="10">
        <v>53</v>
      </c>
      <c r="I36" s="10">
        <v>1248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1235</v>
      </c>
      <c r="D37" s="10">
        <v>98</v>
      </c>
      <c r="E37" s="10">
        <v>15</v>
      </c>
      <c r="F37" s="10">
        <v>25</v>
      </c>
      <c r="G37" s="10">
        <v>9</v>
      </c>
      <c r="H37" s="10">
        <v>49</v>
      </c>
      <c r="I37" s="10">
        <v>1137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1274</v>
      </c>
      <c r="D38" s="10">
        <v>150</v>
      </c>
      <c r="E38" s="10">
        <v>20</v>
      </c>
      <c r="F38" s="10">
        <v>48</v>
      </c>
      <c r="G38" s="10">
        <v>6</v>
      </c>
      <c r="H38" s="10">
        <v>76</v>
      </c>
      <c r="I38" s="10">
        <v>1124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1242</v>
      </c>
      <c r="D39" s="10">
        <v>176</v>
      </c>
      <c r="E39" s="10">
        <v>37</v>
      </c>
      <c r="F39" s="10">
        <v>63</v>
      </c>
      <c r="G39" s="10">
        <v>8</v>
      </c>
      <c r="H39" s="10">
        <v>68</v>
      </c>
      <c r="I39" s="10">
        <v>1066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1109</v>
      </c>
      <c r="D40" s="10">
        <v>462</v>
      </c>
      <c r="E40" s="10">
        <v>267</v>
      </c>
      <c r="F40" s="10">
        <v>80</v>
      </c>
      <c r="G40" s="10">
        <v>26</v>
      </c>
      <c r="H40" s="10">
        <v>89</v>
      </c>
      <c r="I40" s="10">
        <v>647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1104</v>
      </c>
      <c r="D41" s="10">
        <v>854</v>
      </c>
      <c r="E41" s="10">
        <v>597</v>
      </c>
      <c r="F41" s="10">
        <v>62</v>
      </c>
      <c r="G41" s="10">
        <v>85</v>
      </c>
      <c r="H41" s="10">
        <v>110</v>
      </c>
      <c r="I41" s="10">
        <v>250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1144</v>
      </c>
      <c r="D42" s="10">
        <v>1073</v>
      </c>
      <c r="E42" s="10">
        <v>717</v>
      </c>
      <c r="F42" s="10">
        <v>43</v>
      </c>
      <c r="G42" s="10">
        <v>240</v>
      </c>
      <c r="H42" s="10">
        <v>73</v>
      </c>
      <c r="I42" s="10">
        <v>71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916</v>
      </c>
      <c r="D43" s="10">
        <v>860</v>
      </c>
      <c r="E43" s="10">
        <v>530</v>
      </c>
      <c r="F43" s="10">
        <v>39</v>
      </c>
      <c r="G43" s="10">
        <v>262</v>
      </c>
      <c r="H43" s="10">
        <v>29</v>
      </c>
      <c r="I43" s="10">
        <v>56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595</v>
      </c>
      <c r="D44" s="10">
        <v>554</v>
      </c>
      <c r="E44" s="10">
        <v>292</v>
      </c>
      <c r="F44" s="10">
        <v>24</v>
      </c>
      <c r="G44" s="10">
        <v>222</v>
      </c>
      <c r="H44" s="10">
        <v>16</v>
      </c>
      <c r="I44" s="10">
        <v>41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293</v>
      </c>
      <c r="D45" s="10">
        <v>277</v>
      </c>
      <c r="E45" s="10">
        <v>98</v>
      </c>
      <c r="F45" s="10">
        <v>21</v>
      </c>
      <c r="G45" s="10">
        <v>152</v>
      </c>
      <c r="H45" s="10">
        <v>6</v>
      </c>
      <c r="I45" s="10">
        <v>16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225</v>
      </c>
      <c r="D46" s="10">
        <v>204</v>
      </c>
      <c r="E46" s="10">
        <v>76</v>
      </c>
      <c r="F46" s="10">
        <v>15</v>
      </c>
      <c r="G46" s="10">
        <v>108</v>
      </c>
      <c r="H46" s="10">
        <v>5</v>
      </c>
      <c r="I46" s="10">
        <v>21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7</v>
      </c>
      <c r="D47" s="10">
        <v>7</v>
      </c>
      <c r="E47" s="10">
        <v>2</v>
      </c>
      <c r="F47" s="10" t="s">
        <v>43</v>
      </c>
      <c r="G47" s="10">
        <v>5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12582</v>
      </c>
      <c r="D48" s="3">
        <v>2917</v>
      </c>
      <c r="E48" s="3">
        <v>2148</v>
      </c>
      <c r="F48" s="3">
        <v>104</v>
      </c>
      <c r="G48" s="3">
        <v>243</v>
      </c>
      <c r="H48" s="3">
        <v>422</v>
      </c>
      <c r="I48" s="3">
        <v>9665</v>
      </c>
    </row>
    <row r="49" spans="1:11" ht="12" customHeight="1" x14ac:dyDescent="0.2">
      <c r="A49" s="27" t="s">
        <v>32</v>
      </c>
      <c r="B49" s="1" t="s">
        <v>10</v>
      </c>
      <c r="C49" s="10">
        <v>82</v>
      </c>
      <c r="D49" s="10">
        <v>9</v>
      </c>
      <c r="E49" s="10" t="s">
        <v>46</v>
      </c>
      <c r="F49" s="10">
        <v>4</v>
      </c>
      <c r="G49" s="10" t="s">
        <v>46</v>
      </c>
      <c r="H49" s="10">
        <v>5</v>
      </c>
      <c r="I49" s="10">
        <v>73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178</v>
      </c>
      <c r="D50" s="10">
        <v>10</v>
      </c>
      <c r="E50" s="10" t="s">
        <v>46</v>
      </c>
      <c r="F50" s="10">
        <v>2</v>
      </c>
      <c r="G50" s="10" t="s">
        <v>46</v>
      </c>
      <c r="H50" s="10">
        <v>8</v>
      </c>
      <c r="I50" s="10">
        <v>168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272</v>
      </c>
      <c r="D51" s="10">
        <v>11</v>
      </c>
      <c r="E51" s="10" t="s">
        <v>46</v>
      </c>
      <c r="F51" s="10">
        <v>5</v>
      </c>
      <c r="G51" s="10" t="s">
        <v>46</v>
      </c>
      <c r="H51" s="10">
        <v>6</v>
      </c>
      <c r="I51" s="10">
        <v>261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492</v>
      </c>
      <c r="D52" s="10">
        <v>21</v>
      </c>
      <c r="E52" s="10" t="s">
        <v>43</v>
      </c>
      <c r="F52" s="10">
        <v>5</v>
      </c>
      <c r="G52" s="10">
        <v>1</v>
      </c>
      <c r="H52" s="10">
        <v>15</v>
      </c>
      <c r="I52" s="10">
        <v>471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592</v>
      </c>
      <c r="D53" s="10">
        <v>30</v>
      </c>
      <c r="E53" s="10">
        <v>6</v>
      </c>
      <c r="F53" s="10">
        <v>3</v>
      </c>
      <c r="G53" s="10">
        <v>9</v>
      </c>
      <c r="H53" s="10">
        <v>12</v>
      </c>
      <c r="I53" s="10">
        <v>562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832</v>
      </c>
      <c r="D54" s="10">
        <v>31</v>
      </c>
      <c r="E54" s="10">
        <v>3</v>
      </c>
      <c r="F54" s="10">
        <v>5</v>
      </c>
      <c r="G54" s="10">
        <v>8</v>
      </c>
      <c r="H54" s="10">
        <v>15</v>
      </c>
      <c r="I54" s="10">
        <v>801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1226</v>
      </c>
      <c r="D55" s="10">
        <v>42</v>
      </c>
      <c r="E55" s="10">
        <v>7</v>
      </c>
      <c r="F55" s="10">
        <v>6</v>
      </c>
      <c r="G55" s="10">
        <v>2</v>
      </c>
      <c r="H55" s="10">
        <v>27</v>
      </c>
      <c r="I55" s="10">
        <v>1184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1434</v>
      </c>
      <c r="D56" s="10">
        <v>55</v>
      </c>
      <c r="E56" s="10">
        <v>9</v>
      </c>
      <c r="F56" s="10">
        <v>6</v>
      </c>
      <c r="G56" s="10">
        <v>7</v>
      </c>
      <c r="H56" s="10">
        <v>33</v>
      </c>
      <c r="I56" s="10">
        <v>1379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1061</v>
      </c>
      <c r="D57" s="10">
        <v>46</v>
      </c>
      <c r="E57" s="10">
        <v>10</v>
      </c>
      <c r="F57" s="10">
        <v>5</v>
      </c>
      <c r="G57" s="10">
        <v>11</v>
      </c>
      <c r="H57" s="10">
        <v>20</v>
      </c>
      <c r="I57" s="10">
        <v>1015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953</v>
      </c>
      <c r="D58" s="10">
        <v>43</v>
      </c>
      <c r="E58" s="10">
        <v>8</v>
      </c>
      <c r="F58" s="10">
        <v>8</v>
      </c>
      <c r="G58" s="10">
        <v>5</v>
      </c>
      <c r="H58" s="10">
        <v>22</v>
      </c>
      <c r="I58" s="10">
        <v>910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967</v>
      </c>
      <c r="D59" s="10">
        <v>56</v>
      </c>
      <c r="E59" s="10">
        <v>16</v>
      </c>
      <c r="F59" s="10">
        <v>7</v>
      </c>
      <c r="G59" s="10">
        <v>5</v>
      </c>
      <c r="H59" s="10">
        <v>28</v>
      </c>
      <c r="I59" s="10">
        <v>911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916</v>
      </c>
      <c r="D60" s="10">
        <v>70</v>
      </c>
      <c r="E60" s="10">
        <v>33</v>
      </c>
      <c r="F60" s="10">
        <v>8</v>
      </c>
      <c r="G60" s="10">
        <v>7</v>
      </c>
      <c r="H60" s="10">
        <v>22</v>
      </c>
      <c r="I60" s="10">
        <v>846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759</v>
      </c>
      <c r="D61" s="10">
        <v>132</v>
      </c>
      <c r="E61" s="10">
        <v>74</v>
      </c>
      <c r="F61" s="10">
        <v>13</v>
      </c>
      <c r="G61" s="10">
        <v>5</v>
      </c>
      <c r="H61" s="10">
        <v>40</v>
      </c>
      <c r="I61" s="10">
        <v>627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734</v>
      </c>
      <c r="D62" s="10">
        <v>428</v>
      </c>
      <c r="E62" s="10">
        <v>302</v>
      </c>
      <c r="F62" s="10">
        <v>14</v>
      </c>
      <c r="G62" s="10">
        <v>8</v>
      </c>
      <c r="H62" s="10">
        <v>104</v>
      </c>
      <c r="I62" s="10">
        <v>306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838</v>
      </c>
      <c r="D63" s="10">
        <v>761</v>
      </c>
      <c r="E63" s="10">
        <v>672</v>
      </c>
      <c r="F63" s="10">
        <v>5</v>
      </c>
      <c r="G63" s="10">
        <v>39</v>
      </c>
      <c r="H63" s="10">
        <v>45</v>
      </c>
      <c r="I63" s="10">
        <v>77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648</v>
      </c>
      <c r="D64" s="10">
        <v>618</v>
      </c>
      <c r="E64" s="10">
        <v>549</v>
      </c>
      <c r="F64" s="10">
        <v>1</v>
      </c>
      <c r="G64" s="10">
        <v>55</v>
      </c>
      <c r="H64" s="10">
        <v>13</v>
      </c>
      <c r="I64" s="10">
        <v>30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344</v>
      </c>
      <c r="D65" s="10">
        <v>323</v>
      </c>
      <c r="E65" s="10">
        <v>280</v>
      </c>
      <c r="F65" s="10">
        <v>4</v>
      </c>
      <c r="G65" s="10">
        <v>34</v>
      </c>
      <c r="H65" s="10">
        <v>5</v>
      </c>
      <c r="I65" s="10">
        <v>21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164</v>
      </c>
      <c r="D66" s="10">
        <v>155</v>
      </c>
      <c r="E66" s="10">
        <v>128</v>
      </c>
      <c r="F66" s="10">
        <v>2</v>
      </c>
      <c r="G66" s="10">
        <v>24</v>
      </c>
      <c r="H66" s="10">
        <v>1</v>
      </c>
      <c r="I66" s="10">
        <v>9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90</v>
      </c>
      <c r="D67" s="10">
        <v>76</v>
      </c>
      <c r="E67" s="10">
        <v>51</v>
      </c>
      <c r="F67" s="10">
        <v>1</v>
      </c>
      <c r="G67" s="10">
        <v>23</v>
      </c>
      <c r="H67" s="10">
        <v>1</v>
      </c>
      <c r="I67" s="10">
        <v>14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343</v>
      </c>
      <c r="D6" s="3">
        <v>88</v>
      </c>
      <c r="E6" s="3">
        <v>52</v>
      </c>
      <c r="F6" s="3">
        <v>4</v>
      </c>
      <c r="G6" s="3">
        <v>22</v>
      </c>
      <c r="H6" s="3">
        <v>10</v>
      </c>
      <c r="I6" s="3">
        <v>255</v>
      </c>
    </row>
    <row r="7" spans="1:32" ht="12" customHeight="1" x14ac:dyDescent="0.2">
      <c r="A7" s="27" t="s">
        <v>32</v>
      </c>
      <c r="B7" s="1" t="s">
        <v>10</v>
      </c>
      <c r="C7" s="10">
        <v>4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9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11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21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21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27</v>
      </c>
      <c r="D11" s="10">
        <v>2</v>
      </c>
      <c r="E11" s="10" t="s">
        <v>43</v>
      </c>
      <c r="F11" s="10" t="s">
        <v>43</v>
      </c>
      <c r="G11" s="10">
        <v>1</v>
      </c>
      <c r="H11" s="10">
        <v>1</v>
      </c>
      <c r="I11" s="10">
        <v>25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30</v>
      </c>
      <c r="D12" s="10">
        <v>1</v>
      </c>
      <c r="E12" s="10" t="s">
        <v>43</v>
      </c>
      <c r="F12" s="10" t="s">
        <v>43</v>
      </c>
      <c r="G12" s="10" t="s">
        <v>43</v>
      </c>
      <c r="H12" s="10">
        <v>1</v>
      </c>
      <c r="I12" s="10">
        <v>29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34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34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34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34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24</v>
      </c>
      <c r="D15" s="10">
        <v>2</v>
      </c>
      <c r="E15" s="10" t="s">
        <v>43</v>
      </c>
      <c r="F15" s="10" t="s">
        <v>43</v>
      </c>
      <c r="G15" s="10" t="s">
        <v>43</v>
      </c>
      <c r="H15" s="10">
        <v>2</v>
      </c>
      <c r="I15" s="10">
        <v>22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21</v>
      </c>
      <c r="D16" s="10">
        <v>2</v>
      </c>
      <c r="E16" s="10" t="s">
        <v>43</v>
      </c>
      <c r="F16" s="10" t="s">
        <v>43</v>
      </c>
      <c r="G16" s="10" t="s">
        <v>43</v>
      </c>
      <c r="H16" s="10">
        <v>2</v>
      </c>
      <c r="I16" s="10">
        <v>19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17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17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16</v>
      </c>
      <c r="D18" s="10">
        <v>3</v>
      </c>
      <c r="E18" s="10">
        <v>2</v>
      </c>
      <c r="F18" s="10" t="s">
        <v>43</v>
      </c>
      <c r="G18" s="10" t="s">
        <v>43</v>
      </c>
      <c r="H18" s="10">
        <v>1</v>
      </c>
      <c r="I18" s="10">
        <v>13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14</v>
      </c>
      <c r="D19" s="10">
        <v>5</v>
      </c>
      <c r="E19" s="10">
        <v>3</v>
      </c>
      <c r="F19" s="10" t="s">
        <v>43</v>
      </c>
      <c r="G19" s="10" t="s">
        <v>43</v>
      </c>
      <c r="H19" s="10">
        <v>2</v>
      </c>
      <c r="I19" s="10">
        <v>9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21</v>
      </c>
      <c r="D20" s="10">
        <v>17</v>
      </c>
      <c r="E20" s="10">
        <v>11</v>
      </c>
      <c r="F20" s="10">
        <v>1</v>
      </c>
      <c r="G20" s="10">
        <v>5</v>
      </c>
      <c r="H20" s="10" t="s">
        <v>43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21</v>
      </c>
      <c r="D21" s="10">
        <v>21</v>
      </c>
      <c r="E21" s="10">
        <v>17</v>
      </c>
      <c r="F21" s="10">
        <v>1</v>
      </c>
      <c r="G21" s="10">
        <v>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14</v>
      </c>
      <c r="D22" s="10">
        <v>13</v>
      </c>
      <c r="E22" s="10">
        <v>7</v>
      </c>
      <c r="F22" s="10">
        <v>1</v>
      </c>
      <c r="G22" s="10">
        <v>4</v>
      </c>
      <c r="H22" s="10">
        <v>1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8</v>
      </c>
      <c r="D23" s="10">
        <v>6</v>
      </c>
      <c r="E23" s="10">
        <v>3</v>
      </c>
      <c r="F23" s="10" t="s">
        <v>43</v>
      </c>
      <c r="G23" s="10">
        <v>3</v>
      </c>
      <c r="H23" s="10" t="s">
        <v>43</v>
      </c>
      <c r="I23" s="10">
        <v>2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10</v>
      </c>
      <c r="D24" s="10">
        <v>10</v>
      </c>
      <c r="E24" s="10">
        <v>5</v>
      </c>
      <c r="F24" s="10" t="s">
        <v>43</v>
      </c>
      <c r="G24" s="10">
        <v>5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7</v>
      </c>
      <c r="D25" s="10">
        <v>6</v>
      </c>
      <c r="E25" s="10">
        <v>4</v>
      </c>
      <c r="F25" s="10">
        <v>1</v>
      </c>
      <c r="G25" s="10">
        <v>1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197</v>
      </c>
      <c r="D27" s="3">
        <v>64</v>
      </c>
      <c r="E27" s="3">
        <v>33</v>
      </c>
      <c r="F27" s="3">
        <v>3</v>
      </c>
      <c r="G27" s="3">
        <v>19</v>
      </c>
      <c r="H27" s="3">
        <v>9</v>
      </c>
      <c r="I27" s="3">
        <v>133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5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5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5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11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13</v>
      </c>
      <c r="D32" s="10">
        <v>2</v>
      </c>
      <c r="E32" s="10" t="s">
        <v>43</v>
      </c>
      <c r="F32" s="10" t="s">
        <v>43</v>
      </c>
      <c r="G32" s="10">
        <v>1</v>
      </c>
      <c r="H32" s="10">
        <v>1</v>
      </c>
      <c r="I32" s="10">
        <v>11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17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16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17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22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22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11</v>
      </c>
      <c r="D36" s="10">
        <v>2</v>
      </c>
      <c r="E36" s="10" t="s">
        <v>43</v>
      </c>
      <c r="F36" s="10" t="s">
        <v>43</v>
      </c>
      <c r="G36" s="10" t="s">
        <v>43</v>
      </c>
      <c r="H36" s="10">
        <v>2</v>
      </c>
      <c r="I36" s="10">
        <v>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11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10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8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9</v>
      </c>
      <c r="D39" s="10">
        <v>1</v>
      </c>
      <c r="E39" s="10" t="s">
        <v>43</v>
      </c>
      <c r="F39" s="10" t="s">
        <v>43</v>
      </c>
      <c r="G39" s="10" t="s">
        <v>43</v>
      </c>
      <c r="H39" s="10">
        <v>1</v>
      </c>
      <c r="I39" s="10">
        <v>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8</v>
      </c>
      <c r="D40" s="10">
        <v>5</v>
      </c>
      <c r="E40" s="10">
        <v>3</v>
      </c>
      <c r="F40" s="10" t="s">
        <v>43</v>
      </c>
      <c r="G40" s="10" t="s">
        <v>43</v>
      </c>
      <c r="H40" s="10">
        <v>2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15</v>
      </c>
      <c r="D41" s="10">
        <v>12</v>
      </c>
      <c r="E41" s="10">
        <v>8</v>
      </c>
      <c r="F41" s="10">
        <v>1</v>
      </c>
      <c r="G41" s="10">
        <v>3</v>
      </c>
      <c r="H41" s="10" t="s">
        <v>43</v>
      </c>
      <c r="I41" s="10">
        <v>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15</v>
      </c>
      <c r="D42" s="10">
        <v>15</v>
      </c>
      <c r="E42" s="10">
        <v>11</v>
      </c>
      <c r="F42" s="10">
        <v>1</v>
      </c>
      <c r="G42" s="10">
        <v>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8</v>
      </c>
      <c r="D43" s="10">
        <v>7</v>
      </c>
      <c r="E43" s="10">
        <v>3</v>
      </c>
      <c r="F43" s="10" t="s">
        <v>43</v>
      </c>
      <c r="G43" s="10">
        <v>3</v>
      </c>
      <c r="H43" s="10">
        <v>1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6</v>
      </c>
      <c r="D44" s="10">
        <v>5</v>
      </c>
      <c r="E44" s="10">
        <v>2</v>
      </c>
      <c r="F44" s="10" t="s">
        <v>43</v>
      </c>
      <c r="G44" s="10">
        <v>3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9</v>
      </c>
      <c r="D45" s="10">
        <v>9</v>
      </c>
      <c r="E45" s="10">
        <v>4</v>
      </c>
      <c r="F45" s="10" t="s">
        <v>43</v>
      </c>
      <c r="G45" s="10">
        <v>5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4</v>
      </c>
      <c r="D46" s="10">
        <v>4</v>
      </c>
      <c r="E46" s="10">
        <v>2</v>
      </c>
      <c r="F46" s="10">
        <v>1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146</v>
      </c>
      <c r="D48" s="3">
        <v>24</v>
      </c>
      <c r="E48" s="3">
        <v>19</v>
      </c>
      <c r="F48" s="3">
        <v>1</v>
      </c>
      <c r="G48" s="3">
        <v>3</v>
      </c>
      <c r="H48" s="3">
        <v>1</v>
      </c>
      <c r="I48" s="3">
        <v>122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4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10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14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13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13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17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12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12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13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10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9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</v>
      </c>
      <c r="D60" s="10">
        <v>2</v>
      </c>
      <c r="E60" s="10">
        <v>2</v>
      </c>
      <c r="F60" s="10" t="s">
        <v>43</v>
      </c>
      <c r="G60" s="10" t="s">
        <v>43</v>
      </c>
      <c r="H60" s="10" t="s">
        <v>43</v>
      </c>
      <c r="I60" s="10">
        <v>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6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6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</v>
      </c>
      <c r="D62" s="10">
        <v>5</v>
      </c>
      <c r="E62" s="10">
        <v>3</v>
      </c>
      <c r="F62" s="10" t="s">
        <v>43</v>
      </c>
      <c r="G62" s="10">
        <v>2</v>
      </c>
      <c r="H62" s="10" t="s">
        <v>43</v>
      </c>
      <c r="I62" s="10">
        <v>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</v>
      </c>
      <c r="D63" s="10">
        <v>6</v>
      </c>
      <c r="E63" s="10">
        <v>6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</v>
      </c>
      <c r="D64" s="10">
        <v>6</v>
      </c>
      <c r="E64" s="10">
        <v>4</v>
      </c>
      <c r="F64" s="10">
        <v>1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</v>
      </c>
      <c r="D65" s="10">
        <v>1</v>
      </c>
      <c r="E65" s="10">
        <v>1</v>
      </c>
      <c r="F65" s="10" t="s">
        <v>43</v>
      </c>
      <c r="G65" s="10" t="s">
        <v>43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</v>
      </c>
      <c r="D67" s="10">
        <v>2</v>
      </c>
      <c r="E67" s="10">
        <v>2</v>
      </c>
      <c r="F67" s="10" t="s">
        <v>43</v>
      </c>
      <c r="G67" s="10" t="s">
        <v>43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26625</v>
      </c>
      <c r="D6" s="3">
        <v>6915</v>
      </c>
      <c r="E6" s="3">
        <v>4060</v>
      </c>
      <c r="F6" s="3">
        <v>497</v>
      </c>
      <c r="G6" s="3">
        <v>1461</v>
      </c>
      <c r="H6" s="3">
        <v>897</v>
      </c>
      <c r="I6" s="3">
        <v>19710</v>
      </c>
    </row>
    <row r="7" spans="1:32" ht="12" customHeight="1" x14ac:dyDescent="0.2">
      <c r="A7" s="27" t="s">
        <v>32</v>
      </c>
      <c r="B7" s="1" t="s">
        <v>10</v>
      </c>
      <c r="C7" s="10">
        <v>151</v>
      </c>
      <c r="D7" s="10">
        <v>8</v>
      </c>
      <c r="E7" s="10" t="s">
        <v>46</v>
      </c>
      <c r="F7" s="10">
        <v>4</v>
      </c>
      <c r="G7" s="10" t="s">
        <v>46</v>
      </c>
      <c r="H7" s="10">
        <v>4</v>
      </c>
      <c r="I7" s="10">
        <v>143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467</v>
      </c>
      <c r="D8" s="10">
        <v>20</v>
      </c>
      <c r="E8" s="10" t="s">
        <v>46</v>
      </c>
      <c r="F8" s="10">
        <v>2</v>
      </c>
      <c r="G8" s="10" t="s">
        <v>46</v>
      </c>
      <c r="H8" s="10">
        <v>18</v>
      </c>
      <c r="I8" s="10">
        <v>447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691</v>
      </c>
      <c r="D9" s="10">
        <v>28</v>
      </c>
      <c r="E9" s="10" t="s">
        <v>46</v>
      </c>
      <c r="F9" s="10">
        <v>10</v>
      </c>
      <c r="G9" s="10" t="s">
        <v>46</v>
      </c>
      <c r="H9" s="10">
        <v>18</v>
      </c>
      <c r="I9" s="10">
        <v>663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1027</v>
      </c>
      <c r="D10" s="10">
        <v>44</v>
      </c>
      <c r="E10" s="10">
        <v>4</v>
      </c>
      <c r="F10" s="10">
        <v>9</v>
      </c>
      <c r="G10" s="10">
        <v>3</v>
      </c>
      <c r="H10" s="10">
        <v>28</v>
      </c>
      <c r="I10" s="10">
        <v>983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1339</v>
      </c>
      <c r="D11" s="10">
        <v>50</v>
      </c>
      <c r="E11" s="10">
        <v>12</v>
      </c>
      <c r="F11" s="10">
        <v>8</v>
      </c>
      <c r="G11" s="10">
        <v>4</v>
      </c>
      <c r="H11" s="10">
        <v>26</v>
      </c>
      <c r="I11" s="10">
        <v>1289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1868</v>
      </c>
      <c r="D12" s="10">
        <v>85</v>
      </c>
      <c r="E12" s="10">
        <v>15</v>
      </c>
      <c r="F12" s="10">
        <v>16</v>
      </c>
      <c r="G12" s="10">
        <v>6</v>
      </c>
      <c r="H12" s="10">
        <v>48</v>
      </c>
      <c r="I12" s="10">
        <v>1783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2516</v>
      </c>
      <c r="D13" s="10">
        <v>121</v>
      </c>
      <c r="E13" s="10">
        <v>21</v>
      </c>
      <c r="F13" s="10">
        <v>20</v>
      </c>
      <c r="G13" s="10">
        <v>7</v>
      </c>
      <c r="H13" s="10">
        <v>73</v>
      </c>
      <c r="I13" s="10">
        <v>2395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2523</v>
      </c>
      <c r="D14" s="10">
        <v>125</v>
      </c>
      <c r="E14" s="10">
        <v>12</v>
      </c>
      <c r="F14" s="10">
        <v>22</v>
      </c>
      <c r="G14" s="10">
        <v>5</v>
      </c>
      <c r="H14" s="10">
        <v>86</v>
      </c>
      <c r="I14" s="10">
        <v>2398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2301</v>
      </c>
      <c r="D15" s="10">
        <v>130</v>
      </c>
      <c r="E15" s="10">
        <v>15</v>
      </c>
      <c r="F15" s="10">
        <v>30</v>
      </c>
      <c r="G15" s="10">
        <v>5</v>
      </c>
      <c r="H15" s="10">
        <v>80</v>
      </c>
      <c r="I15" s="10">
        <v>2171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2035</v>
      </c>
      <c r="D16" s="10">
        <v>125</v>
      </c>
      <c r="E16" s="10">
        <v>16</v>
      </c>
      <c r="F16" s="10">
        <v>34</v>
      </c>
      <c r="G16" s="10">
        <v>6</v>
      </c>
      <c r="H16" s="10">
        <v>69</v>
      </c>
      <c r="I16" s="10">
        <v>1910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2023</v>
      </c>
      <c r="D17" s="10">
        <v>130</v>
      </c>
      <c r="E17" s="10">
        <v>33</v>
      </c>
      <c r="F17" s="10">
        <v>38</v>
      </c>
      <c r="G17" s="10">
        <v>4</v>
      </c>
      <c r="H17" s="10">
        <v>55</v>
      </c>
      <c r="I17" s="10">
        <v>1893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1834</v>
      </c>
      <c r="D18" s="10">
        <v>185</v>
      </c>
      <c r="E18" s="10">
        <v>57</v>
      </c>
      <c r="F18" s="10">
        <v>46</v>
      </c>
      <c r="G18" s="10">
        <v>8</v>
      </c>
      <c r="H18" s="10">
        <v>74</v>
      </c>
      <c r="I18" s="10">
        <v>1649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1513</v>
      </c>
      <c r="D19" s="10">
        <v>377</v>
      </c>
      <c r="E19" s="10">
        <v>227</v>
      </c>
      <c r="F19" s="10">
        <v>61</v>
      </c>
      <c r="G19" s="10">
        <v>26</v>
      </c>
      <c r="H19" s="10">
        <v>63</v>
      </c>
      <c r="I19" s="10">
        <v>1136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1402</v>
      </c>
      <c r="D20" s="10">
        <v>913</v>
      </c>
      <c r="E20" s="10">
        <v>661</v>
      </c>
      <c r="F20" s="10">
        <v>62</v>
      </c>
      <c r="G20" s="10">
        <v>72</v>
      </c>
      <c r="H20" s="10">
        <v>118</v>
      </c>
      <c r="I20" s="10">
        <v>489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1573</v>
      </c>
      <c r="D21" s="10">
        <v>1402</v>
      </c>
      <c r="E21" s="10">
        <v>1082</v>
      </c>
      <c r="F21" s="10">
        <v>35</v>
      </c>
      <c r="G21" s="10">
        <v>214</v>
      </c>
      <c r="H21" s="10">
        <v>71</v>
      </c>
      <c r="I21" s="10">
        <v>171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1475</v>
      </c>
      <c r="D22" s="10">
        <v>1391</v>
      </c>
      <c r="E22" s="10">
        <v>998</v>
      </c>
      <c r="F22" s="10">
        <v>38</v>
      </c>
      <c r="G22" s="10">
        <v>319</v>
      </c>
      <c r="H22" s="10">
        <v>36</v>
      </c>
      <c r="I22" s="10">
        <v>84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884</v>
      </c>
      <c r="D23" s="10">
        <v>833</v>
      </c>
      <c r="E23" s="10">
        <v>487</v>
      </c>
      <c r="F23" s="10">
        <v>23</v>
      </c>
      <c r="G23" s="10">
        <v>307</v>
      </c>
      <c r="H23" s="10">
        <v>16</v>
      </c>
      <c r="I23" s="10">
        <v>51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573</v>
      </c>
      <c r="D24" s="10">
        <v>553</v>
      </c>
      <c r="E24" s="10">
        <v>276</v>
      </c>
      <c r="F24" s="10">
        <v>20</v>
      </c>
      <c r="G24" s="10">
        <v>252</v>
      </c>
      <c r="H24" s="10">
        <v>5</v>
      </c>
      <c r="I24" s="10">
        <v>20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419</v>
      </c>
      <c r="D25" s="10">
        <v>385</v>
      </c>
      <c r="E25" s="10">
        <v>141</v>
      </c>
      <c r="F25" s="10">
        <v>18</v>
      </c>
      <c r="G25" s="10">
        <v>217</v>
      </c>
      <c r="H25" s="10">
        <v>9</v>
      </c>
      <c r="I25" s="10">
        <v>34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11</v>
      </c>
      <c r="D26" s="10">
        <v>10</v>
      </c>
      <c r="E26" s="10">
        <v>3</v>
      </c>
      <c r="F26" s="10">
        <v>1</v>
      </c>
      <c r="G26" s="10">
        <v>6</v>
      </c>
      <c r="H26" s="10" t="s">
        <v>43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15412</v>
      </c>
      <c r="D27" s="3">
        <v>4517</v>
      </c>
      <c r="E27" s="3">
        <v>2325</v>
      </c>
      <c r="F27" s="3">
        <v>393</v>
      </c>
      <c r="G27" s="3">
        <v>1240</v>
      </c>
      <c r="H27" s="3">
        <v>559</v>
      </c>
      <c r="I27" s="3">
        <v>10895</v>
      </c>
    </row>
    <row r="28" spans="1:11" ht="12" customHeight="1" x14ac:dyDescent="0.2">
      <c r="A28" s="27" t="s">
        <v>32</v>
      </c>
      <c r="B28" s="1" t="s">
        <v>10</v>
      </c>
      <c r="C28" s="10">
        <v>82</v>
      </c>
      <c r="D28" s="10">
        <v>4</v>
      </c>
      <c r="E28" s="10" t="s">
        <v>46</v>
      </c>
      <c r="F28" s="10">
        <v>2</v>
      </c>
      <c r="G28" s="10" t="s">
        <v>46</v>
      </c>
      <c r="H28" s="10">
        <v>2</v>
      </c>
      <c r="I28" s="10">
        <v>78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231</v>
      </c>
      <c r="D29" s="10">
        <v>8</v>
      </c>
      <c r="E29" s="10" t="s">
        <v>46</v>
      </c>
      <c r="F29" s="10">
        <v>1</v>
      </c>
      <c r="G29" s="10" t="s">
        <v>46</v>
      </c>
      <c r="H29" s="10">
        <v>7</v>
      </c>
      <c r="I29" s="10">
        <v>223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364</v>
      </c>
      <c r="D30" s="10">
        <v>13</v>
      </c>
      <c r="E30" s="10" t="s">
        <v>46</v>
      </c>
      <c r="F30" s="10">
        <v>8</v>
      </c>
      <c r="G30" s="10" t="s">
        <v>46</v>
      </c>
      <c r="H30" s="10">
        <v>5</v>
      </c>
      <c r="I30" s="10">
        <v>351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523</v>
      </c>
      <c r="D31" s="10">
        <v>21</v>
      </c>
      <c r="E31" s="10">
        <v>1</v>
      </c>
      <c r="F31" s="10">
        <v>5</v>
      </c>
      <c r="G31" s="10">
        <v>3</v>
      </c>
      <c r="H31" s="10">
        <v>12</v>
      </c>
      <c r="I31" s="10">
        <v>502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725</v>
      </c>
      <c r="D32" s="10">
        <v>32</v>
      </c>
      <c r="E32" s="10">
        <v>8</v>
      </c>
      <c r="F32" s="10">
        <v>5</v>
      </c>
      <c r="G32" s="10">
        <v>2</v>
      </c>
      <c r="H32" s="10">
        <v>17</v>
      </c>
      <c r="I32" s="10">
        <v>693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970</v>
      </c>
      <c r="D33" s="10">
        <v>57</v>
      </c>
      <c r="E33" s="10">
        <v>9</v>
      </c>
      <c r="F33" s="10">
        <v>9</v>
      </c>
      <c r="G33" s="10">
        <v>5</v>
      </c>
      <c r="H33" s="10">
        <v>34</v>
      </c>
      <c r="I33" s="10">
        <v>913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1348</v>
      </c>
      <c r="D34" s="10">
        <v>75</v>
      </c>
      <c r="E34" s="10">
        <v>16</v>
      </c>
      <c r="F34" s="10">
        <v>11</v>
      </c>
      <c r="G34" s="10">
        <v>3</v>
      </c>
      <c r="H34" s="10">
        <v>45</v>
      </c>
      <c r="I34" s="10">
        <v>1273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1352</v>
      </c>
      <c r="D35" s="10">
        <v>84</v>
      </c>
      <c r="E35" s="10">
        <v>8</v>
      </c>
      <c r="F35" s="10">
        <v>16</v>
      </c>
      <c r="G35" s="10">
        <v>4</v>
      </c>
      <c r="H35" s="10">
        <v>56</v>
      </c>
      <c r="I35" s="10">
        <v>1268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1341</v>
      </c>
      <c r="D36" s="10">
        <v>84</v>
      </c>
      <c r="E36" s="10">
        <v>5</v>
      </c>
      <c r="F36" s="10">
        <v>19</v>
      </c>
      <c r="G36" s="10">
        <v>3</v>
      </c>
      <c r="H36" s="10">
        <v>57</v>
      </c>
      <c r="I36" s="10">
        <v>1257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1241</v>
      </c>
      <c r="D37" s="10">
        <v>93</v>
      </c>
      <c r="E37" s="10">
        <v>11</v>
      </c>
      <c r="F37" s="10">
        <v>30</v>
      </c>
      <c r="G37" s="10">
        <v>3</v>
      </c>
      <c r="H37" s="10">
        <v>49</v>
      </c>
      <c r="I37" s="10">
        <v>1148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1208</v>
      </c>
      <c r="D38" s="10">
        <v>96</v>
      </c>
      <c r="E38" s="10">
        <v>22</v>
      </c>
      <c r="F38" s="10">
        <v>30</v>
      </c>
      <c r="G38" s="10">
        <v>3</v>
      </c>
      <c r="H38" s="10">
        <v>41</v>
      </c>
      <c r="I38" s="10">
        <v>1112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1102</v>
      </c>
      <c r="D39" s="10">
        <v>129</v>
      </c>
      <c r="E39" s="10">
        <v>37</v>
      </c>
      <c r="F39" s="10">
        <v>36</v>
      </c>
      <c r="G39" s="10">
        <v>5</v>
      </c>
      <c r="H39" s="10">
        <v>51</v>
      </c>
      <c r="I39" s="10">
        <v>973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932</v>
      </c>
      <c r="D40" s="10">
        <v>312</v>
      </c>
      <c r="E40" s="10">
        <v>201</v>
      </c>
      <c r="F40" s="10">
        <v>48</v>
      </c>
      <c r="G40" s="10">
        <v>23</v>
      </c>
      <c r="H40" s="10">
        <v>40</v>
      </c>
      <c r="I40" s="10">
        <v>620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893</v>
      </c>
      <c r="D41" s="10">
        <v>642</v>
      </c>
      <c r="E41" s="10">
        <v>471</v>
      </c>
      <c r="F41" s="10">
        <v>54</v>
      </c>
      <c r="G41" s="10">
        <v>63</v>
      </c>
      <c r="H41" s="10">
        <v>54</v>
      </c>
      <c r="I41" s="10">
        <v>251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959</v>
      </c>
      <c r="D42" s="10">
        <v>856</v>
      </c>
      <c r="E42" s="10">
        <v>600</v>
      </c>
      <c r="F42" s="10">
        <v>28</v>
      </c>
      <c r="G42" s="10">
        <v>186</v>
      </c>
      <c r="H42" s="10">
        <v>42</v>
      </c>
      <c r="I42" s="10">
        <v>103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888</v>
      </c>
      <c r="D43" s="10">
        <v>838</v>
      </c>
      <c r="E43" s="10">
        <v>510</v>
      </c>
      <c r="F43" s="10">
        <v>33</v>
      </c>
      <c r="G43" s="10">
        <v>271</v>
      </c>
      <c r="H43" s="10">
        <v>24</v>
      </c>
      <c r="I43" s="10">
        <v>50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582</v>
      </c>
      <c r="D44" s="10">
        <v>544</v>
      </c>
      <c r="E44" s="10">
        <v>243</v>
      </c>
      <c r="F44" s="10">
        <v>21</v>
      </c>
      <c r="G44" s="10">
        <v>268</v>
      </c>
      <c r="H44" s="10">
        <v>12</v>
      </c>
      <c r="I44" s="10">
        <v>38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373</v>
      </c>
      <c r="D45" s="10">
        <v>359</v>
      </c>
      <c r="E45" s="10">
        <v>119</v>
      </c>
      <c r="F45" s="10">
        <v>20</v>
      </c>
      <c r="G45" s="10">
        <v>217</v>
      </c>
      <c r="H45" s="10">
        <v>3</v>
      </c>
      <c r="I45" s="10">
        <v>14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290</v>
      </c>
      <c r="D46" s="10">
        <v>263</v>
      </c>
      <c r="E46" s="10">
        <v>63</v>
      </c>
      <c r="F46" s="10">
        <v>16</v>
      </c>
      <c r="G46" s="10">
        <v>176</v>
      </c>
      <c r="H46" s="10">
        <v>8</v>
      </c>
      <c r="I46" s="10">
        <v>27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8</v>
      </c>
      <c r="D47" s="10">
        <v>7</v>
      </c>
      <c r="E47" s="10">
        <v>1</v>
      </c>
      <c r="F47" s="10">
        <v>1</v>
      </c>
      <c r="G47" s="10">
        <v>5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11213</v>
      </c>
      <c r="D48" s="3">
        <v>2398</v>
      </c>
      <c r="E48" s="3">
        <v>1735</v>
      </c>
      <c r="F48" s="3">
        <v>104</v>
      </c>
      <c r="G48" s="3">
        <v>221</v>
      </c>
      <c r="H48" s="3">
        <v>338</v>
      </c>
      <c r="I48" s="3">
        <v>8815</v>
      </c>
    </row>
    <row r="49" spans="1:11" ht="12" customHeight="1" x14ac:dyDescent="0.2">
      <c r="A49" s="27" t="s">
        <v>32</v>
      </c>
      <c r="B49" s="1" t="s">
        <v>10</v>
      </c>
      <c r="C49" s="10">
        <v>69</v>
      </c>
      <c r="D49" s="10">
        <v>4</v>
      </c>
      <c r="E49" s="10" t="s">
        <v>46</v>
      </c>
      <c r="F49" s="10">
        <v>2</v>
      </c>
      <c r="G49" s="10" t="s">
        <v>46</v>
      </c>
      <c r="H49" s="10">
        <v>2</v>
      </c>
      <c r="I49" s="10">
        <v>65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236</v>
      </c>
      <c r="D50" s="10">
        <v>12</v>
      </c>
      <c r="E50" s="10" t="s">
        <v>46</v>
      </c>
      <c r="F50" s="10">
        <v>1</v>
      </c>
      <c r="G50" s="10" t="s">
        <v>46</v>
      </c>
      <c r="H50" s="10">
        <v>11</v>
      </c>
      <c r="I50" s="10">
        <v>224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327</v>
      </c>
      <c r="D51" s="10">
        <v>15</v>
      </c>
      <c r="E51" s="10" t="s">
        <v>46</v>
      </c>
      <c r="F51" s="10">
        <v>2</v>
      </c>
      <c r="G51" s="10" t="s">
        <v>46</v>
      </c>
      <c r="H51" s="10">
        <v>13</v>
      </c>
      <c r="I51" s="10">
        <v>312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504</v>
      </c>
      <c r="D52" s="10">
        <v>23</v>
      </c>
      <c r="E52" s="10">
        <v>3</v>
      </c>
      <c r="F52" s="10">
        <v>4</v>
      </c>
      <c r="G52" s="10" t="s">
        <v>43</v>
      </c>
      <c r="H52" s="10">
        <v>16</v>
      </c>
      <c r="I52" s="10">
        <v>481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614</v>
      </c>
      <c r="D53" s="10">
        <v>18</v>
      </c>
      <c r="E53" s="10">
        <v>4</v>
      </c>
      <c r="F53" s="10">
        <v>3</v>
      </c>
      <c r="G53" s="10">
        <v>2</v>
      </c>
      <c r="H53" s="10">
        <v>9</v>
      </c>
      <c r="I53" s="10">
        <v>596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898</v>
      </c>
      <c r="D54" s="10">
        <v>28</v>
      </c>
      <c r="E54" s="10">
        <v>6</v>
      </c>
      <c r="F54" s="10">
        <v>7</v>
      </c>
      <c r="G54" s="10">
        <v>1</v>
      </c>
      <c r="H54" s="10">
        <v>14</v>
      </c>
      <c r="I54" s="10">
        <v>870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1168</v>
      </c>
      <c r="D55" s="10">
        <v>46</v>
      </c>
      <c r="E55" s="10">
        <v>5</v>
      </c>
      <c r="F55" s="10">
        <v>9</v>
      </c>
      <c r="G55" s="10">
        <v>4</v>
      </c>
      <c r="H55" s="10">
        <v>28</v>
      </c>
      <c r="I55" s="10">
        <v>1122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1171</v>
      </c>
      <c r="D56" s="10">
        <v>41</v>
      </c>
      <c r="E56" s="10">
        <v>4</v>
      </c>
      <c r="F56" s="10">
        <v>6</v>
      </c>
      <c r="G56" s="10">
        <v>1</v>
      </c>
      <c r="H56" s="10">
        <v>30</v>
      </c>
      <c r="I56" s="10">
        <v>1130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960</v>
      </c>
      <c r="D57" s="10">
        <v>46</v>
      </c>
      <c r="E57" s="10">
        <v>10</v>
      </c>
      <c r="F57" s="10">
        <v>11</v>
      </c>
      <c r="G57" s="10">
        <v>2</v>
      </c>
      <c r="H57" s="10">
        <v>23</v>
      </c>
      <c r="I57" s="10">
        <v>914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794</v>
      </c>
      <c r="D58" s="10">
        <v>32</v>
      </c>
      <c r="E58" s="10">
        <v>5</v>
      </c>
      <c r="F58" s="10">
        <v>4</v>
      </c>
      <c r="G58" s="10">
        <v>3</v>
      </c>
      <c r="H58" s="10">
        <v>20</v>
      </c>
      <c r="I58" s="10">
        <v>762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815</v>
      </c>
      <c r="D59" s="10">
        <v>34</v>
      </c>
      <c r="E59" s="10">
        <v>11</v>
      </c>
      <c r="F59" s="10">
        <v>8</v>
      </c>
      <c r="G59" s="10">
        <v>1</v>
      </c>
      <c r="H59" s="10">
        <v>14</v>
      </c>
      <c r="I59" s="10">
        <v>781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732</v>
      </c>
      <c r="D60" s="10">
        <v>56</v>
      </c>
      <c r="E60" s="10">
        <v>20</v>
      </c>
      <c r="F60" s="10">
        <v>10</v>
      </c>
      <c r="G60" s="10">
        <v>3</v>
      </c>
      <c r="H60" s="10">
        <v>23</v>
      </c>
      <c r="I60" s="10">
        <v>676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581</v>
      </c>
      <c r="D61" s="10">
        <v>65</v>
      </c>
      <c r="E61" s="10">
        <v>26</v>
      </c>
      <c r="F61" s="10">
        <v>13</v>
      </c>
      <c r="G61" s="10">
        <v>3</v>
      </c>
      <c r="H61" s="10">
        <v>23</v>
      </c>
      <c r="I61" s="10">
        <v>516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509</v>
      </c>
      <c r="D62" s="10">
        <v>271</v>
      </c>
      <c r="E62" s="10">
        <v>190</v>
      </c>
      <c r="F62" s="10">
        <v>8</v>
      </c>
      <c r="G62" s="10">
        <v>9</v>
      </c>
      <c r="H62" s="10">
        <v>64</v>
      </c>
      <c r="I62" s="10">
        <v>238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614</v>
      </c>
      <c r="D63" s="10">
        <v>546</v>
      </c>
      <c r="E63" s="10">
        <v>482</v>
      </c>
      <c r="F63" s="10">
        <v>7</v>
      </c>
      <c r="G63" s="10">
        <v>28</v>
      </c>
      <c r="H63" s="10">
        <v>29</v>
      </c>
      <c r="I63" s="10">
        <v>68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587</v>
      </c>
      <c r="D64" s="10">
        <v>553</v>
      </c>
      <c r="E64" s="10">
        <v>488</v>
      </c>
      <c r="F64" s="10">
        <v>5</v>
      </c>
      <c r="G64" s="10">
        <v>48</v>
      </c>
      <c r="H64" s="10">
        <v>12</v>
      </c>
      <c r="I64" s="10">
        <v>34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302</v>
      </c>
      <c r="D65" s="10">
        <v>289</v>
      </c>
      <c r="E65" s="10">
        <v>244</v>
      </c>
      <c r="F65" s="10">
        <v>2</v>
      </c>
      <c r="G65" s="10">
        <v>39</v>
      </c>
      <c r="H65" s="10">
        <v>4</v>
      </c>
      <c r="I65" s="10">
        <v>13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200</v>
      </c>
      <c r="D66" s="10">
        <v>194</v>
      </c>
      <c r="E66" s="10">
        <v>157</v>
      </c>
      <c r="F66" s="10" t="s">
        <v>43</v>
      </c>
      <c r="G66" s="10">
        <v>35</v>
      </c>
      <c r="H66" s="10">
        <v>2</v>
      </c>
      <c r="I66" s="10">
        <v>6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129</v>
      </c>
      <c r="D67" s="10">
        <v>122</v>
      </c>
      <c r="E67" s="10">
        <v>78</v>
      </c>
      <c r="F67" s="10">
        <v>2</v>
      </c>
      <c r="G67" s="10">
        <v>41</v>
      </c>
      <c r="H67" s="10">
        <v>1</v>
      </c>
      <c r="I67" s="10">
        <v>7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3</v>
      </c>
      <c r="D68" s="6">
        <v>3</v>
      </c>
      <c r="E68" s="6">
        <v>2</v>
      </c>
      <c r="F68" s="6" t="s">
        <v>43</v>
      </c>
      <c r="G68" s="6">
        <v>1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188</v>
      </c>
      <c r="D6" s="3">
        <v>40</v>
      </c>
      <c r="E6" s="3">
        <v>24</v>
      </c>
      <c r="F6" s="3" t="s">
        <v>43</v>
      </c>
      <c r="G6" s="3">
        <v>8</v>
      </c>
      <c r="H6" s="3">
        <v>8</v>
      </c>
      <c r="I6" s="3">
        <v>148</v>
      </c>
    </row>
    <row r="7" spans="1:32" ht="12" customHeight="1" x14ac:dyDescent="0.2">
      <c r="A7" s="27" t="s">
        <v>32</v>
      </c>
      <c r="B7" s="1" t="s">
        <v>10</v>
      </c>
      <c r="C7" s="10">
        <v>5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11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17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18</v>
      </c>
      <c r="D11" s="10">
        <v>1</v>
      </c>
      <c r="E11" s="10">
        <v>1</v>
      </c>
      <c r="F11" s="10" t="s">
        <v>43</v>
      </c>
      <c r="G11" s="10" t="s">
        <v>43</v>
      </c>
      <c r="H11" s="10" t="s">
        <v>43</v>
      </c>
      <c r="I11" s="10">
        <v>17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15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15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16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15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14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18</v>
      </c>
      <c r="D15" s="10">
        <v>2</v>
      </c>
      <c r="E15" s="10" t="s">
        <v>43</v>
      </c>
      <c r="F15" s="10" t="s">
        <v>43</v>
      </c>
      <c r="G15" s="10" t="s">
        <v>43</v>
      </c>
      <c r="H15" s="10">
        <v>2</v>
      </c>
      <c r="I15" s="10">
        <v>16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19</v>
      </c>
      <c r="D16" s="10">
        <v>4</v>
      </c>
      <c r="E16" s="10">
        <v>1</v>
      </c>
      <c r="F16" s="10" t="s">
        <v>43</v>
      </c>
      <c r="G16" s="10" t="s">
        <v>43</v>
      </c>
      <c r="H16" s="10">
        <v>3</v>
      </c>
      <c r="I16" s="10">
        <v>15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9</v>
      </c>
      <c r="D17" s="10">
        <v>1</v>
      </c>
      <c r="E17" s="10" t="s">
        <v>43</v>
      </c>
      <c r="F17" s="10" t="s">
        <v>43</v>
      </c>
      <c r="G17" s="10" t="s">
        <v>43</v>
      </c>
      <c r="H17" s="10">
        <v>1</v>
      </c>
      <c r="I17" s="10">
        <v>8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5</v>
      </c>
      <c r="D18" s="10">
        <v>1</v>
      </c>
      <c r="E18" s="10" t="s">
        <v>43</v>
      </c>
      <c r="F18" s="10" t="s">
        <v>43</v>
      </c>
      <c r="G18" s="10" t="s">
        <v>43</v>
      </c>
      <c r="H18" s="10">
        <v>1</v>
      </c>
      <c r="I18" s="10">
        <v>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</v>
      </c>
      <c r="D19" s="10" t="s">
        <v>43</v>
      </c>
      <c r="E19" s="10" t="s">
        <v>43</v>
      </c>
      <c r="F19" s="10" t="s">
        <v>43</v>
      </c>
      <c r="G19" s="10" t="s">
        <v>43</v>
      </c>
      <c r="H19" s="10" t="s">
        <v>43</v>
      </c>
      <c r="I19" s="10">
        <v>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6</v>
      </c>
      <c r="D20" s="10">
        <v>4</v>
      </c>
      <c r="E20" s="10">
        <v>4</v>
      </c>
      <c r="F20" s="10" t="s">
        <v>43</v>
      </c>
      <c r="G20" s="10" t="s">
        <v>43</v>
      </c>
      <c r="H20" s="10" t="s">
        <v>43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7</v>
      </c>
      <c r="D21" s="10">
        <v>7</v>
      </c>
      <c r="E21" s="10">
        <v>5</v>
      </c>
      <c r="F21" s="10" t="s">
        <v>43</v>
      </c>
      <c r="G21" s="10">
        <v>2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10</v>
      </c>
      <c r="D22" s="10">
        <v>10</v>
      </c>
      <c r="E22" s="10">
        <v>7</v>
      </c>
      <c r="F22" s="10" t="s">
        <v>43</v>
      </c>
      <c r="G22" s="10">
        <v>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6</v>
      </c>
      <c r="D23" s="10">
        <v>5</v>
      </c>
      <c r="E23" s="10">
        <v>4</v>
      </c>
      <c r="F23" s="10" t="s">
        <v>43</v>
      </c>
      <c r="G23" s="10">
        <v>1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4</v>
      </c>
      <c r="E24" s="10">
        <v>2</v>
      </c>
      <c r="F24" s="10" t="s">
        <v>43</v>
      </c>
      <c r="G24" s="10">
        <v>2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117</v>
      </c>
      <c r="D27" s="3">
        <v>29</v>
      </c>
      <c r="E27" s="3">
        <v>15</v>
      </c>
      <c r="F27" s="3" t="s">
        <v>43</v>
      </c>
      <c r="G27" s="3">
        <v>7</v>
      </c>
      <c r="H27" s="3">
        <v>7</v>
      </c>
      <c r="I27" s="3">
        <v>88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6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6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5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5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11</v>
      </c>
      <c r="D32" s="10">
        <v>1</v>
      </c>
      <c r="E32" s="10">
        <v>1</v>
      </c>
      <c r="F32" s="10" t="s">
        <v>43</v>
      </c>
      <c r="G32" s="10" t="s">
        <v>43</v>
      </c>
      <c r="H32" s="10" t="s">
        <v>43</v>
      </c>
      <c r="I32" s="10">
        <v>10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11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11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11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13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12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12</v>
      </c>
      <c r="D36" s="10">
        <v>2</v>
      </c>
      <c r="E36" s="10" t="s">
        <v>43</v>
      </c>
      <c r="F36" s="10" t="s">
        <v>43</v>
      </c>
      <c r="G36" s="10" t="s">
        <v>43</v>
      </c>
      <c r="H36" s="10">
        <v>2</v>
      </c>
      <c r="I36" s="10">
        <v>10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13</v>
      </c>
      <c r="D37" s="10">
        <v>3</v>
      </c>
      <c r="E37" s="10" t="s">
        <v>43</v>
      </c>
      <c r="F37" s="10" t="s">
        <v>43</v>
      </c>
      <c r="G37" s="10" t="s">
        <v>43</v>
      </c>
      <c r="H37" s="10">
        <v>3</v>
      </c>
      <c r="I37" s="10">
        <v>10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6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5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 t="s">
        <v>43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 t="s">
        <v>43</v>
      </c>
      <c r="J39" t="s">
        <v>32</v>
      </c>
      <c r="K39" t="s">
        <v>32</v>
      </c>
      <c r="L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</v>
      </c>
      <c r="D40" s="10" t="s">
        <v>43</v>
      </c>
      <c r="E40" s="10" t="s">
        <v>43</v>
      </c>
      <c r="F40" s="10" t="s">
        <v>43</v>
      </c>
      <c r="G40" s="10" t="s">
        <v>43</v>
      </c>
      <c r="H40" s="10" t="s">
        <v>43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5</v>
      </c>
      <c r="D41" s="10">
        <v>3</v>
      </c>
      <c r="E41" s="10">
        <v>3</v>
      </c>
      <c r="F41" s="10" t="s">
        <v>43</v>
      </c>
      <c r="G41" s="10" t="s">
        <v>43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5</v>
      </c>
      <c r="D42" s="10">
        <v>5</v>
      </c>
      <c r="E42" s="10">
        <v>3</v>
      </c>
      <c r="F42" s="10" t="s">
        <v>43</v>
      </c>
      <c r="G42" s="10">
        <v>2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6</v>
      </c>
      <c r="D43" s="10">
        <v>6</v>
      </c>
      <c r="E43" s="10">
        <v>4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6</v>
      </c>
      <c r="D44" s="10">
        <v>5</v>
      </c>
      <c r="E44" s="10">
        <v>4</v>
      </c>
      <c r="F44" s="10" t="s">
        <v>43</v>
      </c>
      <c r="G44" s="10">
        <v>1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 t="s">
        <v>43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71</v>
      </c>
      <c r="D48" s="3">
        <v>11</v>
      </c>
      <c r="E48" s="3">
        <v>9</v>
      </c>
      <c r="F48" s="3" t="s">
        <v>43</v>
      </c>
      <c r="G48" s="3">
        <v>1</v>
      </c>
      <c r="H48" s="3">
        <v>1</v>
      </c>
      <c r="I48" s="3">
        <v>60</v>
      </c>
    </row>
    <row r="49" spans="1:12" ht="12" customHeight="1" x14ac:dyDescent="0.2">
      <c r="A49" s="27" t="s">
        <v>32</v>
      </c>
      <c r="B49" s="1" t="s">
        <v>10</v>
      </c>
      <c r="C49" s="10">
        <v>2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2</v>
      </c>
      <c r="J49" t="s">
        <v>32</v>
      </c>
      <c r="K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5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5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5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5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12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12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7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7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4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4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5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5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2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2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6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6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6</v>
      </c>
      <c r="D58" s="10">
        <v>1</v>
      </c>
      <c r="E58" s="10">
        <v>1</v>
      </c>
      <c r="F58" s="10" t="s">
        <v>43</v>
      </c>
      <c r="G58" s="10" t="s">
        <v>43</v>
      </c>
      <c r="H58" s="10" t="s">
        <v>43</v>
      </c>
      <c r="I58" s="10">
        <v>5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3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3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5</v>
      </c>
      <c r="D60" s="10">
        <v>1</v>
      </c>
      <c r="E60" s="10" t="s">
        <v>43</v>
      </c>
      <c r="F60" s="10" t="s">
        <v>43</v>
      </c>
      <c r="G60" s="10" t="s">
        <v>43</v>
      </c>
      <c r="H60" s="10">
        <v>1</v>
      </c>
      <c r="I60" s="10">
        <v>4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 t="s">
        <v>43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 t="s">
        <v>43</v>
      </c>
      <c r="J61" t="s">
        <v>32</v>
      </c>
      <c r="K61" t="s">
        <v>32</v>
      </c>
      <c r="L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1</v>
      </c>
      <c r="D62" s="10">
        <v>1</v>
      </c>
      <c r="E62" s="10">
        <v>1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2</v>
      </c>
      <c r="D63" s="10">
        <v>2</v>
      </c>
      <c r="E63" s="10">
        <v>2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4</v>
      </c>
      <c r="D64" s="10">
        <v>4</v>
      </c>
      <c r="E64" s="10">
        <v>3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  <c r="L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2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1640</v>
      </c>
      <c r="D6" s="3">
        <v>410</v>
      </c>
      <c r="E6" s="3">
        <v>221</v>
      </c>
      <c r="F6" s="3">
        <v>32</v>
      </c>
      <c r="G6" s="3">
        <v>81</v>
      </c>
      <c r="H6" s="3">
        <v>76</v>
      </c>
      <c r="I6" s="3">
        <v>1230</v>
      </c>
    </row>
    <row r="7" spans="1:32" ht="12" customHeight="1" x14ac:dyDescent="0.2">
      <c r="A7" s="27" t="s">
        <v>32</v>
      </c>
      <c r="B7" s="1" t="s">
        <v>10</v>
      </c>
      <c r="C7" s="10">
        <v>53</v>
      </c>
      <c r="D7" s="10">
        <v>4</v>
      </c>
      <c r="E7" s="10" t="s">
        <v>46</v>
      </c>
      <c r="F7" s="10">
        <v>3</v>
      </c>
      <c r="G7" s="10" t="s">
        <v>46</v>
      </c>
      <c r="H7" s="10">
        <v>1</v>
      </c>
      <c r="I7" s="10">
        <v>49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61</v>
      </c>
      <c r="D8" s="10">
        <v>2</v>
      </c>
      <c r="E8" s="10" t="s">
        <v>46</v>
      </c>
      <c r="F8" s="10">
        <v>1</v>
      </c>
      <c r="G8" s="10" t="s">
        <v>46</v>
      </c>
      <c r="H8" s="10">
        <v>1</v>
      </c>
      <c r="I8" s="10">
        <v>59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66</v>
      </c>
      <c r="D9" s="10">
        <v>2</v>
      </c>
      <c r="E9" s="10" t="s">
        <v>46</v>
      </c>
      <c r="F9" s="10">
        <v>1</v>
      </c>
      <c r="G9" s="10" t="s">
        <v>46</v>
      </c>
      <c r="H9" s="10">
        <v>1</v>
      </c>
      <c r="I9" s="10">
        <v>64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89</v>
      </c>
      <c r="D10" s="10">
        <v>6</v>
      </c>
      <c r="E10" s="10">
        <v>1</v>
      </c>
      <c r="F10" s="10">
        <v>3</v>
      </c>
      <c r="G10" s="10" t="s">
        <v>43</v>
      </c>
      <c r="H10" s="10">
        <v>2</v>
      </c>
      <c r="I10" s="10">
        <v>83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98</v>
      </c>
      <c r="D11" s="10">
        <v>8</v>
      </c>
      <c r="E11" s="10">
        <v>1</v>
      </c>
      <c r="F11" s="10">
        <v>1</v>
      </c>
      <c r="G11" s="10" t="s">
        <v>43</v>
      </c>
      <c r="H11" s="10">
        <v>6</v>
      </c>
      <c r="I11" s="10">
        <v>90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117</v>
      </c>
      <c r="D12" s="10">
        <v>7</v>
      </c>
      <c r="E12" s="10" t="s">
        <v>43</v>
      </c>
      <c r="F12" s="10" t="s">
        <v>43</v>
      </c>
      <c r="G12" s="10">
        <v>2</v>
      </c>
      <c r="H12" s="10">
        <v>5</v>
      </c>
      <c r="I12" s="10">
        <v>110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163</v>
      </c>
      <c r="D13" s="10">
        <v>25</v>
      </c>
      <c r="E13" s="10">
        <v>2</v>
      </c>
      <c r="F13" s="10">
        <v>2</v>
      </c>
      <c r="G13" s="10">
        <v>8</v>
      </c>
      <c r="H13" s="10">
        <v>13</v>
      </c>
      <c r="I13" s="10">
        <v>138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169</v>
      </c>
      <c r="D14" s="10">
        <v>14</v>
      </c>
      <c r="E14" s="10">
        <v>1</v>
      </c>
      <c r="F14" s="10">
        <v>1</v>
      </c>
      <c r="G14" s="10">
        <v>1</v>
      </c>
      <c r="H14" s="10">
        <v>11</v>
      </c>
      <c r="I14" s="10">
        <v>155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140</v>
      </c>
      <c r="D15" s="10">
        <v>13</v>
      </c>
      <c r="E15" s="10">
        <v>3</v>
      </c>
      <c r="F15" s="10">
        <v>1</v>
      </c>
      <c r="G15" s="10">
        <v>3</v>
      </c>
      <c r="H15" s="10">
        <v>6</v>
      </c>
      <c r="I15" s="10">
        <v>127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104</v>
      </c>
      <c r="D16" s="10">
        <v>11</v>
      </c>
      <c r="E16" s="10">
        <v>2</v>
      </c>
      <c r="F16" s="10">
        <v>2</v>
      </c>
      <c r="G16" s="10">
        <v>1</v>
      </c>
      <c r="H16" s="10">
        <v>6</v>
      </c>
      <c r="I16" s="10">
        <v>93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114</v>
      </c>
      <c r="D17" s="10">
        <v>15</v>
      </c>
      <c r="E17" s="10">
        <v>6</v>
      </c>
      <c r="F17" s="10">
        <v>1</v>
      </c>
      <c r="G17" s="10">
        <v>1</v>
      </c>
      <c r="H17" s="10">
        <v>7</v>
      </c>
      <c r="I17" s="10">
        <v>99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85</v>
      </c>
      <c r="D18" s="10">
        <v>18</v>
      </c>
      <c r="E18" s="10">
        <v>11</v>
      </c>
      <c r="F18" s="10">
        <v>2</v>
      </c>
      <c r="G18" s="10">
        <v>1</v>
      </c>
      <c r="H18" s="10">
        <v>4</v>
      </c>
      <c r="I18" s="10">
        <v>67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86</v>
      </c>
      <c r="D19" s="10">
        <v>34</v>
      </c>
      <c r="E19" s="10">
        <v>24</v>
      </c>
      <c r="F19" s="10">
        <v>3</v>
      </c>
      <c r="G19" s="10">
        <v>2</v>
      </c>
      <c r="H19" s="10">
        <v>5</v>
      </c>
      <c r="I19" s="10">
        <v>52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70</v>
      </c>
      <c r="D20" s="10">
        <v>53</v>
      </c>
      <c r="E20" s="10">
        <v>41</v>
      </c>
      <c r="F20" s="10">
        <v>5</v>
      </c>
      <c r="G20" s="10">
        <v>5</v>
      </c>
      <c r="H20" s="10">
        <v>2</v>
      </c>
      <c r="I20" s="10">
        <v>17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75</v>
      </c>
      <c r="D21" s="10">
        <v>64</v>
      </c>
      <c r="E21" s="10">
        <v>48</v>
      </c>
      <c r="F21" s="10">
        <v>2</v>
      </c>
      <c r="G21" s="10">
        <v>11</v>
      </c>
      <c r="H21" s="10">
        <v>3</v>
      </c>
      <c r="I21" s="10">
        <v>11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65</v>
      </c>
      <c r="D22" s="10">
        <v>56</v>
      </c>
      <c r="E22" s="10">
        <v>36</v>
      </c>
      <c r="F22" s="10">
        <v>3</v>
      </c>
      <c r="G22" s="10">
        <v>16</v>
      </c>
      <c r="H22" s="10">
        <v>1</v>
      </c>
      <c r="I22" s="10">
        <v>9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47</v>
      </c>
      <c r="D23" s="10">
        <v>44</v>
      </c>
      <c r="E23" s="10">
        <v>27</v>
      </c>
      <c r="F23" s="10">
        <v>1</v>
      </c>
      <c r="G23" s="10">
        <v>15</v>
      </c>
      <c r="H23" s="10">
        <v>1</v>
      </c>
      <c r="I23" s="10">
        <v>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22</v>
      </c>
      <c r="D24" s="10">
        <v>20</v>
      </c>
      <c r="E24" s="10">
        <v>12</v>
      </c>
      <c r="F24" s="10" t="s">
        <v>43</v>
      </c>
      <c r="G24" s="10">
        <v>8</v>
      </c>
      <c r="H24" s="10" t="s">
        <v>43</v>
      </c>
      <c r="I24" s="10">
        <v>2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16</v>
      </c>
      <c r="D25" s="10">
        <v>14</v>
      </c>
      <c r="E25" s="10">
        <v>6</v>
      </c>
      <c r="F25" s="10" t="s">
        <v>43</v>
      </c>
      <c r="G25" s="10">
        <v>7</v>
      </c>
      <c r="H25" s="10">
        <v>1</v>
      </c>
      <c r="I25" s="10">
        <v>2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892</v>
      </c>
      <c r="D27" s="3">
        <v>248</v>
      </c>
      <c r="E27" s="3">
        <v>123</v>
      </c>
      <c r="F27" s="3">
        <v>19</v>
      </c>
      <c r="G27" s="3">
        <v>60</v>
      </c>
      <c r="H27" s="3">
        <v>46</v>
      </c>
      <c r="I27" s="3">
        <v>644</v>
      </c>
    </row>
    <row r="28" spans="1:12" ht="12" customHeight="1" x14ac:dyDescent="0.2">
      <c r="A28" s="27" t="s">
        <v>32</v>
      </c>
      <c r="B28" s="1" t="s">
        <v>10</v>
      </c>
      <c r="C28" s="10">
        <v>27</v>
      </c>
      <c r="D28" s="10">
        <v>3</v>
      </c>
      <c r="E28" s="10" t="s">
        <v>46</v>
      </c>
      <c r="F28" s="10">
        <v>2</v>
      </c>
      <c r="G28" s="10" t="s">
        <v>46</v>
      </c>
      <c r="H28" s="10">
        <v>1</v>
      </c>
      <c r="I28" s="10">
        <v>24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25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24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30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>
        <v>29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46</v>
      </c>
      <c r="D31" s="10">
        <v>3</v>
      </c>
      <c r="E31" s="10">
        <v>1</v>
      </c>
      <c r="F31" s="10">
        <v>1</v>
      </c>
      <c r="G31" s="10" t="s">
        <v>43</v>
      </c>
      <c r="H31" s="10">
        <v>1</v>
      </c>
      <c r="I31" s="10">
        <v>43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48</v>
      </c>
      <c r="D32" s="10">
        <v>5</v>
      </c>
      <c r="E32" s="10" t="s">
        <v>43</v>
      </c>
      <c r="F32" s="10">
        <v>1</v>
      </c>
      <c r="G32" s="10" t="s">
        <v>43</v>
      </c>
      <c r="H32" s="10">
        <v>4</v>
      </c>
      <c r="I32" s="10">
        <v>43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62</v>
      </c>
      <c r="D33" s="10">
        <v>3</v>
      </c>
      <c r="E33" s="10" t="s">
        <v>43</v>
      </c>
      <c r="F33" s="10" t="s">
        <v>43</v>
      </c>
      <c r="G33" s="10">
        <v>1</v>
      </c>
      <c r="H33" s="10">
        <v>2</v>
      </c>
      <c r="I33" s="10">
        <v>59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90</v>
      </c>
      <c r="D34" s="10">
        <v>14</v>
      </c>
      <c r="E34" s="10">
        <v>1</v>
      </c>
      <c r="F34" s="10">
        <v>1</v>
      </c>
      <c r="G34" s="10">
        <v>5</v>
      </c>
      <c r="H34" s="10">
        <v>7</v>
      </c>
      <c r="I34" s="10">
        <v>76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92</v>
      </c>
      <c r="D35" s="10">
        <v>10</v>
      </c>
      <c r="E35" s="10" t="s">
        <v>43</v>
      </c>
      <c r="F35" s="10" t="s">
        <v>43</v>
      </c>
      <c r="G35" s="10">
        <v>1</v>
      </c>
      <c r="H35" s="10">
        <v>9</v>
      </c>
      <c r="I35" s="10">
        <v>82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78</v>
      </c>
      <c r="D36" s="10">
        <v>5</v>
      </c>
      <c r="E36" s="10">
        <v>1</v>
      </c>
      <c r="F36" s="10" t="s">
        <v>43</v>
      </c>
      <c r="G36" s="10" t="s">
        <v>43</v>
      </c>
      <c r="H36" s="10">
        <v>4</v>
      </c>
      <c r="I36" s="10">
        <v>73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62</v>
      </c>
      <c r="D37" s="10">
        <v>7</v>
      </c>
      <c r="E37" s="10">
        <v>2</v>
      </c>
      <c r="F37" s="10">
        <v>2</v>
      </c>
      <c r="G37" s="10">
        <v>1</v>
      </c>
      <c r="H37" s="10">
        <v>2</v>
      </c>
      <c r="I37" s="10">
        <v>55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67</v>
      </c>
      <c r="D38" s="10">
        <v>9</v>
      </c>
      <c r="E38" s="10">
        <v>3</v>
      </c>
      <c r="F38" s="10">
        <v>1</v>
      </c>
      <c r="G38" s="10">
        <v>1</v>
      </c>
      <c r="H38" s="10">
        <v>4</v>
      </c>
      <c r="I38" s="10">
        <v>58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46</v>
      </c>
      <c r="D39" s="10">
        <v>12</v>
      </c>
      <c r="E39" s="10">
        <v>9</v>
      </c>
      <c r="F39" s="10">
        <v>1</v>
      </c>
      <c r="G39" s="10" t="s">
        <v>43</v>
      </c>
      <c r="H39" s="10">
        <v>2</v>
      </c>
      <c r="I39" s="10">
        <v>34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46</v>
      </c>
      <c r="D40" s="10">
        <v>24</v>
      </c>
      <c r="E40" s="10">
        <v>19</v>
      </c>
      <c r="F40" s="10">
        <v>1</v>
      </c>
      <c r="G40" s="10">
        <v>2</v>
      </c>
      <c r="H40" s="10">
        <v>2</v>
      </c>
      <c r="I40" s="10">
        <v>22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37</v>
      </c>
      <c r="D41" s="10">
        <v>32</v>
      </c>
      <c r="E41" s="10">
        <v>24</v>
      </c>
      <c r="F41" s="10">
        <v>4</v>
      </c>
      <c r="G41" s="10">
        <v>2</v>
      </c>
      <c r="H41" s="10">
        <v>2</v>
      </c>
      <c r="I41" s="10">
        <v>5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40</v>
      </c>
      <c r="D42" s="10">
        <v>32</v>
      </c>
      <c r="E42" s="10">
        <v>20</v>
      </c>
      <c r="F42" s="10">
        <v>1</v>
      </c>
      <c r="G42" s="10">
        <v>8</v>
      </c>
      <c r="H42" s="10">
        <v>3</v>
      </c>
      <c r="I42" s="10">
        <v>8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47</v>
      </c>
      <c r="D43" s="10">
        <v>43</v>
      </c>
      <c r="E43" s="10">
        <v>24</v>
      </c>
      <c r="F43" s="10">
        <v>3</v>
      </c>
      <c r="G43" s="10">
        <v>15</v>
      </c>
      <c r="H43" s="10">
        <v>1</v>
      </c>
      <c r="I43" s="10">
        <v>4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27</v>
      </c>
      <c r="D44" s="10">
        <v>25</v>
      </c>
      <c r="E44" s="10">
        <v>12</v>
      </c>
      <c r="F44" s="10" t="s">
        <v>43</v>
      </c>
      <c r="G44" s="10">
        <v>13</v>
      </c>
      <c r="H44" s="10" t="s">
        <v>43</v>
      </c>
      <c r="I44" s="10">
        <v>2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11</v>
      </c>
      <c r="D45" s="10">
        <v>10</v>
      </c>
      <c r="E45" s="10">
        <v>4</v>
      </c>
      <c r="F45" s="10" t="s">
        <v>43</v>
      </c>
      <c r="G45" s="10">
        <v>6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11</v>
      </c>
      <c r="D46" s="10">
        <v>9</v>
      </c>
      <c r="E46" s="10">
        <v>3</v>
      </c>
      <c r="F46" s="10" t="s">
        <v>43</v>
      </c>
      <c r="G46" s="10">
        <v>5</v>
      </c>
      <c r="H46" s="10">
        <v>1</v>
      </c>
      <c r="I46" s="10">
        <v>2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748</v>
      </c>
      <c r="D48" s="3">
        <v>162</v>
      </c>
      <c r="E48" s="3">
        <v>98</v>
      </c>
      <c r="F48" s="3">
        <v>13</v>
      </c>
      <c r="G48" s="3">
        <v>21</v>
      </c>
      <c r="H48" s="3">
        <v>30</v>
      </c>
      <c r="I48" s="3">
        <v>586</v>
      </c>
    </row>
    <row r="49" spans="1:11" ht="12" customHeight="1" x14ac:dyDescent="0.2">
      <c r="A49" s="27" t="s">
        <v>32</v>
      </c>
      <c r="B49" s="1" t="s">
        <v>10</v>
      </c>
      <c r="C49" s="10">
        <v>26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25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36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35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36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35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43</v>
      </c>
      <c r="D52" s="10">
        <v>3</v>
      </c>
      <c r="E52" s="10" t="s">
        <v>43</v>
      </c>
      <c r="F52" s="10">
        <v>2</v>
      </c>
      <c r="G52" s="10" t="s">
        <v>43</v>
      </c>
      <c r="H52" s="10">
        <v>1</v>
      </c>
      <c r="I52" s="10">
        <v>40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50</v>
      </c>
      <c r="D53" s="10">
        <v>3</v>
      </c>
      <c r="E53" s="10">
        <v>1</v>
      </c>
      <c r="F53" s="10" t="s">
        <v>43</v>
      </c>
      <c r="G53" s="10" t="s">
        <v>43</v>
      </c>
      <c r="H53" s="10">
        <v>2</v>
      </c>
      <c r="I53" s="10">
        <v>47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55</v>
      </c>
      <c r="D54" s="10">
        <v>4</v>
      </c>
      <c r="E54" s="10" t="s">
        <v>43</v>
      </c>
      <c r="F54" s="10" t="s">
        <v>43</v>
      </c>
      <c r="G54" s="10">
        <v>1</v>
      </c>
      <c r="H54" s="10">
        <v>3</v>
      </c>
      <c r="I54" s="10">
        <v>51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73</v>
      </c>
      <c r="D55" s="10">
        <v>11</v>
      </c>
      <c r="E55" s="10">
        <v>1</v>
      </c>
      <c r="F55" s="10">
        <v>1</v>
      </c>
      <c r="G55" s="10">
        <v>3</v>
      </c>
      <c r="H55" s="10">
        <v>6</v>
      </c>
      <c r="I55" s="10">
        <v>62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77</v>
      </c>
      <c r="D56" s="10">
        <v>4</v>
      </c>
      <c r="E56" s="10">
        <v>1</v>
      </c>
      <c r="F56" s="10">
        <v>1</v>
      </c>
      <c r="G56" s="10" t="s">
        <v>43</v>
      </c>
      <c r="H56" s="10">
        <v>2</v>
      </c>
      <c r="I56" s="10">
        <v>73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62</v>
      </c>
      <c r="D57" s="10">
        <v>8</v>
      </c>
      <c r="E57" s="10">
        <v>2</v>
      </c>
      <c r="F57" s="10">
        <v>1</v>
      </c>
      <c r="G57" s="10">
        <v>3</v>
      </c>
      <c r="H57" s="10">
        <v>2</v>
      </c>
      <c r="I57" s="10">
        <v>54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42</v>
      </c>
      <c r="D58" s="10">
        <v>4</v>
      </c>
      <c r="E58" s="10" t="s">
        <v>43</v>
      </c>
      <c r="F58" s="10" t="s">
        <v>43</v>
      </c>
      <c r="G58" s="10" t="s">
        <v>43</v>
      </c>
      <c r="H58" s="10">
        <v>4</v>
      </c>
      <c r="I58" s="10">
        <v>38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47</v>
      </c>
      <c r="D59" s="10">
        <v>6</v>
      </c>
      <c r="E59" s="10">
        <v>3</v>
      </c>
      <c r="F59" s="10" t="s">
        <v>43</v>
      </c>
      <c r="G59" s="10" t="s">
        <v>43</v>
      </c>
      <c r="H59" s="10">
        <v>3</v>
      </c>
      <c r="I59" s="10">
        <v>41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39</v>
      </c>
      <c r="D60" s="10">
        <v>6</v>
      </c>
      <c r="E60" s="10">
        <v>2</v>
      </c>
      <c r="F60" s="10">
        <v>1</v>
      </c>
      <c r="G60" s="10">
        <v>1</v>
      </c>
      <c r="H60" s="10">
        <v>2</v>
      </c>
      <c r="I60" s="10">
        <v>33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40</v>
      </c>
      <c r="D61" s="10">
        <v>10</v>
      </c>
      <c r="E61" s="10">
        <v>5</v>
      </c>
      <c r="F61" s="10">
        <v>2</v>
      </c>
      <c r="G61" s="10" t="s">
        <v>43</v>
      </c>
      <c r="H61" s="10">
        <v>3</v>
      </c>
      <c r="I61" s="10">
        <v>30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33</v>
      </c>
      <c r="D62" s="10">
        <v>21</v>
      </c>
      <c r="E62" s="10">
        <v>17</v>
      </c>
      <c r="F62" s="10">
        <v>1</v>
      </c>
      <c r="G62" s="10">
        <v>3</v>
      </c>
      <c r="H62" s="10" t="s">
        <v>43</v>
      </c>
      <c r="I62" s="10">
        <v>12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35</v>
      </c>
      <c r="D63" s="10">
        <v>32</v>
      </c>
      <c r="E63" s="10">
        <v>28</v>
      </c>
      <c r="F63" s="10">
        <v>1</v>
      </c>
      <c r="G63" s="10">
        <v>3</v>
      </c>
      <c r="H63" s="10" t="s">
        <v>43</v>
      </c>
      <c r="I63" s="10">
        <v>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18</v>
      </c>
      <c r="D64" s="10">
        <v>13</v>
      </c>
      <c r="E64" s="10">
        <v>12</v>
      </c>
      <c r="F64" s="10" t="s">
        <v>43</v>
      </c>
      <c r="G64" s="10">
        <v>1</v>
      </c>
      <c r="H64" s="10" t="s">
        <v>43</v>
      </c>
      <c r="I64" s="10">
        <v>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20</v>
      </c>
      <c r="D65" s="10">
        <v>19</v>
      </c>
      <c r="E65" s="10">
        <v>15</v>
      </c>
      <c r="F65" s="10">
        <v>1</v>
      </c>
      <c r="G65" s="10">
        <v>2</v>
      </c>
      <c r="H65" s="10">
        <v>1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11</v>
      </c>
      <c r="D66" s="10">
        <v>10</v>
      </c>
      <c r="E66" s="10">
        <v>8</v>
      </c>
      <c r="F66" s="10" t="s">
        <v>43</v>
      </c>
      <c r="G66" s="10">
        <v>2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</v>
      </c>
      <c r="D67" s="10">
        <v>5</v>
      </c>
      <c r="E67" s="10">
        <v>3</v>
      </c>
      <c r="F67" s="10" t="s">
        <v>43</v>
      </c>
      <c r="G67" s="10">
        <v>2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13445</v>
      </c>
      <c r="D6" s="3">
        <v>6013</v>
      </c>
      <c r="E6" s="3">
        <v>3867</v>
      </c>
      <c r="F6" s="3">
        <v>407</v>
      </c>
      <c r="G6" s="3">
        <v>1028</v>
      </c>
      <c r="H6" s="3">
        <v>711</v>
      </c>
      <c r="I6" s="3">
        <v>7432</v>
      </c>
    </row>
    <row r="7" spans="1:32" ht="12" customHeight="1" x14ac:dyDescent="0.2">
      <c r="A7" s="27" t="s">
        <v>32</v>
      </c>
      <c r="B7" s="1" t="s">
        <v>10</v>
      </c>
      <c r="C7" s="10">
        <v>211</v>
      </c>
      <c r="D7" s="10">
        <v>25</v>
      </c>
      <c r="E7" s="10" t="s">
        <v>46</v>
      </c>
      <c r="F7" s="10">
        <v>8</v>
      </c>
      <c r="G7" s="10" t="s">
        <v>46</v>
      </c>
      <c r="H7" s="10">
        <v>17</v>
      </c>
      <c r="I7" s="10">
        <v>186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286</v>
      </c>
      <c r="D8" s="10">
        <v>37</v>
      </c>
      <c r="E8" s="10" t="s">
        <v>46</v>
      </c>
      <c r="F8" s="10">
        <v>14</v>
      </c>
      <c r="G8" s="10" t="s">
        <v>46</v>
      </c>
      <c r="H8" s="10">
        <v>23</v>
      </c>
      <c r="I8" s="10">
        <v>249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370</v>
      </c>
      <c r="D9" s="10">
        <v>35</v>
      </c>
      <c r="E9" s="10" t="s">
        <v>46</v>
      </c>
      <c r="F9" s="10">
        <v>16</v>
      </c>
      <c r="G9" s="10" t="s">
        <v>46</v>
      </c>
      <c r="H9" s="10">
        <v>19</v>
      </c>
      <c r="I9" s="10">
        <v>335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510</v>
      </c>
      <c r="D10" s="10">
        <v>56</v>
      </c>
      <c r="E10" s="10">
        <v>4</v>
      </c>
      <c r="F10" s="10">
        <v>21</v>
      </c>
      <c r="G10" s="10">
        <v>8</v>
      </c>
      <c r="H10" s="10">
        <v>23</v>
      </c>
      <c r="I10" s="10">
        <v>454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457</v>
      </c>
      <c r="D11" s="10">
        <v>41</v>
      </c>
      <c r="E11" s="10">
        <v>9</v>
      </c>
      <c r="F11" s="10">
        <v>13</v>
      </c>
      <c r="G11" s="10">
        <v>6</v>
      </c>
      <c r="H11" s="10">
        <v>13</v>
      </c>
      <c r="I11" s="10">
        <v>416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524</v>
      </c>
      <c r="D12" s="10">
        <v>45</v>
      </c>
      <c r="E12" s="10">
        <v>9</v>
      </c>
      <c r="F12" s="10">
        <v>4</v>
      </c>
      <c r="G12" s="10">
        <v>9</v>
      </c>
      <c r="H12" s="10">
        <v>23</v>
      </c>
      <c r="I12" s="10">
        <v>479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662</v>
      </c>
      <c r="D13" s="10">
        <v>53</v>
      </c>
      <c r="E13" s="10">
        <v>16</v>
      </c>
      <c r="F13" s="10">
        <v>8</v>
      </c>
      <c r="G13" s="10">
        <v>11</v>
      </c>
      <c r="H13" s="10">
        <v>18</v>
      </c>
      <c r="I13" s="10">
        <v>609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740</v>
      </c>
      <c r="D14" s="10">
        <v>48</v>
      </c>
      <c r="E14" s="10">
        <v>12</v>
      </c>
      <c r="F14" s="10">
        <v>8</v>
      </c>
      <c r="G14" s="10">
        <v>8</v>
      </c>
      <c r="H14" s="10">
        <v>20</v>
      </c>
      <c r="I14" s="10">
        <v>692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733</v>
      </c>
      <c r="D15" s="10">
        <v>75</v>
      </c>
      <c r="E15" s="10">
        <v>11</v>
      </c>
      <c r="F15" s="10">
        <v>22</v>
      </c>
      <c r="G15" s="10">
        <v>11</v>
      </c>
      <c r="H15" s="10">
        <v>31</v>
      </c>
      <c r="I15" s="10">
        <v>658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805</v>
      </c>
      <c r="D16" s="10">
        <v>95</v>
      </c>
      <c r="E16" s="10">
        <v>23</v>
      </c>
      <c r="F16" s="10">
        <v>22</v>
      </c>
      <c r="G16" s="10">
        <v>8</v>
      </c>
      <c r="H16" s="10">
        <v>42</v>
      </c>
      <c r="I16" s="10">
        <v>710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984</v>
      </c>
      <c r="D17" s="10">
        <v>127</v>
      </c>
      <c r="E17" s="10">
        <v>31</v>
      </c>
      <c r="F17" s="10">
        <v>28</v>
      </c>
      <c r="G17" s="10">
        <v>7</v>
      </c>
      <c r="H17" s="10">
        <v>61</v>
      </c>
      <c r="I17" s="10">
        <v>857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1042</v>
      </c>
      <c r="D18" s="10">
        <v>190</v>
      </c>
      <c r="E18" s="10">
        <v>63</v>
      </c>
      <c r="F18" s="10">
        <v>44</v>
      </c>
      <c r="G18" s="10">
        <v>6</v>
      </c>
      <c r="H18" s="10">
        <v>77</v>
      </c>
      <c r="I18" s="10">
        <v>852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1209</v>
      </c>
      <c r="D19" s="10">
        <v>566</v>
      </c>
      <c r="E19" s="10">
        <v>396</v>
      </c>
      <c r="F19" s="10">
        <v>52</v>
      </c>
      <c r="G19" s="10">
        <v>31</v>
      </c>
      <c r="H19" s="10">
        <v>87</v>
      </c>
      <c r="I19" s="10">
        <v>643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1346</v>
      </c>
      <c r="D20" s="10">
        <v>1172</v>
      </c>
      <c r="E20" s="10">
        <v>884</v>
      </c>
      <c r="F20" s="10">
        <v>37</v>
      </c>
      <c r="G20" s="10">
        <v>104</v>
      </c>
      <c r="H20" s="10">
        <v>147</v>
      </c>
      <c r="I20" s="10">
        <v>174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1242</v>
      </c>
      <c r="D21" s="10">
        <v>1189</v>
      </c>
      <c r="E21" s="10">
        <v>944</v>
      </c>
      <c r="F21" s="10">
        <v>28</v>
      </c>
      <c r="G21" s="10">
        <v>169</v>
      </c>
      <c r="H21" s="10">
        <v>48</v>
      </c>
      <c r="I21" s="10">
        <v>53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1021</v>
      </c>
      <c r="D22" s="10">
        <v>1002</v>
      </c>
      <c r="E22" s="10">
        <v>729</v>
      </c>
      <c r="F22" s="10">
        <v>24</v>
      </c>
      <c r="G22" s="10">
        <v>214</v>
      </c>
      <c r="H22" s="10">
        <v>35</v>
      </c>
      <c r="I22" s="10">
        <v>19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699</v>
      </c>
      <c r="D23" s="10">
        <v>672</v>
      </c>
      <c r="E23" s="10">
        <v>435</v>
      </c>
      <c r="F23" s="10">
        <v>21</v>
      </c>
      <c r="G23" s="10">
        <v>201</v>
      </c>
      <c r="H23" s="10">
        <v>15</v>
      </c>
      <c r="I23" s="10">
        <v>27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394</v>
      </c>
      <c r="D24" s="10">
        <v>382</v>
      </c>
      <c r="E24" s="10">
        <v>203</v>
      </c>
      <c r="F24" s="10">
        <v>21</v>
      </c>
      <c r="G24" s="10">
        <v>147</v>
      </c>
      <c r="H24" s="10">
        <v>11</v>
      </c>
      <c r="I24" s="10">
        <v>12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205</v>
      </c>
      <c r="D25" s="10">
        <v>198</v>
      </c>
      <c r="E25" s="10">
        <v>97</v>
      </c>
      <c r="F25" s="10">
        <v>16</v>
      </c>
      <c r="G25" s="10">
        <v>84</v>
      </c>
      <c r="H25" s="10">
        <v>1</v>
      </c>
      <c r="I25" s="10">
        <v>7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5</v>
      </c>
      <c r="D26" s="10">
        <v>5</v>
      </c>
      <c r="E26" s="10">
        <v>1</v>
      </c>
      <c r="F26" s="10" t="s">
        <v>43</v>
      </c>
      <c r="G26" s="10">
        <v>4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7537</v>
      </c>
      <c r="D27" s="3">
        <v>3599</v>
      </c>
      <c r="E27" s="3">
        <v>2016</v>
      </c>
      <c r="F27" s="3">
        <v>297</v>
      </c>
      <c r="G27" s="3">
        <v>859</v>
      </c>
      <c r="H27" s="3">
        <v>427</v>
      </c>
      <c r="I27" s="3">
        <v>3938</v>
      </c>
    </row>
    <row r="28" spans="1:11" ht="12" customHeight="1" x14ac:dyDescent="0.2">
      <c r="A28" s="27" t="s">
        <v>32</v>
      </c>
      <c r="B28" s="1" t="s">
        <v>10</v>
      </c>
      <c r="C28" s="10">
        <v>118</v>
      </c>
      <c r="D28" s="10">
        <v>13</v>
      </c>
      <c r="E28" s="10" t="s">
        <v>46</v>
      </c>
      <c r="F28" s="10">
        <v>5</v>
      </c>
      <c r="G28" s="10" t="s">
        <v>46</v>
      </c>
      <c r="H28" s="10">
        <v>8</v>
      </c>
      <c r="I28" s="10">
        <v>105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144</v>
      </c>
      <c r="D29" s="10">
        <v>14</v>
      </c>
      <c r="E29" s="10" t="s">
        <v>46</v>
      </c>
      <c r="F29" s="10">
        <v>8</v>
      </c>
      <c r="G29" s="10" t="s">
        <v>46</v>
      </c>
      <c r="H29" s="10">
        <v>6</v>
      </c>
      <c r="I29" s="10">
        <v>130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171</v>
      </c>
      <c r="D30" s="10">
        <v>16</v>
      </c>
      <c r="E30" s="10" t="s">
        <v>46</v>
      </c>
      <c r="F30" s="10">
        <v>7</v>
      </c>
      <c r="G30" s="10" t="s">
        <v>46</v>
      </c>
      <c r="H30" s="10">
        <v>9</v>
      </c>
      <c r="I30" s="10">
        <v>155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275</v>
      </c>
      <c r="D31" s="10">
        <v>26</v>
      </c>
      <c r="E31" s="10">
        <v>1</v>
      </c>
      <c r="F31" s="10">
        <v>10</v>
      </c>
      <c r="G31" s="10">
        <v>1</v>
      </c>
      <c r="H31" s="10">
        <v>14</v>
      </c>
      <c r="I31" s="10">
        <v>249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245</v>
      </c>
      <c r="D32" s="10">
        <v>26</v>
      </c>
      <c r="E32" s="10">
        <v>6</v>
      </c>
      <c r="F32" s="10">
        <v>9</v>
      </c>
      <c r="G32" s="10">
        <v>4</v>
      </c>
      <c r="H32" s="10">
        <v>7</v>
      </c>
      <c r="I32" s="10">
        <v>219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278</v>
      </c>
      <c r="D33" s="10">
        <v>24</v>
      </c>
      <c r="E33" s="10">
        <v>3</v>
      </c>
      <c r="F33" s="10" t="s">
        <v>43</v>
      </c>
      <c r="G33" s="10">
        <v>6</v>
      </c>
      <c r="H33" s="10">
        <v>15</v>
      </c>
      <c r="I33" s="10">
        <v>254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375</v>
      </c>
      <c r="D34" s="10">
        <v>27</v>
      </c>
      <c r="E34" s="10">
        <v>4</v>
      </c>
      <c r="F34" s="10">
        <v>2</v>
      </c>
      <c r="G34" s="10">
        <v>10</v>
      </c>
      <c r="H34" s="10">
        <v>11</v>
      </c>
      <c r="I34" s="10">
        <v>348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409</v>
      </c>
      <c r="D35" s="10">
        <v>29</v>
      </c>
      <c r="E35" s="10">
        <v>6</v>
      </c>
      <c r="F35" s="10">
        <v>5</v>
      </c>
      <c r="G35" s="10">
        <v>6</v>
      </c>
      <c r="H35" s="10">
        <v>12</v>
      </c>
      <c r="I35" s="10">
        <v>380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426</v>
      </c>
      <c r="D36" s="10">
        <v>45</v>
      </c>
      <c r="E36" s="10">
        <v>6</v>
      </c>
      <c r="F36" s="10">
        <v>17</v>
      </c>
      <c r="G36" s="10">
        <v>5</v>
      </c>
      <c r="H36" s="10">
        <v>17</v>
      </c>
      <c r="I36" s="10">
        <v>381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452</v>
      </c>
      <c r="D37" s="10">
        <v>59</v>
      </c>
      <c r="E37" s="10">
        <v>16</v>
      </c>
      <c r="F37" s="10">
        <v>10</v>
      </c>
      <c r="G37" s="10">
        <v>6</v>
      </c>
      <c r="H37" s="10">
        <v>27</v>
      </c>
      <c r="I37" s="10">
        <v>393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528</v>
      </c>
      <c r="D38" s="10">
        <v>81</v>
      </c>
      <c r="E38" s="10">
        <v>16</v>
      </c>
      <c r="F38" s="10">
        <v>22</v>
      </c>
      <c r="G38" s="10">
        <v>4</v>
      </c>
      <c r="H38" s="10">
        <v>39</v>
      </c>
      <c r="I38" s="10">
        <v>447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582</v>
      </c>
      <c r="D39" s="10">
        <v>120</v>
      </c>
      <c r="E39" s="10">
        <v>23</v>
      </c>
      <c r="F39" s="10">
        <v>35</v>
      </c>
      <c r="G39" s="10">
        <v>2</v>
      </c>
      <c r="H39" s="10">
        <v>60</v>
      </c>
      <c r="I39" s="10">
        <v>462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685</v>
      </c>
      <c r="D40" s="10">
        <v>407</v>
      </c>
      <c r="E40" s="10">
        <v>273</v>
      </c>
      <c r="F40" s="10">
        <v>49</v>
      </c>
      <c r="G40" s="10">
        <v>27</v>
      </c>
      <c r="H40" s="10">
        <v>58</v>
      </c>
      <c r="I40" s="10">
        <v>278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776</v>
      </c>
      <c r="D41" s="10">
        <v>708</v>
      </c>
      <c r="E41" s="10">
        <v>514</v>
      </c>
      <c r="F41" s="10">
        <v>29</v>
      </c>
      <c r="G41" s="10">
        <v>99</v>
      </c>
      <c r="H41" s="10">
        <v>66</v>
      </c>
      <c r="I41" s="10">
        <v>68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723</v>
      </c>
      <c r="D42" s="10">
        <v>692</v>
      </c>
      <c r="E42" s="10">
        <v>488</v>
      </c>
      <c r="F42" s="10">
        <v>19</v>
      </c>
      <c r="G42" s="10">
        <v>152</v>
      </c>
      <c r="H42" s="10">
        <v>33</v>
      </c>
      <c r="I42" s="10">
        <v>31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577</v>
      </c>
      <c r="D43" s="10">
        <v>566</v>
      </c>
      <c r="E43" s="10">
        <v>344</v>
      </c>
      <c r="F43" s="10">
        <v>16</v>
      </c>
      <c r="G43" s="10">
        <v>179</v>
      </c>
      <c r="H43" s="10">
        <v>27</v>
      </c>
      <c r="I43" s="10">
        <v>11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408</v>
      </c>
      <c r="D44" s="10">
        <v>390</v>
      </c>
      <c r="E44" s="10">
        <v>191</v>
      </c>
      <c r="F44" s="10">
        <v>19</v>
      </c>
      <c r="G44" s="10">
        <v>168</v>
      </c>
      <c r="H44" s="10">
        <v>12</v>
      </c>
      <c r="I44" s="10">
        <v>18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238</v>
      </c>
      <c r="D45" s="10">
        <v>234</v>
      </c>
      <c r="E45" s="10">
        <v>87</v>
      </c>
      <c r="F45" s="10">
        <v>19</v>
      </c>
      <c r="G45" s="10">
        <v>122</v>
      </c>
      <c r="H45" s="10">
        <v>6</v>
      </c>
      <c r="I45" s="10">
        <v>4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123</v>
      </c>
      <c r="D46" s="10">
        <v>118</v>
      </c>
      <c r="E46" s="10">
        <v>38</v>
      </c>
      <c r="F46" s="10">
        <v>16</v>
      </c>
      <c r="G46" s="10">
        <v>64</v>
      </c>
      <c r="H46" s="10" t="s">
        <v>43</v>
      </c>
      <c r="I46" s="10">
        <v>5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4</v>
      </c>
      <c r="D47" s="10">
        <v>4</v>
      </c>
      <c r="E47" s="10" t="s">
        <v>43</v>
      </c>
      <c r="F47" s="10" t="s">
        <v>43</v>
      </c>
      <c r="G47" s="10">
        <v>4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5908</v>
      </c>
      <c r="D48" s="3">
        <v>2414</v>
      </c>
      <c r="E48" s="3">
        <v>1851</v>
      </c>
      <c r="F48" s="3">
        <v>110</v>
      </c>
      <c r="G48" s="3">
        <v>169</v>
      </c>
      <c r="H48" s="3">
        <v>284</v>
      </c>
      <c r="I48" s="3">
        <v>3494</v>
      </c>
    </row>
    <row r="49" spans="1:11" ht="12" customHeight="1" x14ac:dyDescent="0.2">
      <c r="A49" s="27" t="s">
        <v>32</v>
      </c>
      <c r="B49" s="1" t="s">
        <v>10</v>
      </c>
      <c r="C49" s="10">
        <v>93</v>
      </c>
      <c r="D49" s="10">
        <v>12</v>
      </c>
      <c r="E49" s="10" t="s">
        <v>46</v>
      </c>
      <c r="F49" s="10">
        <v>3</v>
      </c>
      <c r="G49" s="10" t="s">
        <v>46</v>
      </c>
      <c r="H49" s="10">
        <v>9</v>
      </c>
      <c r="I49" s="10">
        <v>81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142</v>
      </c>
      <c r="D50" s="10">
        <v>23</v>
      </c>
      <c r="E50" s="10" t="s">
        <v>46</v>
      </c>
      <c r="F50" s="10">
        <v>6</v>
      </c>
      <c r="G50" s="10" t="s">
        <v>46</v>
      </c>
      <c r="H50" s="10">
        <v>17</v>
      </c>
      <c r="I50" s="10">
        <v>119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199</v>
      </c>
      <c r="D51" s="10">
        <v>19</v>
      </c>
      <c r="E51" s="10" t="s">
        <v>46</v>
      </c>
      <c r="F51" s="10">
        <v>9</v>
      </c>
      <c r="G51" s="10" t="s">
        <v>46</v>
      </c>
      <c r="H51" s="10">
        <v>10</v>
      </c>
      <c r="I51" s="10">
        <v>180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235</v>
      </c>
      <c r="D52" s="10">
        <v>30</v>
      </c>
      <c r="E52" s="10">
        <v>3</v>
      </c>
      <c r="F52" s="10">
        <v>11</v>
      </c>
      <c r="G52" s="10">
        <v>7</v>
      </c>
      <c r="H52" s="10">
        <v>9</v>
      </c>
      <c r="I52" s="10">
        <v>205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212</v>
      </c>
      <c r="D53" s="10">
        <v>15</v>
      </c>
      <c r="E53" s="10">
        <v>3</v>
      </c>
      <c r="F53" s="10">
        <v>4</v>
      </c>
      <c r="G53" s="10">
        <v>2</v>
      </c>
      <c r="H53" s="10">
        <v>6</v>
      </c>
      <c r="I53" s="10">
        <v>197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246</v>
      </c>
      <c r="D54" s="10">
        <v>21</v>
      </c>
      <c r="E54" s="10">
        <v>6</v>
      </c>
      <c r="F54" s="10">
        <v>4</v>
      </c>
      <c r="G54" s="10">
        <v>3</v>
      </c>
      <c r="H54" s="10">
        <v>8</v>
      </c>
      <c r="I54" s="10">
        <v>225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287</v>
      </c>
      <c r="D55" s="10">
        <v>26</v>
      </c>
      <c r="E55" s="10">
        <v>12</v>
      </c>
      <c r="F55" s="10">
        <v>6</v>
      </c>
      <c r="G55" s="10">
        <v>1</v>
      </c>
      <c r="H55" s="10">
        <v>7</v>
      </c>
      <c r="I55" s="10">
        <v>261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331</v>
      </c>
      <c r="D56" s="10">
        <v>19</v>
      </c>
      <c r="E56" s="10">
        <v>6</v>
      </c>
      <c r="F56" s="10">
        <v>3</v>
      </c>
      <c r="G56" s="10">
        <v>2</v>
      </c>
      <c r="H56" s="10">
        <v>8</v>
      </c>
      <c r="I56" s="10">
        <v>312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307</v>
      </c>
      <c r="D57" s="10">
        <v>30</v>
      </c>
      <c r="E57" s="10">
        <v>5</v>
      </c>
      <c r="F57" s="10">
        <v>5</v>
      </c>
      <c r="G57" s="10">
        <v>6</v>
      </c>
      <c r="H57" s="10">
        <v>14</v>
      </c>
      <c r="I57" s="10">
        <v>277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353</v>
      </c>
      <c r="D58" s="10">
        <v>36</v>
      </c>
      <c r="E58" s="10">
        <v>7</v>
      </c>
      <c r="F58" s="10">
        <v>12</v>
      </c>
      <c r="G58" s="10">
        <v>2</v>
      </c>
      <c r="H58" s="10">
        <v>15</v>
      </c>
      <c r="I58" s="10">
        <v>317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456</v>
      </c>
      <c r="D59" s="10">
        <v>46</v>
      </c>
      <c r="E59" s="10">
        <v>15</v>
      </c>
      <c r="F59" s="10">
        <v>6</v>
      </c>
      <c r="G59" s="10">
        <v>3</v>
      </c>
      <c r="H59" s="10">
        <v>22</v>
      </c>
      <c r="I59" s="10">
        <v>410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460</v>
      </c>
      <c r="D60" s="10">
        <v>70</v>
      </c>
      <c r="E60" s="10">
        <v>40</v>
      </c>
      <c r="F60" s="10">
        <v>9</v>
      </c>
      <c r="G60" s="10">
        <v>4</v>
      </c>
      <c r="H60" s="10">
        <v>17</v>
      </c>
      <c r="I60" s="10">
        <v>390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524</v>
      </c>
      <c r="D61" s="10">
        <v>159</v>
      </c>
      <c r="E61" s="10">
        <v>123</v>
      </c>
      <c r="F61" s="10">
        <v>3</v>
      </c>
      <c r="G61" s="10">
        <v>4</v>
      </c>
      <c r="H61" s="10">
        <v>29</v>
      </c>
      <c r="I61" s="10">
        <v>365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570</v>
      </c>
      <c r="D62" s="10">
        <v>464</v>
      </c>
      <c r="E62" s="10">
        <v>370</v>
      </c>
      <c r="F62" s="10">
        <v>8</v>
      </c>
      <c r="G62" s="10">
        <v>5</v>
      </c>
      <c r="H62" s="10">
        <v>81</v>
      </c>
      <c r="I62" s="10">
        <v>106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519</v>
      </c>
      <c r="D63" s="10">
        <v>497</v>
      </c>
      <c r="E63" s="10">
        <v>456</v>
      </c>
      <c r="F63" s="10">
        <v>9</v>
      </c>
      <c r="G63" s="10">
        <v>17</v>
      </c>
      <c r="H63" s="10">
        <v>15</v>
      </c>
      <c r="I63" s="10">
        <v>22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444</v>
      </c>
      <c r="D64" s="10">
        <v>436</v>
      </c>
      <c r="E64" s="10">
        <v>385</v>
      </c>
      <c r="F64" s="10">
        <v>8</v>
      </c>
      <c r="G64" s="10">
        <v>35</v>
      </c>
      <c r="H64" s="10">
        <v>8</v>
      </c>
      <c r="I64" s="10">
        <v>8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291</v>
      </c>
      <c r="D65" s="10">
        <v>282</v>
      </c>
      <c r="E65" s="10">
        <v>244</v>
      </c>
      <c r="F65" s="10">
        <v>2</v>
      </c>
      <c r="G65" s="10">
        <v>33</v>
      </c>
      <c r="H65" s="10">
        <v>3</v>
      </c>
      <c r="I65" s="10">
        <v>9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156</v>
      </c>
      <c r="D66" s="10">
        <v>148</v>
      </c>
      <c r="E66" s="10">
        <v>116</v>
      </c>
      <c r="F66" s="10">
        <v>2</v>
      </c>
      <c r="G66" s="10">
        <v>25</v>
      </c>
      <c r="H66" s="10">
        <v>5</v>
      </c>
      <c r="I66" s="10">
        <v>8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82</v>
      </c>
      <c r="D67" s="10">
        <v>80</v>
      </c>
      <c r="E67" s="10">
        <v>59</v>
      </c>
      <c r="F67" s="10" t="s">
        <v>43</v>
      </c>
      <c r="G67" s="10">
        <v>20</v>
      </c>
      <c r="H67" s="10">
        <v>1</v>
      </c>
      <c r="I67" s="10">
        <v>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>
        <v>1</v>
      </c>
      <c r="E68" s="6">
        <v>1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999</v>
      </c>
      <c r="D6" s="3">
        <v>311</v>
      </c>
      <c r="E6" s="3">
        <v>191</v>
      </c>
      <c r="F6" s="3">
        <v>6</v>
      </c>
      <c r="G6" s="3">
        <v>69</v>
      </c>
      <c r="H6" s="3">
        <v>45</v>
      </c>
      <c r="I6" s="3">
        <v>688</v>
      </c>
    </row>
    <row r="7" spans="1:32" ht="12" customHeight="1" x14ac:dyDescent="0.2">
      <c r="A7" s="27" t="s">
        <v>32</v>
      </c>
      <c r="B7" s="1" t="s">
        <v>10</v>
      </c>
      <c r="C7" s="10">
        <v>20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20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30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30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43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42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51</v>
      </c>
      <c r="D10" s="10">
        <v>2</v>
      </c>
      <c r="E10" s="10" t="s">
        <v>43</v>
      </c>
      <c r="F10" s="10" t="s">
        <v>43</v>
      </c>
      <c r="G10" s="10" t="s">
        <v>43</v>
      </c>
      <c r="H10" s="10">
        <v>2</v>
      </c>
      <c r="I10" s="10">
        <v>49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66</v>
      </c>
      <c r="D11" s="10">
        <v>4</v>
      </c>
      <c r="E11" s="10" t="s">
        <v>43</v>
      </c>
      <c r="F11" s="10" t="s">
        <v>43</v>
      </c>
      <c r="G11" s="10">
        <v>2</v>
      </c>
      <c r="H11" s="10">
        <v>2</v>
      </c>
      <c r="I11" s="10">
        <v>62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57</v>
      </c>
      <c r="D12" s="10">
        <v>2</v>
      </c>
      <c r="E12" s="10" t="s">
        <v>43</v>
      </c>
      <c r="F12" s="10" t="s">
        <v>43</v>
      </c>
      <c r="G12" s="10" t="s">
        <v>43</v>
      </c>
      <c r="H12" s="10">
        <v>2</v>
      </c>
      <c r="I12" s="10">
        <v>55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88</v>
      </c>
      <c r="D13" s="10">
        <v>8</v>
      </c>
      <c r="E13" s="10">
        <v>1</v>
      </c>
      <c r="F13" s="10" t="s">
        <v>43</v>
      </c>
      <c r="G13" s="10" t="s">
        <v>43</v>
      </c>
      <c r="H13" s="10">
        <v>7</v>
      </c>
      <c r="I13" s="10">
        <v>80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77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76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84</v>
      </c>
      <c r="D15" s="10">
        <v>6</v>
      </c>
      <c r="E15" s="10">
        <v>1</v>
      </c>
      <c r="F15" s="10">
        <v>1</v>
      </c>
      <c r="G15" s="10">
        <v>2</v>
      </c>
      <c r="H15" s="10">
        <v>2</v>
      </c>
      <c r="I15" s="10">
        <v>78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57</v>
      </c>
      <c r="D16" s="10">
        <v>3</v>
      </c>
      <c r="E16" s="10" t="s">
        <v>43</v>
      </c>
      <c r="F16" s="10" t="s">
        <v>43</v>
      </c>
      <c r="G16" s="10" t="s">
        <v>43</v>
      </c>
      <c r="H16" s="10">
        <v>3</v>
      </c>
      <c r="I16" s="10">
        <v>54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49</v>
      </c>
      <c r="D17" s="10">
        <v>5</v>
      </c>
      <c r="E17" s="10">
        <v>3</v>
      </c>
      <c r="F17" s="10" t="s">
        <v>43</v>
      </c>
      <c r="G17" s="10" t="s">
        <v>43</v>
      </c>
      <c r="H17" s="10">
        <v>2</v>
      </c>
      <c r="I17" s="10">
        <v>44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53</v>
      </c>
      <c r="D18" s="10">
        <v>11</v>
      </c>
      <c r="E18" s="10">
        <v>4</v>
      </c>
      <c r="F18" s="10" t="s">
        <v>43</v>
      </c>
      <c r="G18" s="10" t="s">
        <v>43</v>
      </c>
      <c r="H18" s="10">
        <v>7</v>
      </c>
      <c r="I18" s="10">
        <v>42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47</v>
      </c>
      <c r="D19" s="10">
        <v>17</v>
      </c>
      <c r="E19" s="10">
        <v>9</v>
      </c>
      <c r="F19" s="10">
        <v>2</v>
      </c>
      <c r="G19" s="10" t="s">
        <v>43</v>
      </c>
      <c r="H19" s="10">
        <v>6</v>
      </c>
      <c r="I19" s="10">
        <v>30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44</v>
      </c>
      <c r="D20" s="10">
        <v>29</v>
      </c>
      <c r="E20" s="10">
        <v>18</v>
      </c>
      <c r="F20" s="10">
        <v>1</v>
      </c>
      <c r="G20" s="10">
        <v>4</v>
      </c>
      <c r="H20" s="10">
        <v>6</v>
      </c>
      <c r="I20" s="10">
        <v>15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78</v>
      </c>
      <c r="D21" s="10">
        <v>73</v>
      </c>
      <c r="E21" s="10">
        <v>56</v>
      </c>
      <c r="F21" s="10">
        <v>1</v>
      </c>
      <c r="G21" s="10">
        <v>15</v>
      </c>
      <c r="H21" s="10">
        <v>1</v>
      </c>
      <c r="I21" s="10">
        <v>5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70</v>
      </c>
      <c r="D22" s="10">
        <v>65</v>
      </c>
      <c r="E22" s="10">
        <v>49</v>
      </c>
      <c r="F22" s="10">
        <v>1</v>
      </c>
      <c r="G22" s="10">
        <v>13</v>
      </c>
      <c r="H22" s="10">
        <v>2</v>
      </c>
      <c r="I22" s="10">
        <v>5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46</v>
      </c>
      <c r="D23" s="10">
        <v>46</v>
      </c>
      <c r="E23" s="10">
        <v>26</v>
      </c>
      <c r="F23" s="10" t="s">
        <v>43</v>
      </c>
      <c r="G23" s="10">
        <v>20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27</v>
      </c>
      <c r="D24" s="10">
        <v>26</v>
      </c>
      <c r="E24" s="10">
        <v>18</v>
      </c>
      <c r="F24" s="10" t="s">
        <v>43</v>
      </c>
      <c r="G24" s="10">
        <v>7</v>
      </c>
      <c r="H24" s="10">
        <v>1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12</v>
      </c>
      <c r="D25" s="10">
        <v>12</v>
      </c>
      <c r="E25" s="10">
        <v>6</v>
      </c>
      <c r="F25" s="10" t="s">
        <v>43</v>
      </c>
      <c r="G25" s="10">
        <v>6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551</v>
      </c>
      <c r="D27" s="3">
        <v>190</v>
      </c>
      <c r="E27" s="3">
        <v>100</v>
      </c>
      <c r="F27" s="3">
        <v>6</v>
      </c>
      <c r="G27" s="3">
        <v>56</v>
      </c>
      <c r="H27" s="3">
        <v>28</v>
      </c>
      <c r="I27" s="3">
        <v>361</v>
      </c>
    </row>
    <row r="28" spans="1:12" ht="12" customHeight="1" x14ac:dyDescent="0.2">
      <c r="A28" s="27" t="s">
        <v>32</v>
      </c>
      <c r="B28" s="1" t="s">
        <v>10</v>
      </c>
      <c r="C28" s="10">
        <v>6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6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23</v>
      </c>
      <c r="D30" s="10">
        <v>1</v>
      </c>
      <c r="E30" s="10" t="s">
        <v>46</v>
      </c>
      <c r="F30" s="10" t="s">
        <v>43</v>
      </c>
      <c r="G30" s="10" t="s">
        <v>46</v>
      </c>
      <c r="H30" s="10">
        <v>1</v>
      </c>
      <c r="I30" s="10">
        <v>22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18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18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32</v>
      </c>
      <c r="D32" s="10">
        <v>3</v>
      </c>
      <c r="E32" s="10" t="s">
        <v>43</v>
      </c>
      <c r="F32" s="10" t="s">
        <v>43</v>
      </c>
      <c r="G32" s="10">
        <v>2</v>
      </c>
      <c r="H32" s="10">
        <v>1</v>
      </c>
      <c r="I32" s="10">
        <v>29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30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29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44</v>
      </c>
      <c r="D34" s="10">
        <v>7</v>
      </c>
      <c r="E34" s="10">
        <v>1</v>
      </c>
      <c r="F34" s="10" t="s">
        <v>43</v>
      </c>
      <c r="G34" s="10" t="s">
        <v>43</v>
      </c>
      <c r="H34" s="10">
        <v>6</v>
      </c>
      <c r="I34" s="10">
        <v>37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44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43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52</v>
      </c>
      <c r="D36" s="10">
        <v>3</v>
      </c>
      <c r="E36" s="10" t="s">
        <v>43</v>
      </c>
      <c r="F36" s="10">
        <v>1</v>
      </c>
      <c r="G36" s="10">
        <v>1</v>
      </c>
      <c r="H36" s="10">
        <v>1</v>
      </c>
      <c r="I36" s="10">
        <v>49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37</v>
      </c>
      <c r="D37" s="10">
        <v>3</v>
      </c>
      <c r="E37" s="10" t="s">
        <v>43</v>
      </c>
      <c r="F37" s="10" t="s">
        <v>43</v>
      </c>
      <c r="G37" s="10" t="s">
        <v>43</v>
      </c>
      <c r="H37" s="10">
        <v>3</v>
      </c>
      <c r="I37" s="10">
        <v>34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27</v>
      </c>
      <c r="D38" s="10">
        <v>5</v>
      </c>
      <c r="E38" s="10">
        <v>3</v>
      </c>
      <c r="F38" s="10" t="s">
        <v>43</v>
      </c>
      <c r="G38" s="10" t="s">
        <v>43</v>
      </c>
      <c r="H38" s="10">
        <v>2</v>
      </c>
      <c r="I38" s="10">
        <v>22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38</v>
      </c>
      <c r="D39" s="10">
        <v>5</v>
      </c>
      <c r="E39" s="10">
        <v>2</v>
      </c>
      <c r="F39" s="10" t="s">
        <v>43</v>
      </c>
      <c r="G39" s="10" t="s">
        <v>43</v>
      </c>
      <c r="H39" s="10">
        <v>3</v>
      </c>
      <c r="I39" s="10">
        <v>33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27</v>
      </c>
      <c r="D40" s="10">
        <v>13</v>
      </c>
      <c r="E40" s="10">
        <v>7</v>
      </c>
      <c r="F40" s="10">
        <v>2</v>
      </c>
      <c r="G40" s="10" t="s">
        <v>43</v>
      </c>
      <c r="H40" s="10">
        <v>4</v>
      </c>
      <c r="I40" s="10">
        <v>14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27</v>
      </c>
      <c r="D41" s="10">
        <v>20</v>
      </c>
      <c r="E41" s="10">
        <v>12</v>
      </c>
      <c r="F41" s="10">
        <v>1</v>
      </c>
      <c r="G41" s="10">
        <v>4</v>
      </c>
      <c r="H41" s="10">
        <v>3</v>
      </c>
      <c r="I41" s="10">
        <v>7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42</v>
      </c>
      <c r="D42" s="10">
        <v>40</v>
      </c>
      <c r="E42" s="10">
        <v>27</v>
      </c>
      <c r="F42" s="10">
        <v>1</v>
      </c>
      <c r="G42" s="10">
        <v>12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44</v>
      </c>
      <c r="D43" s="10">
        <v>41</v>
      </c>
      <c r="E43" s="10">
        <v>30</v>
      </c>
      <c r="F43" s="10">
        <v>1</v>
      </c>
      <c r="G43" s="10">
        <v>9</v>
      </c>
      <c r="H43" s="10">
        <v>1</v>
      </c>
      <c r="I43" s="10">
        <v>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28</v>
      </c>
      <c r="D44" s="10">
        <v>28</v>
      </c>
      <c r="E44" s="10">
        <v>10</v>
      </c>
      <c r="F44" s="10" t="s">
        <v>43</v>
      </c>
      <c r="G44" s="10">
        <v>18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12</v>
      </c>
      <c r="D45" s="10">
        <v>12</v>
      </c>
      <c r="E45" s="10">
        <v>5</v>
      </c>
      <c r="F45" s="10" t="s">
        <v>43</v>
      </c>
      <c r="G45" s="10">
        <v>6</v>
      </c>
      <c r="H45" s="10">
        <v>1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7</v>
      </c>
      <c r="D46" s="10">
        <v>7</v>
      </c>
      <c r="E46" s="10">
        <v>3</v>
      </c>
      <c r="F46" s="10" t="s">
        <v>43</v>
      </c>
      <c r="G46" s="10">
        <v>4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448</v>
      </c>
      <c r="D48" s="3">
        <v>121</v>
      </c>
      <c r="E48" s="3">
        <v>91</v>
      </c>
      <c r="F48" s="3" t="s">
        <v>43</v>
      </c>
      <c r="G48" s="3">
        <v>13</v>
      </c>
      <c r="H48" s="3">
        <v>17</v>
      </c>
      <c r="I48" s="3">
        <v>327</v>
      </c>
    </row>
    <row r="49" spans="1:11" ht="12" customHeight="1" x14ac:dyDescent="0.2">
      <c r="A49" s="27" t="s">
        <v>32</v>
      </c>
      <c r="B49" s="1" t="s">
        <v>10</v>
      </c>
      <c r="C49" s="10">
        <v>14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17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17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20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20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33</v>
      </c>
      <c r="D52" s="10">
        <v>2</v>
      </c>
      <c r="E52" s="10" t="s">
        <v>43</v>
      </c>
      <c r="F52" s="10" t="s">
        <v>43</v>
      </c>
      <c r="G52" s="10" t="s">
        <v>43</v>
      </c>
      <c r="H52" s="10">
        <v>2</v>
      </c>
      <c r="I52" s="10">
        <v>31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34</v>
      </c>
      <c r="D53" s="10">
        <v>1</v>
      </c>
      <c r="E53" s="10" t="s">
        <v>43</v>
      </c>
      <c r="F53" s="10" t="s">
        <v>43</v>
      </c>
      <c r="G53" s="10" t="s">
        <v>43</v>
      </c>
      <c r="H53" s="10">
        <v>1</v>
      </c>
      <c r="I53" s="10">
        <v>33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27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26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44</v>
      </c>
      <c r="D55" s="10">
        <v>1</v>
      </c>
      <c r="E55" s="10" t="s">
        <v>43</v>
      </c>
      <c r="F55" s="10" t="s">
        <v>43</v>
      </c>
      <c r="G55" s="10" t="s">
        <v>43</v>
      </c>
      <c r="H55" s="10">
        <v>1</v>
      </c>
      <c r="I55" s="10">
        <v>43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32</v>
      </c>
      <c r="D57" s="10">
        <v>3</v>
      </c>
      <c r="E57" s="10">
        <v>1</v>
      </c>
      <c r="F57" s="10" t="s">
        <v>43</v>
      </c>
      <c r="G57" s="10">
        <v>1</v>
      </c>
      <c r="H57" s="10">
        <v>1</v>
      </c>
      <c r="I57" s="10">
        <v>29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20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20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22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22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15</v>
      </c>
      <c r="D60" s="10">
        <v>6</v>
      </c>
      <c r="E60" s="10">
        <v>2</v>
      </c>
      <c r="F60" s="10" t="s">
        <v>43</v>
      </c>
      <c r="G60" s="10" t="s">
        <v>43</v>
      </c>
      <c r="H60" s="10">
        <v>4</v>
      </c>
      <c r="I60" s="10">
        <v>9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20</v>
      </c>
      <c r="D61" s="10">
        <v>4</v>
      </c>
      <c r="E61" s="10">
        <v>2</v>
      </c>
      <c r="F61" s="10" t="s">
        <v>43</v>
      </c>
      <c r="G61" s="10" t="s">
        <v>43</v>
      </c>
      <c r="H61" s="10">
        <v>2</v>
      </c>
      <c r="I61" s="10">
        <v>16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17</v>
      </c>
      <c r="D62" s="10">
        <v>9</v>
      </c>
      <c r="E62" s="10">
        <v>6</v>
      </c>
      <c r="F62" s="10" t="s">
        <v>43</v>
      </c>
      <c r="G62" s="10" t="s">
        <v>43</v>
      </c>
      <c r="H62" s="10">
        <v>3</v>
      </c>
      <c r="I62" s="10">
        <v>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36</v>
      </c>
      <c r="D63" s="10">
        <v>33</v>
      </c>
      <c r="E63" s="10">
        <v>29</v>
      </c>
      <c r="F63" s="10" t="s">
        <v>43</v>
      </c>
      <c r="G63" s="10">
        <v>3</v>
      </c>
      <c r="H63" s="10">
        <v>1</v>
      </c>
      <c r="I63" s="10">
        <v>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26</v>
      </c>
      <c r="D64" s="10">
        <v>24</v>
      </c>
      <c r="E64" s="10">
        <v>19</v>
      </c>
      <c r="F64" s="10" t="s">
        <v>43</v>
      </c>
      <c r="G64" s="10">
        <v>4</v>
      </c>
      <c r="H64" s="10">
        <v>1</v>
      </c>
      <c r="I64" s="10">
        <v>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18</v>
      </c>
      <c r="D65" s="10">
        <v>18</v>
      </c>
      <c r="E65" s="10">
        <v>16</v>
      </c>
      <c r="F65" s="10" t="s">
        <v>43</v>
      </c>
      <c r="G65" s="10">
        <v>2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15</v>
      </c>
      <c r="D66" s="10">
        <v>14</v>
      </c>
      <c r="E66" s="10">
        <v>13</v>
      </c>
      <c r="F66" s="10" t="s">
        <v>43</v>
      </c>
      <c r="G66" s="10">
        <v>1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</v>
      </c>
      <c r="D67" s="10">
        <v>5</v>
      </c>
      <c r="E67" s="10">
        <v>3</v>
      </c>
      <c r="F67" s="10" t="s">
        <v>43</v>
      </c>
      <c r="G67" s="10">
        <v>2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932</v>
      </c>
      <c r="D6" s="3">
        <v>234</v>
      </c>
      <c r="E6" s="3">
        <v>85</v>
      </c>
      <c r="F6" s="3">
        <v>43</v>
      </c>
      <c r="G6" s="3">
        <v>61</v>
      </c>
      <c r="H6" s="3">
        <v>45</v>
      </c>
      <c r="I6" s="3">
        <v>698</v>
      </c>
    </row>
    <row r="7" spans="1:32" ht="12" customHeight="1" x14ac:dyDescent="0.2">
      <c r="A7" s="27" t="s">
        <v>32</v>
      </c>
      <c r="B7" s="1" t="s">
        <v>10</v>
      </c>
      <c r="C7" s="10">
        <v>21</v>
      </c>
      <c r="D7" s="10">
        <v>4</v>
      </c>
      <c r="E7" s="10" t="s">
        <v>46</v>
      </c>
      <c r="F7" s="10">
        <v>4</v>
      </c>
      <c r="G7" s="10" t="s">
        <v>46</v>
      </c>
      <c r="H7" s="10" t="s">
        <v>43</v>
      </c>
      <c r="I7" s="10">
        <v>17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51</v>
      </c>
      <c r="D8" s="10">
        <v>7</v>
      </c>
      <c r="E8" s="10" t="s">
        <v>46</v>
      </c>
      <c r="F8" s="10">
        <v>7</v>
      </c>
      <c r="G8" s="10" t="s">
        <v>46</v>
      </c>
      <c r="H8" s="10" t="s">
        <v>43</v>
      </c>
      <c r="I8" s="10">
        <v>44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36</v>
      </c>
      <c r="D9" s="10">
        <v>5</v>
      </c>
      <c r="E9" s="10" t="s">
        <v>46</v>
      </c>
      <c r="F9" s="10">
        <v>4</v>
      </c>
      <c r="G9" s="10" t="s">
        <v>46</v>
      </c>
      <c r="H9" s="10">
        <v>1</v>
      </c>
      <c r="I9" s="10">
        <v>31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58</v>
      </c>
      <c r="D10" s="10">
        <v>8</v>
      </c>
      <c r="E10" s="10" t="s">
        <v>43</v>
      </c>
      <c r="F10" s="10">
        <v>4</v>
      </c>
      <c r="G10" s="10">
        <v>2</v>
      </c>
      <c r="H10" s="10">
        <v>2</v>
      </c>
      <c r="I10" s="10">
        <v>50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65</v>
      </c>
      <c r="D11" s="10">
        <v>16</v>
      </c>
      <c r="E11" s="10">
        <v>2</v>
      </c>
      <c r="F11" s="10">
        <v>3</v>
      </c>
      <c r="G11" s="10">
        <v>8</v>
      </c>
      <c r="H11" s="10">
        <v>3</v>
      </c>
      <c r="I11" s="10">
        <v>49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71</v>
      </c>
      <c r="D12" s="10">
        <v>9</v>
      </c>
      <c r="E12" s="10">
        <v>1</v>
      </c>
      <c r="F12" s="10">
        <v>5</v>
      </c>
      <c r="G12" s="10">
        <v>2</v>
      </c>
      <c r="H12" s="10">
        <v>1</v>
      </c>
      <c r="I12" s="10">
        <v>62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91</v>
      </c>
      <c r="D13" s="10">
        <v>7</v>
      </c>
      <c r="E13" s="10">
        <v>1</v>
      </c>
      <c r="F13" s="10">
        <v>2</v>
      </c>
      <c r="G13" s="10">
        <v>1</v>
      </c>
      <c r="H13" s="10">
        <v>3</v>
      </c>
      <c r="I13" s="10">
        <v>84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80</v>
      </c>
      <c r="D14" s="10">
        <v>7</v>
      </c>
      <c r="E14" s="10">
        <v>1</v>
      </c>
      <c r="F14" s="10">
        <v>1</v>
      </c>
      <c r="G14" s="10">
        <v>3</v>
      </c>
      <c r="H14" s="10">
        <v>2</v>
      </c>
      <c r="I14" s="10">
        <v>73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85</v>
      </c>
      <c r="D15" s="10">
        <v>5</v>
      </c>
      <c r="E15" s="10">
        <v>1</v>
      </c>
      <c r="F15" s="10">
        <v>1</v>
      </c>
      <c r="G15" s="10" t="s">
        <v>43</v>
      </c>
      <c r="H15" s="10">
        <v>3</v>
      </c>
      <c r="I15" s="10">
        <v>80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73</v>
      </c>
      <c r="D16" s="10">
        <v>8</v>
      </c>
      <c r="E16" s="10" t="s">
        <v>43</v>
      </c>
      <c r="F16" s="10">
        <v>3</v>
      </c>
      <c r="G16" s="10">
        <v>2</v>
      </c>
      <c r="H16" s="10">
        <v>3</v>
      </c>
      <c r="I16" s="10">
        <v>65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53</v>
      </c>
      <c r="D17" s="10">
        <v>8</v>
      </c>
      <c r="E17" s="10" t="s">
        <v>43</v>
      </c>
      <c r="F17" s="10" t="s">
        <v>43</v>
      </c>
      <c r="G17" s="10">
        <v>2</v>
      </c>
      <c r="H17" s="10">
        <v>6</v>
      </c>
      <c r="I17" s="10">
        <v>45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61</v>
      </c>
      <c r="D18" s="10">
        <v>13</v>
      </c>
      <c r="E18" s="10">
        <v>2</v>
      </c>
      <c r="F18" s="10">
        <v>4</v>
      </c>
      <c r="G18" s="10">
        <v>1</v>
      </c>
      <c r="H18" s="10">
        <v>6</v>
      </c>
      <c r="I18" s="10">
        <v>48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38</v>
      </c>
      <c r="D19" s="10">
        <v>15</v>
      </c>
      <c r="E19" s="10">
        <v>11</v>
      </c>
      <c r="F19" s="10">
        <v>1</v>
      </c>
      <c r="G19" s="10">
        <v>1</v>
      </c>
      <c r="H19" s="10">
        <v>2</v>
      </c>
      <c r="I19" s="10">
        <v>23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42</v>
      </c>
      <c r="D20" s="10">
        <v>33</v>
      </c>
      <c r="E20" s="10">
        <v>20</v>
      </c>
      <c r="F20" s="10" t="s">
        <v>43</v>
      </c>
      <c r="G20" s="10">
        <v>8</v>
      </c>
      <c r="H20" s="10">
        <v>5</v>
      </c>
      <c r="I20" s="10">
        <v>9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47</v>
      </c>
      <c r="D21" s="10">
        <v>39</v>
      </c>
      <c r="E21" s="10">
        <v>25</v>
      </c>
      <c r="F21" s="10">
        <v>2</v>
      </c>
      <c r="G21" s="10">
        <v>6</v>
      </c>
      <c r="H21" s="10">
        <v>6</v>
      </c>
      <c r="I21" s="10">
        <v>8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27</v>
      </c>
      <c r="D22" s="10">
        <v>21</v>
      </c>
      <c r="E22" s="10">
        <v>11</v>
      </c>
      <c r="F22" s="10">
        <v>2</v>
      </c>
      <c r="G22" s="10">
        <v>7</v>
      </c>
      <c r="H22" s="10">
        <v>1</v>
      </c>
      <c r="I22" s="10">
        <v>6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14</v>
      </c>
      <c r="D23" s="10">
        <v>11</v>
      </c>
      <c r="E23" s="10">
        <v>6</v>
      </c>
      <c r="F23" s="10" t="s">
        <v>43</v>
      </c>
      <c r="G23" s="10">
        <v>5</v>
      </c>
      <c r="H23" s="10" t="s">
        <v>43</v>
      </c>
      <c r="I23" s="10">
        <v>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11</v>
      </c>
      <c r="D24" s="10">
        <v>10</v>
      </c>
      <c r="E24" s="10">
        <v>2</v>
      </c>
      <c r="F24" s="10" t="s">
        <v>43</v>
      </c>
      <c r="G24" s="10">
        <v>7</v>
      </c>
      <c r="H24" s="10">
        <v>1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8</v>
      </c>
      <c r="D25" s="10">
        <v>8</v>
      </c>
      <c r="E25" s="10">
        <v>2</v>
      </c>
      <c r="F25" s="10" t="s">
        <v>43</v>
      </c>
      <c r="G25" s="10">
        <v>6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476</v>
      </c>
      <c r="D27" s="3">
        <v>135</v>
      </c>
      <c r="E27" s="3">
        <v>40</v>
      </c>
      <c r="F27" s="3">
        <v>26</v>
      </c>
      <c r="G27" s="3">
        <v>42</v>
      </c>
      <c r="H27" s="3">
        <v>27</v>
      </c>
      <c r="I27" s="3">
        <v>341</v>
      </c>
    </row>
    <row r="28" spans="1:12" ht="12" customHeight="1" x14ac:dyDescent="0.2">
      <c r="A28" s="27" t="s">
        <v>32</v>
      </c>
      <c r="B28" s="1" t="s">
        <v>10</v>
      </c>
      <c r="C28" s="10">
        <v>9</v>
      </c>
      <c r="D28" s="10">
        <v>1</v>
      </c>
      <c r="E28" s="10" t="s">
        <v>46</v>
      </c>
      <c r="F28" s="10">
        <v>1</v>
      </c>
      <c r="G28" s="10" t="s">
        <v>46</v>
      </c>
      <c r="H28" s="10" t="s">
        <v>43</v>
      </c>
      <c r="I28" s="10">
        <v>8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25</v>
      </c>
      <c r="D29" s="10">
        <v>3</v>
      </c>
      <c r="E29" s="10" t="s">
        <v>46</v>
      </c>
      <c r="F29" s="10">
        <v>3</v>
      </c>
      <c r="G29" s="10" t="s">
        <v>46</v>
      </c>
      <c r="H29" s="10" t="s">
        <v>43</v>
      </c>
      <c r="I29" s="10">
        <v>22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19</v>
      </c>
      <c r="D30" s="10">
        <v>4</v>
      </c>
      <c r="E30" s="10" t="s">
        <v>46</v>
      </c>
      <c r="F30" s="10">
        <v>3</v>
      </c>
      <c r="G30" s="10" t="s">
        <v>46</v>
      </c>
      <c r="H30" s="10">
        <v>1</v>
      </c>
      <c r="I30" s="10">
        <v>15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25</v>
      </c>
      <c r="D31" s="10">
        <v>5</v>
      </c>
      <c r="E31" s="10" t="s">
        <v>43</v>
      </c>
      <c r="F31" s="10">
        <v>3</v>
      </c>
      <c r="G31" s="10">
        <v>1</v>
      </c>
      <c r="H31" s="10">
        <v>1</v>
      </c>
      <c r="I31" s="10">
        <v>20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28</v>
      </c>
      <c r="D32" s="10">
        <v>4</v>
      </c>
      <c r="E32" s="10" t="s">
        <v>43</v>
      </c>
      <c r="F32" s="10">
        <v>1</v>
      </c>
      <c r="G32" s="10">
        <v>3</v>
      </c>
      <c r="H32" s="10" t="s">
        <v>43</v>
      </c>
      <c r="I32" s="10">
        <v>24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40</v>
      </c>
      <c r="D33" s="10">
        <v>5</v>
      </c>
      <c r="E33" s="10">
        <v>1</v>
      </c>
      <c r="F33" s="10">
        <v>3</v>
      </c>
      <c r="G33" s="10" t="s">
        <v>43</v>
      </c>
      <c r="H33" s="10">
        <v>1</v>
      </c>
      <c r="I33" s="10">
        <v>35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50</v>
      </c>
      <c r="D34" s="10">
        <v>2</v>
      </c>
      <c r="E34" s="10" t="s">
        <v>43</v>
      </c>
      <c r="F34" s="10">
        <v>1</v>
      </c>
      <c r="G34" s="10" t="s">
        <v>43</v>
      </c>
      <c r="H34" s="10">
        <v>1</v>
      </c>
      <c r="I34" s="10">
        <v>48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41</v>
      </c>
      <c r="D35" s="10">
        <v>3</v>
      </c>
      <c r="E35" s="10">
        <v>1</v>
      </c>
      <c r="F35" s="10">
        <v>1</v>
      </c>
      <c r="G35" s="10" t="s">
        <v>43</v>
      </c>
      <c r="H35" s="10">
        <v>1</v>
      </c>
      <c r="I35" s="10">
        <v>38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36</v>
      </c>
      <c r="D36" s="10">
        <v>3</v>
      </c>
      <c r="E36" s="10" t="s">
        <v>43</v>
      </c>
      <c r="F36" s="10">
        <v>1</v>
      </c>
      <c r="G36" s="10" t="s">
        <v>43</v>
      </c>
      <c r="H36" s="10">
        <v>2</v>
      </c>
      <c r="I36" s="10">
        <v>33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35</v>
      </c>
      <c r="D37" s="10">
        <v>7</v>
      </c>
      <c r="E37" s="10" t="s">
        <v>43</v>
      </c>
      <c r="F37" s="10">
        <v>2</v>
      </c>
      <c r="G37" s="10">
        <v>2</v>
      </c>
      <c r="H37" s="10">
        <v>3</v>
      </c>
      <c r="I37" s="10">
        <v>28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28</v>
      </c>
      <c r="D38" s="10">
        <v>4</v>
      </c>
      <c r="E38" s="10" t="s">
        <v>43</v>
      </c>
      <c r="F38" s="10" t="s">
        <v>43</v>
      </c>
      <c r="G38" s="10">
        <v>1</v>
      </c>
      <c r="H38" s="10">
        <v>3</v>
      </c>
      <c r="I38" s="10">
        <v>24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34</v>
      </c>
      <c r="D39" s="10">
        <v>10</v>
      </c>
      <c r="E39" s="10" t="s">
        <v>43</v>
      </c>
      <c r="F39" s="10">
        <v>4</v>
      </c>
      <c r="G39" s="10">
        <v>1</v>
      </c>
      <c r="H39" s="10">
        <v>5</v>
      </c>
      <c r="I39" s="10">
        <v>24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13</v>
      </c>
      <c r="D40" s="10">
        <v>7</v>
      </c>
      <c r="E40" s="10">
        <v>5</v>
      </c>
      <c r="F40" s="10">
        <v>1</v>
      </c>
      <c r="G40" s="10" t="s">
        <v>43</v>
      </c>
      <c r="H40" s="10">
        <v>1</v>
      </c>
      <c r="I40" s="10">
        <v>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28</v>
      </c>
      <c r="D41" s="10">
        <v>22</v>
      </c>
      <c r="E41" s="10">
        <v>11</v>
      </c>
      <c r="F41" s="10" t="s">
        <v>43</v>
      </c>
      <c r="G41" s="10">
        <v>7</v>
      </c>
      <c r="H41" s="10">
        <v>4</v>
      </c>
      <c r="I41" s="10">
        <v>6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25</v>
      </c>
      <c r="D42" s="10">
        <v>20</v>
      </c>
      <c r="E42" s="10">
        <v>12</v>
      </c>
      <c r="F42" s="10" t="s">
        <v>43</v>
      </c>
      <c r="G42" s="10">
        <v>6</v>
      </c>
      <c r="H42" s="10">
        <v>2</v>
      </c>
      <c r="I42" s="10">
        <v>5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17</v>
      </c>
      <c r="D43" s="10">
        <v>13</v>
      </c>
      <c r="E43" s="10">
        <v>5</v>
      </c>
      <c r="F43" s="10">
        <v>2</v>
      </c>
      <c r="G43" s="10">
        <v>5</v>
      </c>
      <c r="H43" s="10">
        <v>1</v>
      </c>
      <c r="I43" s="10">
        <v>4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7</v>
      </c>
      <c r="D44" s="10">
        <v>6</v>
      </c>
      <c r="E44" s="10">
        <v>2</v>
      </c>
      <c r="F44" s="10" t="s">
        <v>43</v>
      </c>
      <c r="G44" s="10">
        <v>4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10</v>
      </c>
      <c r="D45" s="10">
        <v>10</v>
      </c>
      <c r="E45" s="10">
        <v>2</v>
      </c>
      <c r="F45" s="10" t="s">
        <v>43</v>
      </c>
      <c r="G45" s="10">
        <v>7</v>
      </c>
      <c r="H45" s="10">
        <v>1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6</v>
      </c>
      <c r="D46" s="10">
        <v>6</v>
      </c>
      <c r="E46" s="10">
        <v>1</v>
      </c>
      <c r="F46" s="10" t="s">
        <v>43</v>
      </c>
      <c r="G46" s="10">
        <v>5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456</v>
      </c>
      <c r="D48" s="3">
        <v>99</v>
      </c>
      <c r="E48" s="3">
        <v>45</v>
      </c>
      <c r="F48" s="3">
        <v>17</v>
      </c>
      <c r="G48" s="3">
        <v>19</v>
      </c>
      <c r="H48" s="3">
        <v>18</v>
      </c>
      <c r="I48" s="3">
        <v>357</v>
      </c>
    </row>
    <row r="49" spans="1:11" ht="12" customHeight="1" x14ac:dyDescent="0.2">
      <c r="A49" s="27" t="s">
        <v>32</v>
      </c>
      <c r="B49" s="1" t="s">
        <v>10</v>
      </c>
      <c r="C49" s="10">
        <v>12</v>
      </c>
      <c r="D49" s="10">
        <v>3</v>
      </c>
      <c r="E49" s="10" t="s">
        <v>46</v>
      </c>
      <c r="F49" s="10">
        <v>3</v>
      </c>
      <c r="G49" s="10" t="s">
        <v>46</v>
      </c>
      <c r="H49" s="10" t="s">
        <v>43</v>
      </c>
      <c r="I49" s="10">
        <v>9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26</v>
      </c>
      <c r="D50" s="10">
        <v>4</v>
      </c>
      <c r="E50" s="10" t="s">
        <v>46</v>
      </c>
      <c r="F50" s="10">
        <v>4</v>
      </c>
      <c r="G50" s="10" t="s">
        <v>46</v>
      </c>
      <c r="H50" s="10" t="s">
        <v>43</v>
      </c>
      <c r="I50" s="10">
        <v>22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17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16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33</v>
      </c>
      <c r="D52" s="10">
        <v>3</v>
      </c>
      <c r="E52" s="10" t="s">
        <v>43</v>
      </c>
      <c r="F52" s="10">
        <v>1</v>
      </c>
      <c r="G52" s="10">
        <v>1</v>
      </c>
      <c r="H52" s="10">
        <v>1</v>
      </c>
      <c r="I52" s="10">
        <v>30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37</v>
      </c>
      <c r="D53" s="10">
        <v>12</v>
      </c>
      <c r="E53" s="10">
        <v>2</v>
      </c>
      <c r="F53" s="10">
        <v>2</v>
      </c>
      <c r="G53" s="10">
        <v>5</v>
      </c>
      <c r="H53" s="10">
        <v>3</v>
      </c>
      <c r="I53" s="10">
        <v>25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31</v>
      </c>
      <c r="D54" s="10">
        <v>4</v>
      </c>
      <c r="E54" s="10" t="s">
        <v>43</v>
      </c>
      <c r="F54" s="10">
        <v>2</v>
      </c>
      <c r="G54" s="10">
        <v>2</v>
      </c>
      <c r="H54" s="10" t="s">
        <v>43</v>
      </c>
      <c r="I54" s="10">
        <v>27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41</v>
      </c>
      <c r="D55" s="10">
        <v>5</v>
      </c>
      <c r="E55" s="10">
        <v>1</v>
      </c>
      <c r="F55" s="10">
        <v>1</v>
      </c>
      <c r="G55" s="10">
        <v>1</v>
      </c>
      <c r="H55" s="10">
        <v>2</v>
      </c>
      <c r="I55" s="10">
        <v>36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39</v>
      </c>
      <c r="D56" s="10">
        <v>4</v>
      </c>
      <c r="E56" s="10" t="s">
        <v>43</v>
      </c>
      <c r="F56" s="10" t="s">
        <v>43</v>
      </c>
      <c r="G56" s="10">
        <v>3</v>
      </c>
      <c r="H56" s="10">
        <v>1</v>
      </c>
      <c r="I56" s="10">
        <v>35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49</v>
      </c>
      <c r="D57" s="10">
        <v>2</v>
      </c>
      <c r="E57" s="10">
        <v>1</v>
      </c>
      <c r="F57" s="10" t="s">
        <v>43</v>
      </c>
      <c r="G57" s="10" t="s">
        <v>43</v>
      </c>
      <c r="H57" s="10">
        <v>1</v>
      </c>
      <c r="I57" s="10">
        <v>47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38</v>
      </c>
      <c r="D58" s="10">
        <v>1</v>
      </c>
      <c r="E58" s="10" t="s">
        <v>43</v>
      </c>
      <c r="F58" s="10">
        <v>1</v>
      </c>
      <c r="G58" s="10" t="s">
        <v>43</v>
      </c>
      <c r="H58" s="10" t="s">
        <v>43</v>
      </c>
      <c r="I58" s="10">
        <v>37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25</v>
      </c>
      <c r="D59" s="10">
        <v>4</v>
      </c>
      <c r="E59" s="10" t="s">
        <v>43</v>
      </c>
      <c r="F59" s="10" t="s">
        <v>43</v>
      </c>
      <c r="G59" s="10">
        <v>1</v>
      </c>
      <c r="H59" s="10">
        <v>3</v>
      </c>
      <c r="I59" s="10">
        <v>21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27</v>
      </c>
      <c r="D60" s="10">
        <v>3</v>
      </c>
      <c r="E60" s="10">
        <v>2</v>
      </c>
      <c r="F60" s="10" t="s">
        <v>43</v>
      </c>
      <c r="G60" s="10" t="s">
        <v>43</v>
      </c>
      <c r="H60" s="10">
        <v>1</v>
      </c>
      <c r="I60" s="10">
        <v>24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25</v>
      </c>
      <c r="D61" s="10">
        <v>8</v>
      </c>
      <c r="E61" s="10">
        <v>6</v>
      </c>
      <c r="F61" s="10" t="s">
        <v>43</v>
      </c>
      <c r="G61" s="10">
        <v>1</v>
      </c>
      <c r="H61" s="10">
        <v>1</v>
      </c>
      <c r="I61" s="10">
        <v>17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14</v>
      </c>
      <c r="D62" s="10">
        <v>11</v>
      </c>
      <c r="E62" s="10">
        <v>9</v>
      </c>
      <c r="F62" s="10" t="s">
        <v>43</v>
      </c>
      <c r="G62" s="10">
        <v>1</v>
      </c>
      <c r="H62" s="10">
        <v>1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22</v>
      </c>
      <c r="D63" s="10">
        <v>19</v>
      </c>
      <c r="E63" s="10">
        <v>13</v>
      </c>
      <c r="F63" s="10">
        <v>2</v>
      </c>
      <c r="G63" s="10" t="s">
        <v>43</v>
      </c>
      <c r="H63" s="10">
        <v>4</v>
      </c>
      <c r="I63" s="10">
        <v>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10</v>
      </c>
      <c r="D64" s="10">
        <v>8</v>
      </c>
      <c r="E64" s="10">
        <v>6</v>
      </c>
      <c r="F64" s="10" t="s">
        <v>43</v>
      </c>
      <c r="G64" s="10">
        <v>2</v>
      </c>
      <c r="H64" s="10" t="s">
        <v>43</v>
      </c>
      <c r="I64" s="10">
        <v>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7</v>
      </c>
      <c r="D65" s="10">
        <v>5</v>
      </c>
      <c r="E65" s="10">
        <v>4</v>
      </c>
      <c r="F65" s="10" t="s">
        <v>43</v>
      </c>
      <c r="G65" s="10">
        <v>1</v>
      </c>
      <c r="H65" s="10" t="s">
        <v>43</v>
      </c>
      <c r="I65" s="10">
        <v>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1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385</v>
      </c>
      <c r="D6" s="3">
        <v>118</v>
      </c>
      <c r="E6" s="3">
        <v>61</v>
      </c>
      <c r="F6" s="3">
        <v>17</v>
      </c>
      <c r="G6" s="3">
        <v>20</v>
      </c>
      <c r="H6" s="3">
        <v>20</v>
      </c>
      <c r="I6" s="3">
        <v>267</v>
      </c>
    </row>
    <row r="7" spans="1:32" ht="12" customHeight="1" x14ac:dyDescent="0.2">
      <c r="A7" s="27" t="s">
        <v>32</v>
      </c>
      <c r="B7" s="1" t="s">
        <v>10</v>
      </c>
      <c r="C7" s="10">
        <v>15</v>
      </c>
      <c r="D7" s="10">
        <v>2</v>
      </c>
      <c r="E7" s="10" t="s">
        <v>46</v>
      </c>
      <c r="F7" s="10" t="s">
        <v>43</v>
      </c>
      <c r="G7" s="10" t="s">
        <v>46</v>
      </c>
      <c r="H7" s="10">
        <v>2</v>
      </c>
      <c r="I7" s="10">
        <v>13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17</v>
      </c>
      <c r="D8" s="10">
        <v>3</v>
      </c>
      <c r="E8" s="10" t="s">
        <v>46</v>
      </c>
      <c r="F8" s="10">
        <v>2</v>
      </c>
      <c r="G8" s="10" t="s">
        <v>46</v>
      </c>
      <c r="H8" s="10">
        <v>1</v>
      </c>
      <c r="I8" s="10">
        <v>14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28</v>
      </c>
      <c r="D9" s="10">
        <v>4</v>
      </c>
      <c r="E9" s="10" t="s">
        <v>46</v>
      </c>
      <c r="F9" s="10">
        <v>3</v>
      </c>
      <c r="G9" s="10" t="s">
        <v>46</v>
      </c>
      <c r="H9" s="10">
        <v>1</v>
      </c>
      <c r="I9" s="10">
        <v>24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26</v>
      </c>
      <c r="D10" s="10">
        <v>4</v>
      </c>
      <c r="E10" s="10">
        <v>1</v>
      </c>
      <c r="F10" s="10">
        <v>1</v>
      </c>
      <c r="G10" s="10" t="s">
        <v>43</v>
      </c>
      <c r="H10" s="10">
        <v>2</v>
      </c>
      <c r="I10" s="10">
        <v>22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18</v>
      </c>
      <c r="D11" s="10">
        <v>1</v>
      </c>
      <c r="E11" s="10" t="s">
        <v>43</v>
      </c>
      <c r="F11" s="10">
        <v>1</v>
      </c>
      <c r="G11" s="10" t="s">
        <v>43</v>
      </c>
      <c r="H11" s="10" t="s">
        <v>43</v>
      </c>
      <c r="I11" s="10">
        <v>17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24</v>
      </c>
      <c r="D12" s="10">
        <v>3</v>
      </c>
      <c r="E12" s="10">
        <v>1</v>
      </c>
      <c r="F12" s="10" t="s">
        <v>43</v>
      </c>
      <c r="G12" s="10">
        <v>2</v>
      </c>
      <c r="H12" s="10" t="s">
        <v>43</v>
      </c>
      <c r="I12" s="10">
        <v>21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30</v>
      </c>
      <c r="D13" s="10">
        <v>1</v>
      </c>
      <c r="E13" s="10" t="s">
        <v>43</v>
      </c>
      <c r="F13" s="10" t="s">
        <v>43</v>
      </c>
      <c r="G13" s="10" t="s">
        <v>43</v>
      </c>
      <c r="H13" s="10">
        <v>1</v>
      </c>
      <c r="I13" s="10">
        <v>29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24</v>
      </c>
      <c r="D14" s="10">
        <v>2</v>
      </c>
      <c r="E14" s="10" t="s">
        <v>43</v>
      </c>
      <c r="F14" s="10">
        <v>2</v>
      </c>
      <c r="G14" s="10" t="s">
        <v>43</v>
      </c>
      <c r="H14" s="10" t="s">
        <v>43</v>
      </c>
      <c r="I14" s="10">
        <v>22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39</v>
      </c>
      <c r="D15" s="10">
        <v>9</v>
      </c>
      <c r="E15" s="10">
        <v>2</v>
      </c>
      <c r="F15" s="10">
        <v>3</v>
      </c>
      <c r="G15" s="10" t="s">
        <v>43</v>
      </c>
      <c r="H15" s="10">
        <v>4</v>
      </c>
      <c r="I15" s="10">
        <v>30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28</v>
      </c>
      <c r="D16" s="10">
        <v>3</v>
      </c>
      <c r="E16" s="10" t="s">
        <v>43</v>
      </c>
      <c r="F16" s="10">
        <v>1</v>
      </c>
      <c r="G16" s="10">
        <v>1</v>
      </c>
      <c r="H16" s="10">
        <v>1</v>
      </c>
      <c r="I16" s="10">
        <v>25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24</v>
      </c>
      <c r="D17" s="10">
        <v>4</v>
      </c>
      <c r="E17" s="10">
        <v>3</v>
      </c>
      <c r="F17" s="10" t="s">
        <v>43</v>
      </c>
      <c r="G17" s="10" t="s">
        <v>43</v>
      </c>
      <c r="H17" s="10">
        <v>1</v>
      </c>
      <c r="I17" s="10">
        <v>20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17</v>
      </c>
      <c r="D18" s="10">
        <v>3</v>
      </c>
      <c r="E18" s="10" t="s">
        <v>43</v>
      </c>
      <c r="F18" s="10">
        <v>2</v>
      </c>
      <c r="G18" s="10" t="s">
        <v>43</v>
      </c>
      <c r="H18" s="10">
        <v>1</v>
      </c>
      <c r="I18" s="10">
        <v>14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18</v>
      </c>
      <c r="D19" s="10">
        <v>10</v>
      </c>
      <c r="E19" s="10">
        <v>8</v>
      </c>
      <c r="F19" s="10" t="s">
        <v>43</v>
      </c>
      <c r="G19" s="10">
        <v>1</v>
      </c>
      <c r="H19" s="10">
        <v>1</v>
      </c>
      <c r="I19" s="10">
        <v>8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21</v>
      </c>
      <c r="D20" s="10">
        <v>16</v>
      </c>
      <c r="E20" s="10">
        <v>13</v>
      </c>
      <c r="F20" s="10" t="s">
        <v>43</v>
      </c>
      <c r="G20" s="10">
        <v>2</v>
      </c>
      <c r="H20" s="10">
        <v>1</v>
      </c>
      <c r="I20" s="10">
        <v>5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18</v>
      </c>
      <c r="D21" s="10">
        <v>17</v>
      </c>
      <c r="E21" s="10">
        <v>12</v>
      </c>
      <c r="F21" s="10" t="s">
        <v>43</v>
      </c>
      <c r="G21" s="10">
        <v>4</v>
      </c>
      <c r="H21" s="10">
        <v>1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16</v>
      </c>
      <c r="D22" s="10">
        <v>15</v>
      </c>
      <c r="E22" s="10">
        <v>7</v>
      </c>
      <c r="F22" s="10">
        <v>1</v>
      </c>
      <c r="G22" s="10">
        <v>4</v>
      </c>
      <c r="H22" s="10">
        <v>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14</v>
      </c>
      <c r="D23" s="10">
        <v>14</v>
      </c>
      <c r="E23" s="10">
        <v>12</v>
      </c>
      <c r="F23" s="10" t="s">
        <v>43</v>
      </c>
      <c r="G23" s="10">
        <v>2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4</v>
      </c>
      <c r="E24" s="10">
        <v>2</v>
      </c>
      <c r="F24" s="10">
        <v>1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3</v>
      </c>
      <c r="E25" s="10" t="s">
        <v>43</v>
      </c>
      <c r="F25" s="10" t="s">
        <v>43</v>
      </c>
      <c r="G25" s="10">
        <v>3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210</v>
      </c>
      <c r="D27" s="3">
        <v>57</v>
      </c>
      <c r="E27" s="3">
        <v>25</v>
      </c>
      <c r="F27" s="3">
        <v>11</v>
      </c>
      <c r="G27" s="3">
        <v>12</v>
      </c>
      <c r="H27" s="3">
        <v>9</v>
      </c>
      <c r="I27" s="3">
        <v>153</v>
      </c>
    </row>
    <row r="28" spans="1:12" ht="12" customHeight="1" x14ac:dyDescent="0.2">
      <c r="A28" s="27" t="s">
        <v>32</v>
      </c>
      <c r="B28" s="1" t="s">
        <v>10</v>
      </c>
      <c r="C28" s="10">
        <v>7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6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9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8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14</v>
      </c>
      <c r="D30" s="10">
        <v>2</v>
      </c>
      <c r="E30" s="10" t="s">
        <v>46</v>
      </c>
      <c r="F30" s="10">
        <v>2</v>
      </c>
      <c r="G30" s="10" t="s">
        <v>46</v>
      </c>
      <c r="H30" s="10" t="s">
        <v>43</v>
      </c>
      <c r="I30" s="10">
        <v>12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16</v>
      </c>
      <c r="D31" s="10">
        <v>3</v>
      </c>
      <c r="E31" s="10">
        <v>1</v>
      </c>
      <c r="F31" s="10">
        <v>1</v>
      </c>
      <c r="G31" s="10" t="s">
        <v>43</v>
      </c>
      <c r="H31" s="10">
        <v>1</v>
      </c>
      <c r="I31" s="10">
        <v>13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12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12</v>
      </c>
      <c r="D33" s="10">
        <v>1</v>
      </c>
      <c r="E33" s="10" t="s">
        <v>43</v>
      </c>
      <c r="F33" s="10" t="s">
        <v>43</v>
      </c>
      <c r="G33" s="10">
        <v>1</v>
      </c>
      <c r="H33" s="10" t="s">
        <v>43</v>
      </c>
      <c r="I33" s="10">
        <v>11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13</v>
      </c>
      <c r="D34" s="10">
        <v>1</v>
      </c>
      <c r="E34" s="10" t="s">
        <v>43</v>
      </c>
      <c r="F34" s="10" t="s">
        <v>43</v>
      </c>
      <c r="G34" s="10" t="s">
        <v>43</v>
      </c>
      <c r="H34" s="10">
        <v>1</v>
      </c>
      <c r="I34" s="10">
        <v>12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14</v>
      </c>
      <c r="D35" s="10">
        <v>1</v>
      </c>
      <c r="E35" s="10" t="s">
        <v>43</v>
      </c>
      <c r="F35" s="10">
        <v>1</v>
      </c>
      <c r="G35" s="10" t="s">
        <v>43</v>
      </c>
      <c r="H35" s="10" t="s">
        <v>43</v>
      </c>
      <c r="I35" s="10">
        <v>13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25</v>
      </c>
      <c r="D36" s="10">
        <v>6</v>
      </c>
      <c r="E36" s="10">
        <v>2</v>
      </c>
      <c r="F36" s="10">
        <v>3</v>
      </c>
      <c r="G36" s="10" t="s">
        <v>43</v>
      </c>
      <c r="H36" s="10">
        <v>1</v>
      </c>
      <c r="I36" s="10">
        <v>19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15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14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17</v>
      </c>
      <c r="D38" s="10">
        <v>1</v>
      </c>
      <c r="E38" s="10">
        <v>1</v>
      </c>
      <c r="F38" s="10" t="s">
        <v>43</v>
      </c>
      <c r="G38" s="10" t="s">
        <v>43</v>
      </c>
      <c r="H38" s="10" t="s">
        <v>43</v>
      </c>
      <c r="I38" s="10">
        <v>16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11</v>
      </c>
      <c r="D39" s="10">
        <v>1</v>
      </c>
      <c r="E39" s="10" t="s">
        <v>43</v>
      </c>
      <c r="F39" s="10">
        <v>1</v>
      </c>
      <c r="G39" s="10" t="s">
        <v>43</v>
      </c>
      <c r="H39" s="10" t="s">
        <v>43</v>
      </c>
      <c r="I39" s="10">
        <v>10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11</v>
      </c>
      <c r="D40" s="10">
        <v>8</v>
      </c>
      <c r="E40" s="10">
        <v>6</v>
      </c>
      <c r="F40" s="10" t="s">
        <v>43</v>
      </c>
      <c r="G40" s="10">
        <v>1</v>
      </c>
      <c r="H40" s="10">
        <v>1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11</v>
      </c>
      <c r="D41" s="10">
        <v>9</v>
      </c>
      <c r="E41" s="10">
        <v>7</v>
      </c>
      <c r="F41" s="10" t="s">
        <v>43</v>
      </c>
      <c r="G41" s="10">
        <v>2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5</v>
      </c>
      <c r="D42" s="10">
        <v>4</v>
      </c>
      <c r="E42" s="10">
        <v>2</v>
      </c>
      <c r="F42" s="10" t="s">
        <v>43</v>
      </c>
      <c r="G42" s="10">
        <v>2</v>
      </c>
      <c r="H42" s="10" t="s">
        <v>43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</v>
      </c>
      <c r="D43" s="10">
        <v>7</v>
      </c>
      <c r="E43" s="10">
        <v>2</v>
      </c>
      <c r="F43" s="10">
        <v>1</v>
      </c>
      <c r="G43" s="10">
        <v>1</v>
      </c>
      <c r="H43" s="10">
        <v>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5</v>
      </c>
      <c r="D44" s="10">
        <v>5</v>
      </c>
      <c r="E44" s="10">
        <v>4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 t="s">
        <v>43</v>
      </c>
      <c r="F45" s="10">
        <v>1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4</v>
      </c>
      <c r="D46" s="10">
        <v>3</v>
      </c>
      <c r="E46" s="10" t="s">
        <v>43</v>
      </c>
      <c r="F46" s="10" t="s">
        <v>43</v>
      </c>
      <c r="G46" s="10">
        <v>3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175</v>
      </c>
      <c r="D48" s="3">
        <v>61</v>
      </c>
      <c r="E48" s="3">
        <v>36</v>
      </c>
      <c r="F48" s="3">
        <v>6</v>
      </c>
      <c r="G48" s="3">
        <v>8</v>
      </c>
      <c r="H48" s="3">
        <v>11</v>
      </c>
      <c r="I48" s="3">
        <v>114</v>
      </c>
    </row>
    <row r="49" spans="1:11" ht="12" customHeight="1" x14ac:dyDescent="0.2">
      <c r="A49" s="27" t="s">
        <v>32</v>
      </c>
      <c r="B49" s="1" t="s">
        <v>10</v>
      </c>
      <c r="C49" s="10">
        <v>8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8</v>
      </c>
      <c r="D50" s="10">
        <v>2</v>
      </c>
      <c r="E50" s="10" t="s">
        <v>46</v>
      </c>
      <c r="F50" s="10">
        <v>1</v>
      </c>
      <c r="G50" s="10" t="s">
        <v>46</v>
      </c>
      <c r="H50" s="10">
        <v>1</v>
      </c>
      <c r="I50" s="10">
        <v>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14</v>
      </c>
      <c r="D51" s="10">
        <v>2</v>
      </c>
      <c r="E51" s="10" t="s">
        <v>46</v>
      </c>
      <c r="F51" s="10">
        <v>1</v>
      </c>
      <c r="G51" s="10" t="s">
        <v>46</v>
      </c>
      <c r="H51" s="10">
        <v>1</v>
      </c>
      <c r="I51" s="10">
        <v>12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10</v>
      </c>
      <c r="D52" s="10">
        <v>1</v>
      </c>
      <c r="E52" s="10" t="s">
        <v>43</v>
      </c>
      <c r="F52" s="10" t="s">
        <v>43</v>
      </c>
      <c r="G52" s="10" t="s">
        <v>43</v>
      </c>
      <c r="H52" s="10">
        <v>1</v>
      </c>
      <c r="I52" s="10">
        <v>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</v>
      </c>
      <c r="D53" s="10">
        <v>1</v>
      </c>
      <c r="E53" s="10" t="s">
        <v>43</v>
      </c>
      <c r="F53" s="10">
        <v>1</v>
      </c>
      <c r="G53" s="10" t="s">
        <v>43</v>
      </c>
      <c r="H53" s="10" t="s">
        <v>43</v>
      </c>
      <c r="I53" s="10">
        <v>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12</v>
      </c>
      <c r="D54" s="10">
        <v>2</v>
      </c>
      <c r="E54" s="10">
        <v>1</v>
      </c>
      <c r="F54" s="10" t="s">
        <v>43</v>
      </c>
      <c r="G54" s="10">
        <v>1</v>
      </c>
      <c r="H54" s="10" t="s">
        <v>43</v>
      </c>
      <c r="I54" s="10">
        <v>10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17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10</v>
      </c>
      <c r="D56" s="10">
        <v>1</v>
      </c>
      <c r="E56" s="10" t="s">
        <v>43</v>
      </c>
      <c r="F56" s="10">
        <v>1</v>
      </c>
      <c r="G56" s="10" t="s">
        <v>43</v>
      </c>
      <c r="H56" s="10" t="s">
        <v>43</v>
      </c>
      <c r="I56" s="10">
        <v>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14</v>
      </c>
      <c r="D57" s="10">
        <v>3</v>
      </c>
      <c r="E57" s="10" t="s">
        <v>43</v>
      </c>
      <c r="F57" s="10" t="s">
        <v>43</v>
      </c>
      <c r="G57" s="10" t="s">
        <v>43</v>
      </c>
      <c r="H57" s="10">
        <v>3</v>
      </c>
      <c r="I57" s="10">
        <v>11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13</v>
      </c>
      <c r="D58" s="10">
        <v>2</v>
      </c>
      <c r="E58" s="10" t="s">
        <v>43</v>
      </c>
      <c r="F58" s="10">
        <v>1</v>
      </c>
      <c r="G58" s="10">
        <v>1</v>
      </c>
      <c r="H58" s="10" t="s">
        <v>43</v>
      </c>
      <c r="I58" s="10">
        <v>11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7</v>
      </c>
      <c r="D59" s="10">
        <v>3</v>
      </c>
      <c r="E59" s="10">
        <v>2</v>
      </c>
      <c r="F59" s="10" t="s">
        <v>43</v>
      </c>
      <c r="G59" s="10" t="s">
        <v>43</v>
      </c>
      <c r="H59" s="10">
        <v>1</v>
      </c>
      <c r="I59" s="10">
        <v>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6</v>
      </c>
      <c r="D60" s="10">
        <v>2</v>
      </c>
      <c r="E60" s="10" t="s">
        <v>43</v>
      </c>
      <c r="F60" s="10">
        <v>1</v>
      </c>
      <c r="G60" s="10" t="s">
        <v>43</v>
      </c>
      <c r="H60" s="10">
        <v>1</v>
      </c>
      <c r="I60" s="10">
        <v>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7</v>
      </c>
      <c r="D61" s="10">
        <v>2</v>
      </c>
      <c r="E61" s="10">
        <v>2</v>
      </c>
      <c r="F61" s="10" t="s">
        <v>43</v>
      </c>
      <c r="G61" s="10" t="s">
        <v>43</v>
      </c>
      <c r="H61" s="10" t="s">
        <v>43</v>
      </c>
      <c r="I61" s="10">
        <v>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10</v>
      </c>
      <c r="D62" s="10">
        <v>7</v>
      </c>
      <c r="E62" s="10">
        <v>6</v>
      </c>
      <c r="F62" s="10" t="s">
        <v>43</v>
      </c>
      <c r="G62" s="10" t="s">
        <v>43</v>
      </c>
      <c r="H62" s="10">
        <v>1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13</v>
      </c>
      <c r="D63" s="10">
        <v>13</v>
      </c>
      <c r="E63" s="10">
        <v>10</v>
      </c>
      <c r="F63" s="10" t="s">
        <v>43</v>
      </c>
      <c r="G63" s="10">
        <v>2</v>
      </c>
      <c r="H63" s="10">
        <v>1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</v>
      </c>
      <c r="D64" s="10">
        <v>8</v>
      </c>
      <c r="E64" s="10">
        <v>5</v>
      </c>
      <c r="F64" s="10" t="s">
        <v>43</v>
      </c>
      <c r="G64" s="10">
        <v>3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9</v>
      </c>
      <c r="D65" s="10">
        <v>9</v>
      </c>
      <c r="E65" s="10">
        <v>8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2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15100</v>
      </c>
      <c r="D6" s="3">
        <v>5146</v>
      </c>
      <c r="E6" s="3">
        <v>3327</v>
      </c>
      <c r="F6" s="3">
        <v>305</v>
      </c>
      <c r="G6" s="3">
        <v>978</v>
      </c>
      <c r="H6" s="3">
        <v>536</v>
      </c>
      <c r="I6" s="3">
        <v>9954</v>
      </c>
    </row>
    <row r="7" spans="1:32" ht="12" customHeight="1" x14ac:dyDescent="0.2">
      <c r="A7" s="27" t="s">
        <v>32</v>
      </c>
      <c r="B7" s="1" t="s">
        <v>10</v>
      </c>
      <c r="C7" s="10">
        <v>94</v>
      </c>
      <c r="D7" s="10">
        <v>12</v>
      </c>
      <c r="E7" s="10" t="s">
        <v>46</v>
      </c>
      <c r="F7" s="10">
        <v>6</v>
      </c>
      <c r="G7" s="10" t="s">
        <v>46</v>
      </c>
      <c r="H7" s="10">
        <v>6</v>
      </c>
      <c r="I7" s="10">
        <v>82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161</v>
      </c>
      <c r="D8" s="10">
        <v>13</v>
      </c>
      <c r="E8" s="10" t="s">
        <v>46</v>
      </c>
      <c r="F8" s="10">
        <v>5</v>
      </c>
      <c r="G8" s="10" t="s">
        <v>46</v>
      </c>
      <c r="H8" s="10">
        <v>8</v>
      </c>
      <c r="I8" s="10">
        <v>148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277</v>
      </c>
      <c r="D9" s="10">
        <v>17</v>
      </c>
      <c r="E9" s="10" t="s">
        <v>46</v>
      </c>
      <c r="F9" s="10">
        <v>9</v>
      </c>
      <c r="G9" s="10" t="s">
        <v>46</v>
      </c>
      <c r="H9" s="10">
        <v>8</v>
      </c>
      <c r="I9" s="10">
        <v>260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504</v>
      </c>
      <c r="D10" s="10">
        <v>18</v>
      </c>
      <c r="E10" s="10">
        <v>1</v>
      </c>
      <c r="F10" s="10">
        <v>5</v>
      </c>
      <c r="G10" s="10">
        <v>1</v>
      </c>
      <c r="H10" s="10">
        <v>11</v>
      </c>
      <c r="I10" s="10">
        <v>486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553</v>
      </c>
      <c r="D11" s="10">
        <v>24</v>
      </c>
      <c r="E11" s="10">
        <v>5</v>
      </c>
      <c r="F11" s="10">
        <v>5</v>
      </c>
      <c r="G11" s="10">
        <v>1</v>
      </c>
      <c r="H11" s="10">
        <v>13</v>
      </c>
      <c r="I11" s="10">
        <v>529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743</v>
      </c>
      <c r="D12" s="10">
        <v>36</v>
      </c>
      <c r="E12" s="10">
        <v>15</v>
      </c>
      <c r="F12" s="10">
        <v>4</v>
      </c>
      <c r="G12" s="10">
        <v>4</v>
      </c>
      <c r="H12" s="10">
        <v>13</v>
      </c>
      <c r="I12" s="10">
        <v>707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1018</v>
      </c>
      <c r="D13" s="10">
        <v>52</v>
      </c>
      <c r="E13" s="10">
        <v>16</v>
      </c>
      <c r="F13" s="10">
        <v>5</v>
      </c>
      <c r="G13" s="10">
        <v>4</v>
      </c>
      <c r="H13" s="10">
        <v>27</v>
      </c>
      <c r="I13" s="10">
        <v>966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1111</v>
      </c>
      <c r="D14" s="10">
        <v>60</v>
      </c>
      <c r="E14" s="10">
        <v>8</v>
      </c>
      <c r="F14" s="10">
        <v>8</v>
      </c>
      <c r="G14" s="10">
        <v>2</v>
      </c>
      <c r="H14" s="10">
        <v>42</v>
      </c>
      <c r="I14" s="10">
        <v>1051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1134</v>
      </c>
      <c r="D15" s="10">
        <v>47</v>
      </c>
      <c r="E15" s="10">
        <v>5</v>
      </c>
      <c r="F15" s="10">
        <v>8</v>
      </c>
      <c r="G15" s="10">
        <v>2</v>
      </c>
      <c r="H15" s="10">
        <v>32</v>
      </c>
      <c r="I15" s="10">
        <v>1087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1141</v>
      </c>
      <c r="D16" s="10">
        <v>67</v>
      </c>
      <c r="E16" s="10">
        <v>13</v>
      </c>
      <c r="F16" s="10">
        <v>10</v>
      </c>
      <c r="G16" s="10">
        <v>3</v>
      </c>
      <c r="H16" s="10">
        <v>41</v>
      </c>
      <c r="I16" s="10">
        <v>1074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1217</v>
      </c>
      <c r="D17" s="10">
        <v>87</v>
      </c>
      <c r="E17" s="10">
        <v>15</v>
      </c>
      <c r="F17" s="10">
        <v>20</v>
      </c>
      <c r="G17" s="10">
        <v>7</v>
      </c>
      <c r="H17" s="10">
        <v>45</v>
      </c>
      <c r="I17" s="10">
        <v>1130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1305</v>
      </c>
      <c r="D18" s="10">
        <v>144</v>
      </c>
      <c r="E18" s="10">
        <v>44</v>
      </c>
      <c r="F18" s="10">
        <v>44</v>
      </c>
      <c r="G18" s="10">
        <v>7</v>
      </c>
      <c r="H18" s="10">
        <v>49</v>
      </c>
      <c r="I18" s="10">
        <v>1161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1068</v>
      </c>
      <c r="D19" s="10">
        <v>294</v>
      </c>
      <c r="E19" s="10">
        <v>202</v>
      </c>
      <c r="F19" s="10">
        <v>35</v>
      </c>
      <c r="G19" s="10">
        <v>12</v>
      </c>
      <c r="H19" s="10">
        <v>45</v>
      </c>
      <c r="I19" s="10">
        <v>774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1060</v>
      </c>
      <c r="D20" s="10">
        <v>745</v>
      </c>
      <c r="E20" s="10">
        <v>536</v>
      </c>
      <c r="F20" s="10">
        <v>43</v>
      </c>
      <c r="G20" s="10">
        <v>76</v>
      </c>
      <c r="H20" s="10">
        <v>90</v>
      </c>
      <c r="I20" s="10">
        <v>315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1338</v>
      </c>
      <c r="D21" s="10">
        <v>1258</v>
      </c>
      <c r="E21" s="10">
        <v>956</v>
      </c>
      <c r="F21" s="10">
        <v>42</v>
      </c>
      <c r="G21" s="10">
        <v>190</v>
      </c>
      <c r="H21" s="10">
        <v>70</v>
      </c>
      <c r="I21" s="10">
        <v>80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1170</v>
      </c>
      <c r="D22" s="10">
        <v>1126</v>
      </c>
      <c r="E22" s="10">
        <v>847</v>
      </c>
      <c r="F22" s="10">
        <v>20</v>
      </c>
      <c r="G22" s="10">
        <v>235</v>
      </c>
      <c r="H22" s="10">
        <v>24</v>
      </c>
      <c r="I22" s="10">
        <v>44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702</v>
      </c>
      <c r="D23" s="10">
        <v>674</v>
      </c>
      <c r="E23" s="10">
        <v>427</v>
      </c>
      <c r="F23" s="10">
        <v>17</v>
      </c>
      <c r="G23" s="10">
        <v>223</v>
      </c>
      <c r="H23" s="10">
        <v>7</v>
      </c>
      <c r="I23" s="10">
        <v>28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325</v>
      </c>
      <c r="D24" s="10">
        <v>310</v>
      </c>
      <c r="E24" s="10">
        <v>172</v>
      </c>
      <c r="F24" s="10">
        <v>10</v>
      </c>
      <c r="G24" s="10">
        <v>125</v>
      </c>
      <c r="H24" s="10">
        <v>3</v>
      </c>
      <c r="I24" s="10">
        <v>15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176</v>
      </c>
      <c r="D25" s="10">
        <v>160</v>
      </c>
      <c r="E25" s="10">
        <v>64</v>
      </c>
      <c r="F25" s="10">
        <v>9</v>
      </c>
      <c r="G25" s="10">
        <v>85</v>
      </c>
      <c r="H25" s="10">
        <v>2</v>
      </c>
      <c r="I25" s="10">
        <v>16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3</v>
      </c>
      <c r="D26" s="10">
        <v>2</v>
      </c>
      <c r="E26" s="10">
        <v>1</v>
      </c>
      <c r="F26" s="10" t="s">
        <v>43</v>
      </c>
      <c r="G26" s="10">
        <v>1</v>
      </c>
      <c r="H26" s="10" t="s">
        <v>43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8647</v>
      </c>
      <c r="D27" s="3">
        <v>3249</v>
      </c>
      <c r="E27" s="3">
        <v>1816</v>
      </c>
      <c r="F27" s="3">
        <v>255</v>
      </c>
      <c r="G27" s="3">
        <v>823</v>
      </c>
      <c r="H27" s="3">
        <v>355</v>
      </c>
      <c r="I27" s="3">
        <v>5398</v>
      </c>
    </row>
    <row r="28" spans="1:11" ht="12" customHeight="1" x14ac:dyDescent="0.2">
      <c r="A28" s="27" t="s">
        <v>32</v>
      </c>
      <c r="B28" s="1" t="s">
        <v>10</v>
      </c>
      <c r="C28" s="10">
        <v>35</v>
      </c>
      <c r="D28" s="10">
        <v>5</v>
      </c>
      <c r="E28" s="10" t="s">
        <v>46</v>
      </c>
      <c r="F28" s="10">
        <v>2</v>
      </c>
      <c r="G28" s="10" t="s">
        <v>46</v>
      </c>
      <c r="H28" s="10">
        <v>3</v>
      </c>
      <c r="I28" s="10">
        <v>30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80</v>
      </c>
      <c r="D29" s="10">
        <v>7</v>
      </c>
      <c r="E29" s="10" t="s">
        <v>46</v>
      </c>
      <c r="F29" s="10">
        <v>3</v>
      </c>
      <c r="G29" s="10" t="s">
        <v>46</v>
      </c>
      <c r="H29" s="10">
        <v>4</v>
      </c>
      <c r="I29" s="10">
        <v>73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142</v>
      </c>
      <c r="D30" s="10">
        <v>10</v>
      </c>
      <c r="E30" s="10" t="s">
        <v>46</v>
      </c>
      <c r="F30" s="10">
        <v>5</v>
      </c>
      <c r="G30" s="10" t="s">
        <v>46</v>
      </c>
      <c r="H30" s="10">
        <v>5</v>
      </c>
      <c r="I30" s="10">
        <v>132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263</v>
      </c>
      <c r="D31" s="10">
        <v>11</v>
      </c>
      <c r="E31" s="10">
        <v>1</v>
      </c>
      <c r="F31" s="10">
        <v>3</v>
      </c>
      <c r="G31" s="10">
        <v>1</v>
      </c>
      <c r="H31" s="10">
        <v>6</v>
      </c>
      <c r="I31" s="10">
        <v>252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266</v>
      </c>
      <c r="D32" s="10">
        <v>10</v>
      </c>
      <c r="E32" s="10">
        <v>1</v>
      </c>
      <c r="F32" s="10">
        <v>1</v>
      </c>
      <c r="G32" s="10" t="s">
        <v>43</v>
      </c>
      <c r="H32" s="10">
        <v>8</v>
      </c>
      <c r="I32" s="10">
        <v>256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412</v>
      </c>
      <c r="D33" s="10">
        <v>23</v>
      </c>
      <c r="E33" s="10">
        <v>7</v>
      </c>
      <c r="F33" s="10">
        <v>2</v>
      </c>
      <c r="G33" s="10">
        <v>2</v>
      </c>
      <c r="H33" s="10">
        <v>12</v>
      </c>
      <c r="I33" s="10">
        <v>389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531</v>
      </c>
      <c r="D34" s="10">
        <v>32</v>
      </c>
      <c r="E34" s="10">
        <v>10</v>
      </c>
      <c r="F34" s="10">
        <v>3</v>
      </c>
      <c r="G34" s="10">
        <v>2</v>
      </c>
      <c r="H34" s="10">
        <v>17</v>
      </c>
      <c r="I34" s="10">
        <v>499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637</v>
      </c>
      <c r="D35" s="10">
        <v>37</v>
      </c>
      <c r="E35" s="10">
        <v>2</v>
      </c>
      <c r="F35" s="10">
        <v>5</v>
      </c>
      <c r="G35" s="10">
        <v>1</v>
      </c>
      <c r="H35" s="10">
        <v>29</v>
      </c>
      <c r="I35" s="10">
        <v>600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663</v>
      </c>
      <c r="D36" s="10">
        <v>34</v>
      </c>
      <c r="E36" s="10">
        <v>4</v>
      </c>
      <c r="F36" s="10">
        <v>6</v>
      </c>
      <c r="G36" s="10" t="s">
        <v>43</v>
      </c>
      <c r="H36" s="10">
        <v>24</v>
      </c>
      <c r="I36" s="10">
        <v>629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659</v>
      </c>
      <c r="D37" s="10">
        <v>44</v>
      </c>
      <c r="E37" s="10">
        <v>6</v>
      </c>
      <c r="F37" s="10">
        <v>9</v>
      </c>
      <c r="G37" s="10">
        <v>2</v>
      </c>
      <c r="H37" s="10">
        <v>27</v>
      </c>
      <c r="I37" s="10">
        <v>615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725</v>
      </c>
      <c r="D38" s="10">
        <v>68</v>
      </c>
      <c r="E38" s="10">
        <v>12</v>
      </c>
      <c r="F38" s="10">
        <v>16</v>
      </c>
      <c r="G38" s="10">
        <v>5</v>
      </c>
      <c r="H38" s="10">
        <v>35</v>
      </c>
      <c r="I38" s="10">
        <v>657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772</v>
      </c>
      <c r="D39" s="10">
        <v>106</v>
      </c>
      <c r="E39" s="10">
        <v>24</v>
      </c>
      <c r="F39" s="10">
        <v>39</v>
      </c>
      <c r="G39" s="10">
        <v>5</v>
      </c>
      <c r="H39" s="10">
        <v>38</v>
      </c>
      <c r="I39" s="10">
        <v>666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611</v>
      </c>
      <c r="D40" s="10">
        <v>229</v>
      </c>
      <c r="E40" s="10">
        <v>159</v>
      </c>
      <c r="F40" s="10">
        <v>31</v>
      </c>
      <c r="G40" s="10">
        <v>11</v>
      </c>
      <c r="H40" s="10">
        <v>28</v>
      </c>
      <c r="I40" s="10">
        <v>382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631</v>
      </c>
      <c r="D41" s="10">
        <v>513</v>
      </c>
      <c r="E41" s="10">
        <v>360</v>
      </c>
      <c r="F41" s="10">
        <v>38</v>
      </c>
      <c r="G41" s="10">
        <v>70</v>
      </c>
      <c r="H41" s="10">
        <v>45</v>
      </c>
      <c r="I41" s="10">
        <v>118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767</v>
      </c>
      <c r="D42" s="10">
        <v>734</v>
      </c>
      <c r="E42" s="10">
        <v>491</v>
      </c>
      <c r="F42" s="10">
        <v>40</v>
      </c>
      <c r="G42" s="10">
        <v>160</v>
      </c>
      <c r="H42" s="10">
        <v>43</v>
      </c>
      <c r="I42" s="10">
        <v>33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678</v>
      </c>
      <c r="D43" s="10">
        <v>653</v>
      </c>
      <c r="E43" s="10">
        <v>412</v>
      </c>
      <c r="F43" s="10">
        <v>19</v>
      </c>
      <c r="G43" s="10">
        <v>201</v>
      </c>
      <c r="H43" s="10">
        <v>21</v>
      </c>
      <c r="I43" s="10">
        <v>25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425</v>
      </c>
      <c r="D44" s="10">
        <v>409</v>
      </c>
      <c r="E44" s="10">
        <v>205</v>
      </c>
      <c r="F44" s="10">
        <v>14</v>
      </c>
      <c r="G44" s="10">
        <v>184</v>
      </c>
      <c r="H44" s="10">
        <v>6</v>
      </c>
      <c r="I44" s="10">
        <v>16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223</v>
      </c>
      <c r="D45" s="10">
        <v>210</v>
      </c>
      <c r="E45" s="10">
        <v>89</v>
      </c>
      <c r="F45" s="10">
        <v>10</v>
      </c>
      <c r="G45" s="10">
        <v>109</v>
      </c>
      <c r="H45" s="10">
        <v>2</v>
      </c>
      <c r="I45" s="10">
        <v>13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125</v>
      </c>
      <c r="D46" s="10">
        <v>112</v>
      </c>
      <c r="E46" s="10">
        <v>32</v>
      </c>
      <c r="F46" s="10">
        <v>9</v>
      </c>
      <c r="G46" s="10">
        <v>69</v>
      </c>
      <c r="H46" s="10">
        <v>2</v>
      </c>
      <c r="I46" s="10">
        <v>13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2</v>
      </c>
      <c r="D47" s="10">
        <v>2</v>
      </c>
      <c r="E47" s="10">
        <v>1</v>
      </c>
      <c r="F47" s="10" t="s">
        <v>43</v>
      </c>
      <c r="G47" s="10">
        <v>1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6453</v>
      </c>
      <c r="D48" s="3">
        <v>1897</v>
      </c>
      <c r="E48" s="3">
        <v>1511</v>
      </c>
      <c r="F48" s="3">
        <v>50</v>
      </c>
      <c r="G48" s="3">
        <v>155</v>
      </c>
      <c r="H48" s="3">
        <v>181</v>
      </c>
      <c r="I48" s="3">
        <v>4556</v>
      </c>
    </row>
    <row r="49" spans="1:11" ht="12" customHeight="1" x14ac:dyDescent="0.2">
      <c r="A49" s="27" t="s">
        <v>32</v>
      </c>
      <c r="B49" s="1" t="s">
        <v>10</v>
      </c>
      <c r="C49" s="10">
        <v>59</v>
      </c>
      <c r="D49" s="10">
        <v>7</v>
      </c>
      <c r="E49" s="10" t="s">
        <v>46</v>
      </c>
      <c r="F49" s="10">
        <v>4</v>
      </c>
      <c r="G49" s="10" t="s">
        <v>46</v>
      </c>
      <c r="H49" s="10">
        <v>3</v>
      </c>
      <c r="I49" s="10">
        <v>52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81</v>
      </c>
      <c r="D50" s="10">
        <v>6</v>
      </c>
      <c r="E50" s="10" t="s">
        <v>46</v>
      </c>
      <c r="F50" s="10">
        <v>2</v>
      </c>
      <c r="G50" s="10" t="s">
        <v>46</v>
      </c>
      <c r="H50" s="10">
        <v>4</v>
      </c>
      <c r="I50" s="10">
        <v>75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135</v>
      </c>
      <c r="D51" s="10">
        <v>7</v>
      </c>
      <c r="E51" s="10" t="s">
        <v>46</v>
      </c>
      <c r="F51" s="10">
        <v>4</v>
      </c>
      <c r="G51" s="10" t="s">
        <v>46</v>
      </c>
      <c r="H51" s="10">
        <v>3</v>
      </c>
      <c r="I51" s="10">
        <v>128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241</v>
      </c>
      <c r="D52" s="10">
        <v>7</v>
      </c>
      <c r="E52" s="10" t="s">
        <v>43</v>
      </c>
      <c r="F52" s="10">
        <v>2</v>
      </c>
      <c r="G52" s="10" t="s">
        <v>43</v>
      </c>
      <c r="H52" s="10">
        <v>5</v>
      </c>
      <c r="I52" s="10">
        <v>234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287</v>
      </c>
      <c r="D53" s="10">
        <v>14</v>
      </c>
      <c r="E53" s="10">
        <v>4</v>
      </c>
      <c r="F53" s="10">
        <v>4</v>
      </c>
      <c r="G53" s="10">
        <v>1</v>
      </c>
      <c r="H53" s="10">
        <v>5</v>
      </c>
      <c r="I53" s="10">
        <v>273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331</v>
      </c>
      <c r="D54" s="10">
        <v>13</v>
      </c>
      <c r="E54" s="10">
        <v>8</v>
      </c>
      <c r="F54" s="10">
        <v>2</v>
      </c>
      <c r="G54" s="10">
        <v>2</v>
      </c>
      <c r="H54" s="10">
        <v>1</v>
      </c>
      <c r="I54" s="10">
        <v>318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487</v>
      </c>
      <c r="D55" s="10">
        <v>20</v>
      </c>
      <c r="E55" s="10">
        <v>6</v>
      </c>
      <c r="F55" s="10">
        <v>2</v>
      </c>
      <c r="G55" s="10">
        <v>2</v>
      </c>
      <c r="H55" s="10">
        <v>10</v>
      </c>
      <c r="I55" s="10">
        <v>467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474</v>
      </c>
      <c r="D56" s="10">
        <v>23</v>
      </c>
      <c r="E56" s="10">
        <v>6</v>
      </c>
      <c r="F56" s="10">
        <v>3</v>
      </c>
      <c r="G56" s="10">
        <v>1</v>
      </c>
      <c r="H56" s="10">
        <v>13</v>
      </c>
      <c r="I56" s="10">
        <v>451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471</v>
      </c>
      <c r="D57" s="10">
        <v>13</v>
      </c>
      <c r="E57" s="10">
        <v>1</v>
      </c>
      <c r="F57" s="10">
        <v>2</v>
      </c>
      <c r="G57" s="10">
        <v>2</v>
      </c>
      <c r="H57" s="10">
        <v>8</v>
      </c>
      <c r="I57" s="10">
        <v>458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482</v>
      </c>
      <c r="D58" s="10">
        <v>23</v>
      </c>
      <c r="E58" s="10">
        <v>7</v>
      </c>
      <c r="F58" s="10">
        <v>1</v>
      </c>
      <c r="G58" s="10">
        <v>1</v>
      </c>
      <c r="H58" s="10">
        <v>14</v>
      </c>
      <c r="I58" s="10">
        <v>459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492</v>
      </c>
      <c r="D59" s="10">
        <v>19</v>
      </c>
      <c r="E59" s="10">
        <v>3</v>
      </c>
      <c r="F59" s="10">
        <v>4</v>
      </c>
      <c r="G59" s="10">
        <v>2</v>
      </c>
      <c r="H59" s="10">
        <v>10</v>
      </c>
      <c r="I59" s="10">
        <v>473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533</v>
      </c>
      <c r="D60" s="10">
        <v>38</v>
      </c>
      <c r="E60" s="10">
        <v>20</v>
      </c>
      <c r="F60" s="10">
        <v>5</v>
      </c>
      <c r="G60" s="10">
        <v>2</v>
      </c>
      <c r="H60" s="10">
        <v>11</v>
      </c>
      <c r="I60" s="10">
        <v>495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457</v>
      </c>
      <c r="D61" s="10">
        <v>65</v>
      </c>
      <c r="E61" s="10">
        <v>43</v>
      </c>
      <c r="F61" s="10">
        <v>4</v>
      </c>
      <c r="G61" s="10">
        <v>1</v>
      </c>
      <c r="H61" s="10">
        <v>17</v>
      </c>
      <c r="I61" s="10">
        <v>392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429</v>
      </c>
      <c r="D62" s="10">
        <v>232</v>
      </c>
      <c r="E62" s="10">
        <v>176</v>
      </c>
      <c r="F62" s="10">
        <v>5</v>
      </c>
      <c r="G62" s="10">
        <v>6</v>
      </c>
      <c r="H62" s="10">
        <v>45</v>
      </c>
      <c r="I62" s="10">
        <v>197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571</v>
      </c>
      <c r="D63" s="10">
        <v>524</v>
      </c>
      <c r="E63" s="10">
        <v>465</v>
      </c>
      <c r="F63" s="10">
        <v>2</v>
      </c>
      <c r="G63" s="10">
        <v>30</v>
      </c>
      <c r="H63" s="10">
        <v>27</v>
      </c>
      <c r="I63" s="10">
        <v>47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492</v>
      </c>
      <c r="D64" s="10">
        <v>473</v>
      </c>
      <c r="E64" s="10">
        <v>435</v>
      </c>
      <c r="F64" s="10">
        <v>1</v>
      </c>
      <c r="G64" s="10">
        <v>34</v>
      </c>
      <c r="H64" s="10">
        <v>3</v>
      </c>
      <c r="I64" s="10">
        <v>19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277</v>
      </c>
      <c r="D65" s="10">
        <v>265</v>
      </c>
      <c r="E65" s="10">
        <v>222</v>
      </c>
      <c r="F65" s="10">
        <v>3</v>
      </c>
      <c r="G65" s="10">
        <v>39</v>
      </c>
      <c r="H65" s="10">
        <v>1</v>
      </c>
      <c r="I65" s="10">
        <v>12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102</v>
      </c>
      <c r="D66" s="10">
        <v>100</v>
      </c>
      <c r="E66" s="10">
        <v>83</v>
      </c>
      <c r="F66" s="10" t="s">
        <v>43</v>
      </c>
      <c r="G66" s="10">
        <v>16</v>
      </c>
      <c r="H66" s="10">
        <v>1</v>
      </c>
      <c r="I66" s="10">
        <v>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51</v>
      </c>
      <c r="D67" s="10">
        <v>48</v>
      </c>
      <c r="E67" s="10">
        <v>32</v>
      </c>
      <c r="F67" s="10" t="s">
        <v>43</v>
      </c>
      <c r="G67" s="10">
        <v>16</v>
      </c>
      <c r="H67" s="10" t="s">
        <v>43</v>
      </c>
      <c r="I67" s="10">
        <v>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1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6392</v>
      </c>
      <c r="D6" s="3">
        <v>952</v>
      </c>
      <c r="E6" s="3">
        <v>501</v>
      </c>
      <c r="F6" s="3">
        <v>85</v>
      </c>
      <c r="G6" s="3">
        <v>138</v>
      </c>
      <c r="H6" s="3">
        <v>228</v>
      </c>
      <c r="I6" s="3">
        <v>5440</v>
      </c>
    </row>
    <row r="7" spans="1:32" ht="12" customHeight="1" x14ac:dyDescent="0.2">
      <c r="A7" s="27" t="s">
        <v>32</v>
      </c>
      <c r="B7" s="1" t="s">
        <v>10</v>
      </c>
      <c r="C7" s="10">
        <v>77</v>
      </c>
      <c r="D7" s="10">
        <v>2</v>
      </c>
      <c r="E7" s="10" t="s">
        <v>46</v>
      </c>
      <c r="F7" s="10">
        <v>2</v>
      </c>
      <c r="G7" s="10" t="s">
        <v>46</v>
      </c>
      <c r="H7" s="10" t="s">
        <v>43</v>
      </c>
      <c r="I7" s="10">
        <v>75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104</v>
      </c>
      <c r="D8" s="10">
        <v>4</v>
      </c>
      <c r="E8" s="10" t="s">
        <v>46</v>
      </c>
      <c r="F8" s="10">
        <v>2</v>
      </c>
      <c r="G8" s="10" t="s">
        <v>46</v>
      </c>
      <c r="H8" s="10">
        <v>2</v>
      </c>
      <c r="I8" s="10">
        <v>100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225</v>
      </c>
      <c r="D9" s="10">
        <v>13</v>
      </c>
      <c r="E9" s="10" t="s">
        <v>46</v>
      </c>
      <c r="F9" s="10">
        <v>3</v>
      </c>
      <c r="G9" s="10" t="s">
        <v>46</v>
      </c>
      <c r="H9" s="10">
        <v>10</v>
      </c>
      <c r="I9" s="10">
        <v>212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351</v>
      </c>
      <c r="D10" s="10">
        <v>16</v>
      </c>
      <c r="E10" s="10">
        <v>1</v>
      </c>
      <c r="F10" s="10">
        <v>3</v>
      </c>
      <c r="G10" s="10" t="s">
        <v>43</v>
      </c>
      <c r="H10" s="10">
        <v>12</v>
      </c>
      <c r="I10" s="10">
        <v>335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511</v>
      </c>
      <c r="D11" s="10">
        <v>18</v>
      </c>
      <c r="E11" s="10">
        <v>2</v>
      </c>
      <c r="F11" s="10">
        <v>4</v>
      </c>
      <c r="G11" s="10" t="s">
        <v>43</v>
      </c>
      <c r="H11" s="10">
        <v>12</v>
      </c>
      <c r="I11" s="10">
        <v>493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624</v>
      </c>
      <c r="D12" s="10">
        <v>34</v>
      </c>
      <c r="E12" s="10">
        <v>5</v>
      </c>
      <c r="F12" s="10">
        <v>3</v>
      </c>
      <c r="G12" s="10">
        <v>2</v>
      </c>
      <c r="H12" s="10">
        <v>24</v>
      </c>
      <c r="I12" s="10">
        <v>590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700</v>
      </c>
      <c r="D13" s="10">
        <v>30</v>
      </c>
      <c r="E13" s="10">
        <v>3</v>
      </c>
      <c r="F13" s="10">
        <v>3</v>
      </c>
      <c r="G13" s="10">
        <v>1</v>
      </c>
      <c r="H13" s="10">
        <v>23</v>
      </c>
      <c r="I13" s="10">
        <v>670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571</v>
      </c>
      <c r="D14" s="10">
        <v>38</v>
      </c>
      <c r="E14" s="10">
        <v>5</v>
      </c>
      <c r="F14" s="10">
        <v>1</v>
      </c>
      <c r="G14" s="10">
        <v>3</v>
      </c>
      <c r="H14" s="10">
        <v>29</v>
      </c>
      <c r="I14" s="10">
        <v>533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550</v>
      </c>
      <c r="D15" s="10">
        <v>22</v>
      </c>
      <c r="E15" s="10">
        <v>8</v>
      </c>
      <c r="F15" s="10">
        <v>4</v>
      </c>
      <c r="G15" s="10">
        <v>3</v>
      </c>
      <c r="H15" s="10">
        <v>7</v>
      </c>
      <c r="I15" s="10">
        <v>528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545</v>
      </c>
      <c r="D16" s="10">
        <v>32</v>
      </c>
      <c r="E16" s="10">
        <v>7</v>
      </c>
      <c r="F16" s="10">
        <v>7</v>
      </c>
      <c r="G16" s="10">
        <v>2</v>
      </c>
      <c r="H16" s="10">
        <v>16</v>
      </c>
      <c r="I16" s="10">
        <v>513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530</v>
      </c>
      <c r="D17" s="10">
        <v>39</v>
      </c>
      <c r="E17" s="10">
        <v>14</v>
      </c>
      <c r="F17" s="10">
        <v>6</v>
      </c>
      <c r="G17" s="10" t="s">
        <v>43</v>
      </c>
      <c r="H17" s="10">
        <v>19</v>
      </c>
      <c r="I17" s="10">
        <v>491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432</v>
      </c>
      <c r="D18" s="10">
        <v>36</v>
      </c>
      <c r="E18" s="10">
        <v>16</v>
      </c>
      <c r="F18" s="10">
        <v>10</v>
      </c>
      <c r="G18" s="10">
        <v>1</v>
      </c>
      <c r="H18" s="10">
        <v>9</v>
      </c>
      <c r="I18" s="10">
        <v>396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344</v>
      </c>
      <c r="D19" s="10">
        <v>68</v>
      </c>
      <c r="E19" s="10">
        <v>52</v>
      </c>
      <c r="F19" s="10">
        <v>8</v>
      </c>
      <c r="G19" s="10">
        <v>4</v>
      </c>
      <c r="H19" s="10">
        <v>4</v>
      </c>
      <c r="I19" s="10">
        <v>276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238</v>
      </c>
      <c r="D20" s="10">
        <v>135</v>
      </c>
      <c r="E20" s="10">
        <v>94</v>
      </c>
      <c r="F20" s="10">
        <v>8</v>
      </c>
      <c r="G20" s="10">
        <v>2</v>
      </c>
      <c r="H20" s="10">
        <v>31</v>
      </c>
      <c r="I20" s="10">
        <v>103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233</v>
      </c>
      <c r="D21" s="10">
        <v>171</v>
      </c>
      <c r="E21" s="10">
        <v>124</v>
      </c>
      <c r="F21" s="10">
        <v>14</v>
      </c>
      <c r="G21" s="10">
        <v>16</v>
      </c>
      <c r="H21" s="10">
        <v>17</v>
      </c>
      <c r="I21" s="10">
        <v>62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169</v>
      </c>
      <c r="D22" s="10">
        <v>129</v>
      </c>
      <c r="E22" s="10">
        <v>94</v>
      </c>
      <c r="F22" s="10" t="s">
        <v>43</v>
      </c>
      <c r="G22" s="10">
        <v>28</v>
      </c>
      <c r="H22" s="10">
        <v>7</v>
      </c>
      <c r="I22" s="10">
        <v>40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86</v>
      </c>
      <c r="D23" s="10">
        <v>74</v>
      </c>
      <c r="E23" s="10">
        <v>39</v>
      </c>
      <c r="F23" s="10">
        <v>1</v>
      </c>
      <c r="G23" s="10">
        <v>32</v>
      </c>
      <c r="H23" s="10">
        <v>2</v>
      </c>
      <c r="I23" s="10">
        <v>12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61</v>
      </c>
      <c r="D24" s="10">
        <v>54</v>
      </c>
      <c r="E24" s="10">
        <v>24</v>
      </c>
      <c r="F24" s="10">
        <v>3</v>
      </c>
      <c r="G24" s="10">
        <v>26</v>
      </c>
      <c r="H24" s="10">
        <v>1</v>
      </c>
      <c r="I24" s="10">
        <v>7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41</v>
      </c>
      <c r="D25" s="10">
        <v>37</v>
      </c>
      <c r="E25" s="10">
        <v>13</v>
      </c>
      <c r="F25" s="10">
        <v>3</v>
      </c>
      <c r="G25" s="10">
        <v>18</v>
      </c>
      <c r="H25" s="10">
        <v>3</v>
      </c>
      <c r="I25" s="10">
        <v>4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3466</v>
      </c>
      <c r="D27" s="3">
        <v>538</v>
      </c>
      <c r="E27" s="3">
        <v>242</v>
      </c>
      <c r="F27" s="3">
        <v>64</v>
      </c>
      <c r="G27" s="3">
        <v>109</v>
      </c>
      <c r="H27" s="3">
        <v>123</v>
      </c>
      <c r="I27" s="3">
        <v>2928</v>
      </c>
    </row>
    <row r="28" spans="1:12" ht="12" customHeight="1" x14ac:dyDescent="0.2">
      <c r="A28" s="27" t="s">
        <v>32</v>
      </c>
      <c r="B28" s="1" t="s">
        <v>10</v>
      </c>
      <c r="C28" s="10">
        <v>36</v>
      </c>
      <c r="D28" s="10">
        <v>1</v>
      </c>
      <c r="E28" s="10" t="s">
        <v>46</v>
      </c>
      <c r="F28" s="10">
        <v>1</v>
      </c>
      <c r="G28" s="10" t="s">
        <v>46</v>
      </c>
      <c r="H28" s="10" t="s">
        <v>43</v>
      </c>
      <c r="I28" s="10">
        <v>35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48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47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117</v>
      </c>
      <c r="D30" s="10">
        <v>6</v>
      </c>
      <c r="E30" s="10" t="s">
        <v>46</v>
      </c>
      <c r="F30" s="10">
        <v>1</v>
      </c>
      <c r="G30" s="10" t="s">
        <v>46</v>
      </c>
      <c r="H30" s="10">
        <v>5</v>
      </c>
      <c r="I30" s="10">
        <v>111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166</v>
      </c>
      <c r="D31" s="10">
        <v>6</v>
      </c>
      <c r="E31" s="10" t="s">
        <v>43</v>
      </c>
      <c r="F31" s="10">
        <v>2</v>
      </c>
      <c r="G31" s="10" t="s">
        <v>43</v>
      </c>
      <c r="H31" s="10">
        <v>4</v>
      </c>
      <c r="I31" s="10">
        <v>160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288</v>
      </c>
      <c r="D32" s="10">
        <v>10</v>
      </c>
      <c r="E32" s="10">
        <v>2</v>
      </c>
      <c r="F32" s="10">
        <v>4</v>
      </c>
      <c r="G32" s="10" t="s">
        <v>43</v>
      </c>
      <c r="H32" s="10">
        <v>4</v>
      </c>
      <c r="I32" s="10">
        <v>278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320</v>
      </c>
      <c r="D33" s="10">
        <v>20</v>
      </c>
      <c r="E33" s="10" t="s">
        <v>43</v>
      </c>
      <c r="F33" s="10">
        <v>2</v>
      </c>
      <c r="G33" s="10">
        <v>2</v>
      </c>
      <c r="H33" s="10">
        <v>16</v>
      </c>
      <c r="I33" s="10">
        <v>300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360</v>
      </c>
      <c r="D34" s="10">
        <v>18</v>
      </c>
      <c r="E34" s="10" t="s">
        <v>43</v>
      </c>
      <c r="F34" s="10">
        <v>2</v>
      </c>
      <c r="G34" s="10" t="s">
        <v>43</v>
      </c>
      <c r="H34" s="10">
        <v>16</v>
      </c>
      <c r="I34" s="10">
        <v>342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309</v>
      </c>
      <c r="D35" s="10">
        <v>22</v>
      </c>
      <c r="E35" s="10">
        <v>3</v>
      </c>
      <c r="F35" s="10">
        <v>1</v>
      </c>
      <c r="G35" s="10">
        <v>2</v>
      </c>
      <c r="H35" s="10">
        <v>16</v>
      </c>
      <c r="I35" s="10">
        <v>287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325</v>
      </c>
      <c r="D36" s="10">
        <v>18</v>
      </c>
      <c r="E36" s="10">
        <v>7</v>
      </c>
      <c r="F36" s="10">
        <v>3</v>
      </c>
      <c r="G36" s="10">
        <v>3</v>
      </c>
      <c r="H36" s="10">
        <v>5</v>
      </c>
      <c r="I36" s="10">
        <v>307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325</v>
      </c>
      <c r="D37" s="10">
        <v>23</v>
      </c>
      <c r="E37" s="10">
        <v>5</v>
      </c>
      <c r="F37" s="10">
        <v>6</v>
      </c>
      <c r="G37" s="10" t="s">
        <v>43</v>
      </c>
      <c r="H37" s="10">
        <v>12</v>
      </c>
      <c r="I37" s="10">
        <v>302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282</v>
      </c>
      <c r="D38" s="10">
        <v>21</v>
      </c>
      <c r="E38" s="10">
        <v>6</v>
      </c>
      <c r="F38" s="10">
        <v>4</v>
      </c>
      <c r="G38" s="10" t="s">
        <v>43</v>
      </c>
      <c r="H38" s="10">
        <v>11</v>
      </c>
      <c r="I38" s="10">
        <v>261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256</v>
      </c>
      <c r="D39" s="10">
        <v>16</v>
      </c>
      <c r="E39" s="10">
        <v>5</v>
      </c>
      <c r="F39" s="10">
        <v>5</v>
      </c>
      <c r="G39" s="10" t="s">
        <v>43</v>
      </c>
      <c r="H39" s="10">
        <v>6</v>
      </c>
      <c r="I39" s="10">
        <v>240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188</v>
      </c>
      <c r="D40" s="10">
        <v>45</v>
      </c>
      <c r="E40" s="10">
        <v>32</v>
      </c>
      <c r="F40" s="10">
        <v>8</v>
      </c>
      <c r="G40" s="10">
        <v>2</v>
      </c>
      <c r="H40" s="10">
        <v>3</v>
      </c>
      <c r="I40" s="10">
        <v>143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122</v>
      </c>
      <c r="D41" s="10">
        <v>71</v>
      </c>
      <c r="E41" s="10">
        <v>51</v>
      </c>
      <c r="F41" s="10">
        <v>6</v>
      </c>
      <c r="G41" s="10">
        <v>2</v>
      </c>
      <c r="H41" s="10">
        <v>12</v>
      </c>
      <c r="I41" s="10">
        <v>51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120</v>
      </c>
      <c r="D42" s="10">
        <v>91</v>
      </c>
      <c r="E42" s="10">
        <v>58</v>
      </c>
      <c r="F42" s="10">
        <v>11</v>
      </c>
      <c r="G42" s="10">
        <v>14</v>
      </c>
      <c r="H42" s="10">
        <v>8</v>
      </c>
      <c r="I42" s="10">
        <v>29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76</v>
      </c>
      <c r="D43" s="10">
        <v>58</v>
      </c>
      <c r="E43" s="10">
        <v>37</v>
      </c>
      <c r="F43" s="10" t="s">
        <v>43</v>
      </c>
      <c r="G43" s="10">
        <v>19</v>
      </c>
      <c r="H43" s="10">
        <v>2</v>
      </c>
      <c r="I43" s="10">
        <v>18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50</v>
      </c>
      <c r="D44" s="10">
        <v>43</v>
      </c>
      <c r="E44" s="10">
        <v>16</v>
      </c>
      <c r="F44" s="10">
        <v>1</v>
      </c>
      <c r="G44" s="10">
        <v>26</v>
      </c>
      <c r="H44" s="10" t="s">
        <v>43</v>
      </c>
      <c r="I44" s="10">
        <v>7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46</v>
      </c>
      <c r="D45" s="10">
        <v>39</v>
      </c>
      <c r="E45" s="10">
        <v>14</v>
      </c>
      <c r="F45" s="10">
        <v>3</v>
      </c>
      <c r="G45" s="10">
        <v>21</v>
      </c>
      <c r="H45" s="10">
        <v>1</v>
      </c>
      <c r="I45" s="10">
        <v>7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32</v>
      </c>
      <c r="D46" s="10">
        <v>29</v>
      </c>
      <c r="E46" s="10">
        <v>6</v>
      </c>
      <c r="F46" s="10">
        <v>3</v>
      </c>
      <c r="G46" s="10">
        <v>18</v>
      </c>
      <c r="H46" s="10">
        <v>2</v>
      </c>
      <c r="I46" s="10">
        <v>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2926</v>
      </c>
      <c r="D48" s="3">
        <v>414</v>
      </c>
      <c r="E48" s="3">
        <v>259</v>
      </c>
      <c r="F48" s="3">
        <v>21</v>
      </c>
      <c r="G48" s="3">
        <v>29</v>
      </c>
      <c r="H48" s="3">
        <v>105</v>
      </c>
      <c r="I48" s="3">
        <v>2512</v>
      </c>
    </row>
    <row r="49" spans="1:11" ht="12" customHeight="1" x14ac:dyDescent="0.2">
      <c r="A49" s="27" t="s">
        <v>32</v>
      </c>
      <c r="B49" s="1" t="s">
        <v>10</v>
      </c>
      <c r="C49" s="10">
        <v>41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40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56</v>
      </c>
      <c r="D50" s="10">
        <v>3</v>
      </c>
      <c r="E50" s="10" t="s">
        <v>46</v>
      </c>
      <c r="F50" s="10">
        <v>1</v>
      </c>
      <c r="G50" s="10" t="s">
        <v>46</v>
      </c>
      <c r="H50" s="10">
        <v>2</v>
      </c>
      <c r="I50" s="10">
        <v>53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108</v>
      </c>
      <c r="D51" s="10">
        <v>7</v>
      </c>
      <c r="E51" s="10" t="s">
        <v>46</v>
      </c>
      <c r="F51" s="10">
        <v>2</v>
      </c>
      <c r="G51" s="10" t="s">
        <v>46</v>
      </c>
      <c r="H51" s="10">
        <v>5</v>
      </c>
      <c r="I51" s="10">
        <v>101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185</v>
      </c>
      <c r="D52" s="10">
        <v>10</v>
      </c>
      <c r="E52" s="10">
        <v>1</v>
      </c>
      <c r="F52" s="10">
        <v>1</v>
      </c>
      <c r="G52" s="10" t="s">
        <v>43</v>
      </c>
      <c r="H52" s="10">
        <v>8</v>
      </c>
      <c r="I52" s="10">
        <v>175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223</v>
      </c>
      <c r="D53" s="10">
        <v>8</v>
      </c>
      <c r="E53" s="10" t="s">
        <v>43</v>
      </c>
      <c r="F53" s="10" t="s">
        <v>43</v>
      </c>
      <c r="G53" s="10" t="s">
        <v>43</v>
      </c>
      <c r="H53" s="10">
        <v>8</v>
      </c>
      <c r="I53" s="10">
        <v>215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304</v>
      </c>
      <c r="D54" s="10">
        <v>14</v>
      </c>
      <c r="E54" s="10">
        <v>5</v>
      </c>
      <c r="F54" s="10">
        <v>1</v>
      </c>
      <c r="G54" s="10" t="s">
        <v>43</v>
      </c>
      <c r="H54" s="10">
        <v>8</v>
      </c>
      <c r="I54" s="10">
        <v>290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340</v>
      </c>
      <c r="D55" s="10">
        <v>12</v>
      </c>
      <c r="E55" s="10">
        <v>3</v>
      </c>
      <c r="F55" s="10">
        <v>1</v>
      </c>
      <c r="G55" s="10">
        <v>1</v>
      </c>
      <c r="H55" s="10">
        <v>7</v>
      </c>
      <c r="I55" s="10">
        <v>328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262</v>
      </c>
      <c r="D56" s="10">
        <v>16</v>
      </c>
      <c r="E56" s="10">
        <v>2</v>
      </c>
      <c r="F56" s="10" t="s">
        <v>43</v>
      </c>
      <c r="G56" s="10">
        <v>1</v>
      </c>
      <c r="H56" s="10">
        <v>13</v>
      </c>
      <c r="I56" s="10">
        <v>246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225</v>
      </c>
      <c r="D57" s="10">
        <v>4</v>
      </c>
      <c r="E57" s="10">
        <v>1</v>
      </c>
      <c r="F57" s="10">
        <v>1</v>
      </c>
      <c r="G57" s="10" t="s">
        <v>43</v>
      </c>
      <c r="H57" s="10">
        <v>2</v>
      </c>
      <c r="I57" s="10">
        <v>221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220</v>
      </c>
      <c r="D58" s="10">
        <v>9</v>
      </c>
      <c r="E58" s="10">
        <v>2</v>
      </c>
      <c r="F58" s="10">
        <v>1</v>
      </c>
      <c r="G58" s="10">
        <v>2</v>
      </c>
      <c r="H58" s="10">
        <v>4</v>
      </c>
      <c r="I58" s="10">
        <v>211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248</v>
      </c>
      <c r="D59" s="10">
        <v>18</v>
      </c>
      <c r="E59" s="10">
        <v>8</v>
      </c>
      <c r="F59" s="10">
        <v>2</v>
      </c>
      <c r="G59" s="10" t="s">
        <v>43</v>
      </c>
      <c r="H59" s="10">
        <v>8</v>
      </c>
      <c r="I59" s="10">
        <v>230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176</v>
      </c>
      <c r="D60" s="10">
        <v>20</v>
      </c>
      <c r="E60" s="10">
        <v>11</v>
      </c>
      <c r="F60" s="10">
        <v>5</v>
      </c>
      <c r="G60" s="10">
        <v>1</v>
      </c>
      <c r="H60" s="10">
        <v>3</v>
      </c>
      <c r="I60" s="10">
        <v>156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156</v>
      </c>
      <c r="D61" s="10">
        <v>23</v>
      </c>
      <c r="E61" s="10">
        <v>20</v>
      </c>
      <c r="F61" s="10" t="s">
        <v>43</v>
      </c>
      <c r="G61" s="10">
        <v>2</v>
      </c>
      <c r="H61" s="10">
        <v>1</v>
      </c>
      <c r="I61" s="10">
        <v>133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116</v>
      </c>
      <c r="D62" s="10">
        <v>64</v>
      </c>
      <c r="E62" s="10">
        <v>43</v>
      </c>
      <c r="F62" s="10">
        <v>2</v>
      </c>
      <c r="G62" s="10" t="s">
        <v>43</v>
      </c>
      <c r="H62" s="10">
        <v>19</v>
      </c>
      <c r="I62" s="10">
        <v>52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113</v>
      </c>
      <c r="D63" s="10">
        <v>80</v>
      </c>
      <c r="E63" s="10">
        <v>66</v>
      </c>
      <c r="F63" s="10">
        <v>3</v>
      </c>
      <c r="G63" s="10">
        <v>2</v>
      </c>
      <c r="H63" s="10">
        <v>9</v>
      </c>
      <c r="I63" s="10">
        <v>33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93</v>
      </c>
      <c r="D64" s="10">
        <v>71</v>
      </c>
      <c r="E64" s="10">
        <v>57</v>
      </c>
      <c r="F64" s="10" t="s">
        <v>43</v>
      </c>
      <c r="G64" s="10">
        <v>9</v>
      </c>
      <c r="H64" s="10">
        <v>5</v>
      </c>
      <c r="I64" s="10">
        <v>22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36</v>
      </c>
      <c r="D65" s="10">
        <v>31</v>
      </c>
      <c r="E65" s="10">
        <v>23</v>
      </c>
      <c r="F65" s="10" t="s">
        <v>43</v>
      </c>
      <c r="G65" s="10">
        <v>6</v>
      </c>
      <c r="H65" s="10">
        <v>2</v>
      </c>
      <c r="I65" s="10">
        <v>5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15</v>
      </c>
      <c r="D66" s="10">
        <v>15</v>
      </c>
      <c r="E66" s="10">
        <v>10</v>
      </c>
      <c r="F66" s="10" t="s">
        <v>43</v>
      </c>
      <c r="G66" s="10">
        <v>5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9</v>
      </c>
      <c r="D67" s="10">
        <v>8</v>
      </c>
      <c r="E67" s="10">
        <v>7</v>
      </c>
      <c r="F67" s="10" t="s">
        <v>43</v>
      </c>
      <c r="G67" s="10" t="s">
        <v>43</v>
      </c>
      <c r="H67" s="10">
        <v>1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582</v>
      </c>
      <c r="D6" s="3">
        <v>104</v>
      </c>
      <c r="E6" s="3">
        <v>57</v>
      </c>
      <c r="F6" s="3">
        <v>8</v>
      </c>
      <c r="G6" s="3">
        <v>21</v>
      </c>
      <c r="H6" s="3">
        <v>18</v>
      </c>
      <c r="I6" s="3">
        <v>478</v>
      </c>
    </row>
    <row r="7" spans="1:32" ht="12" customHeight="1" x14ac:dyDescent="0.2">
      <c r="A7" s="27" t="s">
        <v>32</v>
      </c>
      <c r="B7" s="1" t="s">
        <v>10</v>
      </c>
      <c r="C7" s="10">
        <v>17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16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20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44</v>
      </c>
      <c r="D9" s="10">
        <v>3</v>
      </c>
      <c r="E9" s="10" t="s">
        <v>46</v>
      </c>
      <c r="F9" s="10">
        <v>1</v>
      </c>
      <c r="G9" s="10" t="s">
        <v>46</v>
      </c>
      <c r="H9" s="10">
        <v>2</v>
      </c>
      <c r="I9" s="10">
        <v>41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41</v>
      </c>
      <c r="D10" s="10">
        <v>6</v>
      </c>
      <c r="E10" s="10">
        <v>1</v>
      </c>
      <c r="F10" s="10">
        <v>1</v>
      </c>
      <c r="G10" s="10">
        <v>2</v>
      </c>
      <c r="H10" s="10">
        <v>2</v>
      </c>
      <c r="I10" s="10">
        <v>35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49</v>
      </c>
      <c r="D11" s="10">
        <v>1</v>
      </c>
      <c r="E11" s="10" t="s">
        <v>43</v>
      </c>
      <c r="F11" s="10" t="s">
        <v>43</v>
      </c>
      <c r="G11" s="10">
        <v>1</v>
      </c>
      <c r="H11" s="10" t="s">
        <v>43</v>
      </c>
      <c r="I11" s="10">
        <v>48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58</v>
      </c>
      <c r="D12" s="10">
        <v>5</v>
      </c>
      <c r="E12" s="10">
        <v>1</v>
      </c>
      <c r="F12" s="10">
        <v>1</v>
      </c>
      <c r="G12" s="10">
        <v>1</v>
      </c>
      <c r="H12" s="10">
        <v>2</v>
      </c>
      <c r="I12" s="10">
        <v>53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45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45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69</v>
      </c>
      <c r="D14" s="10">
        <v>2</v>
      </c>
      <c r="E14" s="10">
        <v>1</v>
      </c>
      <c r="F14" s="10" t="s">
        <v>43</v>
      </c>
      <c r="G14" s="10" t="s">
        <v>43</v>
      </c>
      <c r="H14" s="10">
        <v>1</v>
      </c>
      <c r="I14" s="10">
        <v>67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48</v>
      </c>
      <c r="D15" s="10">
        <v>1</v>
      </c>
      <c r="E15" s="10">
        <v>1</v>
      </c>
      <c r="F15" s="10" t="s">
        <v>43</v>
      </c>
      <c r="G15" s="10" t="s">
        <v>43</v>
      </c>
      <c r="H15" s="10" t="s">
        <v>43</v>
      </c>
      <c r="I15" s="10">
        <v>47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41</v>
      </c>
      <c r="D16" s="10">
        <v>4</v>
      </c>
      <c r="E16" s="10">
        <v>2</v>
      </c>
      <c r="F16" s="10">
        <v>1</v>
      </c>
      <c r="G16" s="10" t="s">
        <v>43</v>
      </c>
      <c r="H16" s="10">
        <v>1</v>
      </c>
      <c r="I16" s="10">
        <v>37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22</v>
      </c>
      <c r="D17" s="10">
        <v>1</v>
      </c>
      <c r="E17" s="10" t="s">
        <v>43</v>
      </c>
      <c r="F17" s="10" t="s">
        <v>43</v>
      </c>
      <c r="G17" s="10" t="s">
        <v>43</v>
      </c>
      <c r="H17" s="10">
        <v>1</v>
      </c>
      <c r="I17" s="10">
        <v>21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23</v>
      </c>
      <c r="D18" s="10">
        <v>4</v>
      </c>
      <c r="E18" s="10" t="s">
        <v>43</v>
      </c>
      <c r="F18" s="10">
        <v>1</v>
      </c>
      <c r="G18" s="10" t="s">
        <v>43</v>
      </c>
      <c r="H18" s="10">
        <v>3</v>
      </c>
      <c r="I18" s="10">
        <v>19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35</v>
      </c>
      <c r="D19" s="10">
        <v>11</v>
      </c>
      <c r="E19" s="10">
        <v>5</v>
      </c>
      <c r="F19" s="10">
        <v>1</v>
      </c>
      <c r="G19" s="10">
        <v>2</v>
      </c>
      <c r="H19" s="10">
        <v>3</v>
      </c>
      <c r="I19" s="10">
        <v>24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13</v>
      </c>
      <c r="D20" s="10">
        <v>11</v>
      </c>
      <c r="E20" s="10">
        <v>7</v>
      </c>
      <c r="F20" s="10">
        <v>1</v>
      </c>
      <c r="G20" s="10">
        <v>1</v>
      </c>
      <c r="H20" s="10">
        <v>2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21</v>
      </c>
      <c r="D21" s="10">
        <v>18</v>
      </c>
      <c r="E21" s="10">
        <v>16</v>
      </c>
      <c r="F21" s="10">
        <v>1</v>
      </c>
      <c r="G21" s="10">
        <v>1</v>
      </c>
      <c r="H21" s="10" t="s">
        <v>43</v>
      </c>
      <c r="I21" s="10">
        <v>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21</v>
      </c>
      <c r="D22" s="10">
        <v>21</v>
      </c>
      <c r="E22" s="10">
        <v>15</v>
      </c>
      <c r="F22" s="10" t="s">
        <v>43</v>
      </c>
      <c r="G22" s="10">
        <v>6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8</v>
      </c>
      <c r="D23" s="10">
        <v>8</v>
      </c>
      <c r="E23" s="10">
        <v>3</v>
      </c>
      <c r="F23" s="10" t="s">
        <v>43</v>
      </c>
      <c r="G23" s="10">
        <v>5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3</v>
      </c>
      <c r="E24" s="10">
        <v>2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4</v>
      </c>
      <c r="E25" s="10">
        <v>3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328</v>
      </c>
      <c r="D27" s="3">
        <v>59</v>
      </c>
      <c r="E27" s="3">
        <v>32</v>
      </c>
      <c r="F27" s="3">
        <v>5</v>
      </c>
      <c r="G27" s="3">
        <v>13</v>
      </c>
      <c r="H27" s="3">
        <v>9</v>
      </c>
      <c r="I27" s="3">
        <v>269</v>
      </c>
    </row>
    <row r="28" spans="1:12" ht="12" customHeight="1" x14ac:dyDescent="0.2">
      <c r="A28" s="27" t="s">
        <v>32</v>
      </c>
      <c r="B28" s="1" t="s">
        <v>10</v>
      </c>
      <c r="C28" s="10">
        <v>11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10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16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16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22</v>
      </c>
      <c r="D31" s="10">
        <v>4</v>
      </c>
      <c r="E31" s="10">
        <v>1</v>
      </c>
      <c r="F31" s="10">
        <v>1</v>
      </c>
      <c r="G31" s="10">
        <v>2</v>
      </c>
      <c r="H31" s="10" t="s">
        <v>43</v>
      </c>
      <c r="I31" s="10">
        <v>18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24</v>
      </c>
      <c r="D32" s="10">
        <v>1</v>
      </c>
      <c r="E32" s="10" t="s">
        <v>43</v>
      </c>
      <c r="F32" s="10" t="s">
        <v>43</v>
      </c>
      <c r="G32" s="10">
        <v>1</v>
      </c>
      <c r="H32" s="10" t="s">
        <v>43</v>
      </c>
      <c r="I32" s="10">
        <v>23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28</v>
      </c>
      <c r="D33" s="10">
        <v>4</v>
      </c>
      <c r="E33" s="10">
        <v>1</v>
      </c>
      <c r="F33" s="10">
        <v>1</v>
      </c>
      <c r="G33" s="10" t="s">
        <v>43</v>
      </c>
      <c r="H33" s="10">
        <v>2</v>
      </c>
      <c r="I33" s="10">
        <v>24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26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26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50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49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33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33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25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24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11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10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11</v>
      </c>
      <c r="D39" s="10">
        <v>1</v>
      </c>
      <c r="E39" s="10" t="s">
        <v>43</v>
      </c>
      <c r="F39" s="10" t="s">
        <v>43</v>
      </c>
      <c r="G39" s="10" t="s">
        <v>43</v>
      </c>
      <c r="H39" s="10">
        <v>1</v>
      </c>
      <c r="I39" s="10">
        <v>10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19</v>
      </c>
      <c r="D40" s="10">
        <v>9</v>
      </c>
      <c r="E40" s="10">
        <v>5</v>
      </c>
      <c r="F40" s="10">
        <v>1</v>
      </c>
      <c r="G40" s="10">
        <v>1</v>
      </c>
      <c r="H40" s="10">
        <v>2</v>
      </c>
      <c r="I40" s="10">
        <v>10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10</v>
      </c>
      <c r="D41" s="10">
        <v>8</v>
      </c>
      <c r="E41" s="10">
        <v>6</v>
      </c>
      <c r="F41" s="10">
        <v>1</v>
      </c>
      <c r="G41" s="10">
        <v>1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12</v>
      </c>
      <c r="D42" s="10">
        <v>11</v>
      </c>
      <c r="E42" s="10">
        <v>9</v>
      </c>
      <c r="F42" s="10">
        <v>1</v>
      </c>
      <c r="G42" s="10">
        <v>1</v>
      </c>
      <c r="H42" s="10" t="s">
        <v>43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8</v>
      </c>
      <c r="D43" s="10">
        <v>8</v>
      </c>
      <c r="E43" s="10">
        <v>6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</v>
      </c>
      <c r="D44" s="10">
        <v>4</v>
      </c>
      <c r="E44" s="10">
        <v>1</v>
      </c>
      <c r="F44" s="10" t="s">
        <v>43</v>
      </c>
      <c r="G44" s="10">
        <v>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>
        <v>1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3</v>
      </c>
      <c r="D46" s="10">
        <v>3</v>
      </c>
      <c r="E46" s="10">
        <v>2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254</v>
      </c>
      <c r="D48" s="3">
        <v>45</v>
      </c>
      <c r="E48" s="3">
        <v>25</v>
      </c>
      <c r="F48" s="3">
        <v>3</v>
      </c>
      <c r="G48" s="3">
        <v>8</v>
      </c>
      <c r="H48" s="3">
        <v>9</v>
      </c>
      <c r="I48" s="3">
        <v>209</v>
      </c>
    </row>
    <row r="49" spans="1:11" ht="12" customHeight="1" x14ac:dyDescent="0.2">
      <c r="A49" s="27" t="s">
        <v>32</v>
      </c>
      <c r="B49" s="1" t="s">
        <v>10</v>
      </c>
      <c r="C49" s="10">
        <v>6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7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7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28</v>
      </c>
      <c r="D51" s="10">
        <v>3</v>
      </c>
      <c r="E51" s="10" t="s">
        <v>46</v>
      </c>
      <c r="F51" s="10">
        <v>1</v>
      </c>
      <c r="G51" s="10" t="s">
        <v>46</v>
      </c>
      <c r="H51" s="10">
        <v>2</v>
      </c>
      <c r="I51" s="10">
        <v>25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19</v>
      </c>
      <c r="D52" s="10">
        <v>2</v>
      </c>
      <c r="E52" s="10" t="s">
        <v>43</v>
      </c>
      <c r="F52" s="10" t="s">
        <v>43</v>
      </c>
      <c r="G52" s="10" t="s">
        <v>43</v>
      </c>
      <c r="H52" s="10">
        <v>2</v>
      </c>
      <c r="I52" s="10">
        <v>17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25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25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30</v>
      </c>
      <c r="D54" s="10">
        <v>1</v>
      </c>
      <c r="E54" s="10" t="s">
        <v>43</v>
      </c>
      <c r="F54" s="10" t="s">
        <v>43</v>
      </c>
      <c r="G54" s="10">
        <v>1</v>
      </c>
      <c r="H54" s="10" t="s">
        <v>43</v>
      </c>
      <c r="I54" s="10">
        <v>29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19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19</v>
      </c>
      <c r="D56" s="10">
        <v>1</v>
      </c>
      <c r="E56" s="10">
        <v>1</v>
      </c>
      <c r="F56" s="10" t="s">
        <v>43</v>
      </c>
      <c r="G56" s="10" t="s">
        <v>43</v>
      </c>
      <c r="H56" s="10" t="s">
        <v>43</v>
      </c>
      <c r="I56" s="10">
        <v>18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15</v>
      </c>
      <c r="D57" s="10">
        <v>1</v>
      </c>
      <c r="E57" s="10">
        <v>1</v>
      </c>
      <c r="F57" s="10" t="s">
        <v>43</v>
      </c>
      <c r="G57" s="10" t="s">
        <v>43</v>
      </c>
      <c r="H57" s="10" t="s">
        <v>43</v>
      </c>
      <c r="I57" s="10">
        <v>14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16</v>
      </c>
      <c r="D58" s="10">
        <v>3</v>
      </c>
      <c r="E58" s="10">
        <v>2</v>
      </c>
      <c r="F58" s="10">
        <v>1</v>
      </c>
      <c r="G58" s="10" t="s">
        <v>43</v>
      </c>
      <c r="H58" s="10" t="s">
        <v>43</v>
      </c>
      <c r="I58" s="10">
        <v>13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11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12</v>
      </c>
      <c r="D60" s="10">
        <v>3</v>
      </c>
      <c r="E60" s="10" t="s">
        <v>43</v>
      </c>
      <c r="F60" s="10">
        <v>1</v>
      </c>
      <c r="G60" s="10" t="s">
        <v>43</v>
      </c>
      <c r="H60" s="10">
        <v>2</v>
      </c>
      <c r="I60" s="10">
        <v>9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16</v>
      </c>
      <c r="D61" s="10">
        <v>2</v>
      </c>
      <c r="E61" s="10" t="s">
        <v>43</v>
      </c>
      <c r="F61" s="10" t="s">
        <v>43</v>
      </c>
      <c r="G61" s="10">
        <v>1</v>
      </c>
      <c r="H61" s="10">
        <v>1</v>
      </c>
      <c r="I61" s="10">
        <v>14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</v>
      </c>
      <c r="D62" s="10">
        <v>3</v>
      </c>
      <c r="E62" s="10">
        <v>1</v>
      </c>
      <c r="F62" s="10" t="s">
        <v>43</v>
      </c>
      <c r="G62" s="10" t="s">
        <v>43</v>
      </c>
      <c r="H62" s="10">
        <v>2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9</v>
      </c>
      <c r="D63" s="10">
        <v>7</v>
      </c>
      <c r="E63" s="10">
        <v>7</v>
      </c>
      <c r="F63" s="10" t="s">
        <v>43</v>
      </c>
      <c r="G63" s="10" t="s">
        <v>43</v>
      </c>
      <c r="H63" s="10" t="s">
        <v>43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13</v>
      </c>
      <c r="D64" s="10">
        <v>13</v>
      </c>
      <c r="E64" s="10">
        <v>9</v>
      </c>
      <c r="F64" s="10" t="s">
        <v>43</v>
      </c>
      <c r="G64" s="10">
        <v>4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2</v>
      </c>
      <c r="F65" s="10" t="s">
        <v>43</v>
      </c>
      <c r="G65" s="10">
        <v>2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1034</v>
      </c>
      <c r="D6" s="3">
        <v>304</v>
      </c>
      <c r="E6" s="3">
        <v>167</v>
      </c>
      <c r="F6" s="3">
        <v>35</v>
      </c>
      <c r="G6" s="3">
        <v>46</v>
      </c>
      <c r="H6" s="3">
        <v>56</v>
      </c>
      <c r="I6" s="3">
        <v>730</v>
      </c>
    </row>
    <row r="7" spans="1:32" ht="12" customHeight="1" x14ac:dyDescent="0.2">
      <c r="A7" s="27" t="s">
        <v>32</v>
      </c>
      <c r="B7" s="1" t="s">
        <v>10</v>
      </c>
      <c r="C7" s="10">
        <v>58</v>
      </c>
      <c r="D7" s="10">
        <v>13</v>
      </c>
      <c r="E7" s="10" t="s">
        <v>46</v>
      </c>
      <c r="F7" s="10" t="s">
        <v>43</v>
      </c>
      <c r="G7" s="10" t="s">
        <v>46</v>
      </c>
      <c r="H7" s="10">
        <v>13</v>
      </c>
      <c r="I7" s="10">
        <v>45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64</v>
      </c>
      <c r="D8" s="10">
        <v>5</v>
      </c>
      <c r="E8" s="10" t="s">
        <v>46</v>
      </c>
      <c r="F8" s="10">
        <v>3</v>
      </c>
      <c r="G8" s="10" t="s">
        <v>46</v>
      </c>
      <c r="H8" s="10">
        <v>2</v>
      </c>
      <c r="I8" s="10">
        <v>59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58</v>
      </c>
      <c r="D9" s="10">
        <v>4</v>
      </c>
      <c r="E9" s="10" t="s">
        <v>46</v>
      </c>
      <c r="F9" s="10">
        <v>2</v>
      </c>
      <c r="G9" s="10" t="s">
        <v>46</v>
      </c>
      <c r="H9" s="10">
        <v>2</v>
      </c>
      <c r="I9" s="10">
        <v>54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55</v>
      </c>
      <c r="D10" s="10">
        <v>7</v>
      </c>
      <c r="E10" s="10">
        <v>3</v>
      </c>
      <c r="F10" s="10" t="s">
        <v>43</v>
      </c>
      <c r="G10" s="10" t="s">
        <v>43</v>
      </c>
      <c r="H10" s="10">
        <v>4</v>
      </c>
      <c r="I10" s="10">
        <v>48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60</v>
      </c>
      <c r="D11" s="10">
        <v>8</v>
      </c>
      <c r="E11" s="10">
        <v>4</v>
      </c>
      <c r="F11" s="10" t="s">
        <v>43</v>
      </c>
      <c r="G11" s="10">
        <v>2</v>
      </c>
      <c r="H11" s="10">
        <v>2</v>
      </c>
      <c r="I11" s="10">
        <v>52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76</v>
      </c>
      <c r="D12" s="10">
        <v>8</v>
      </c>
      <c r="E12" s="10">
        <v>5</v>
      </c>
      <c r="F12" s="10">
        <v>2</v>
      </c>
      <c r="G12" s="10" t="s">
        <v>43</v>
      </c>
      <c r="H12" s="10">
        <v>1</v>
      </c>
      <c r="I12" s="10">
        <v>68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79</v>
      </c>
      <c r="D13" s="10">
        <v>10</v>
      </c>
      <c r="E13" s="10">
        <v>4</v>
      </c>
      <c r="F13" s="10">
        <v>2</v>
      </c>
      <c r="G13" s="10" t="s">
        <v>43</v>
      </c>
      <c r="H13" s="10">
        <v>4</v>
      </c>
      <c r="I13" s="10">
        <v>69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101</v>
      </c>
      <c r="D14" s="10">
        <v>11</v>
      </c>
      <c r="E14" s="10">
        <v>2</v>
      </c>
      <c r="F14" s="10">
        <v>3</v>
      </c>
      <c r="G14" s="10" t="s">
        <v>43</v>
      </c>
      <c r="H14" s="10">
        <v>6</v>
      </c>
      <c r="I14" s="10">
        <v>90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108</v>
      </c>
      <c r="D15" s="10">
        <v>14</v>
      </c>
      <c r="E15" s="10">
        <v>8</v>
      </c>
      <c r="F15" s="10">
        <v>2</v>
      </c>
      <c r="G15" s="10">
        <v>1</v>
      </c>
      <c r="H15" s="10">
        <v>3</v>
      </c>
      <c r="I15" s="10">
        <v>94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65</v>
      </c>
      <c r="D16" s="10">
        <v>11</v>
      </c>
      <c r="E16" s="10">
        <v>1</v>
      </c>
      <c r="F16" s="10">
        <v>7</v>
      </c>
      <c r="G16" s="10" t="s">
        <v>43</v>
      </c>
      <c r="H16" s="10">
        <v>3</v>
      </c>
      <c r="I16" s="10">
        <v>54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47</v>
      </c>
      <c r="D17" s="10">
        <v>15</v>
      </c>
      <c r="E17" s="10">
        <v>7</v>
      </c>
      <c r="F17" s="10">
        <v>2</v>
      </c>
      <c r="G17" s="10">
        <v>2</v>
      </c>
      <c r="H17" s="10">
        <v>4</v>
      </c>
      <c r="I17" s="10">
        <v>32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45</v>
      </c>
      <c r="D18" s="10">
        <v>19</v>
      </c>
      <c r="E18" s="10">
        <v>11</v>
      </c>
      <c r="F18" s="10">
        <v>3</v>
      </c>
      <c r="G18" s="10">
        <v>2</v>
      </c>
      <c r="H18" s="10">
        <v>3</v>
      </c>
      <c r="I18" s="10">
        <v>26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50</v>
      </c>
      <c r="D19" s="10">
        <v>23</v>
      </c>
      <c r="E19" s="10">
        <v>15</v>
      </c>
      <c r="F19" s="10" t="s">
        <v>43</v>
      </c>
      <c r="G19" s="10">
        <v>4</v>
      </c>
      <c r="H19" s="10">
        <v>4</v>
      </c>
      <c r="I19" s="10">
        <v>27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35</v>
      </c>
      <c r="D20" s="10">
        <v>33</v>
      </c>
      <c r="E20" s="10">
        <v>27</v>
      </c>
      <c r="F20" s="10">
        <v>2</v>
      </c>
      <c r="G20" s="10">
        <v>3</v>
      </c>
      <c r="H20" s="10">
        <v>1</v>
      </c>
      <c r="I20" s="10">
        <v>2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43</v>
      </c>
      <c r="D21" s="10">
        <v>40</v>
      </c>
      <c r="E21" s="10">
        <v>29</v>
      </c>
      <c r="F21" s="10">
        <v>2</v>
      </c>
      <c r="G21" s="10">
        <v>7</v>
      </c>
      <c r="H21" s="10">
        <v>2</v>
      </c>
      <c r="I21" s="10">
        <v>3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41</v>
      </c>
      <c r="D22" s="10">
        <v>38</v>
      </c>
      <c r="E22" s="10">
        <v>25</v>
      </c>
      <c r="F22" s="10">
        <v>2</v>
      </c>
      <c r="G22" s="10">
        <v>10</v>
      </c>
      <c r="H22" s="10">
        <v>1</v>
      </c>
      <c r="I22" s="10">
        <v>3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24</v>
      </c>
      <c r="D23" s="10">
        <v>21</v>
      </c>
      <c r="E23" s="10">
        <v>16</v>
      </c>
      <c r="F23" s="10">
        <v>2</v>
      </c>
      <c r="G23" s="10">
        <v>3</v>
      </c>
      <c r="H23" s="10" t="s">
        <v>43</v>
      </c>
      <c r="I23" s="10">
        <v>3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15</v>
      </c>
      <c r="D24" s="10">
        <v>15</v>
      </c>
      <c r="E24" s="10">
        <v>8</v>
      </c>
      <c r="F24" s="10">
        <v>1</v>
      </c>
      <c r="G24" s="10">
        <v>5</v>
      </c>
      <c r="H24" s="10">
        <v>1</v>
      </c>
      <c r="I24" s="10" t="s">
        <v>43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9</v>
      </c>
      <c r="D25" s="10">
        <v>8</v>
      </c>
      <c r="E25" s="10">
        <v>1</v>
      </c>
      <c r="F25" s="10" t="s">
        <v>43</v>
      </c>
      <c r="G25" s="10">
        <v>7</v>
      </c>
      <c r="H25" s="10" t="s">
        <v>43</v>
      </c>
      <c r="I25" s="10">
        <v>1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553</v>
      </c>
      <c r="D27" s="3">
        <v>160</v>
      </c>
      <c r="E27" s="3">
        <v>76</v>
      </c>
      <c r="F27" s="3">
        <v>20</v>
      </c>
      <c r="G27" s="3">
        <v>31</v>
      </c>
      <c r="H27" s="3">
        <v>33</v>
      </c>
      <c r="I27" s="3">
        <v>393</v>
      </c>
    </row>
    <row r="28" spans="1:11" ht="12" customHeight="1" x14ac:dyDescent="0.2">
      <c r="A28" s="27" t="s">
        <v>32</v>
      </c>
      <c r="B28" s="1" t="s">
        <v>10</v>
      </c>
      <c r="C28" s="10">
        <v>37</v>
      </c>
      <c r="D28" s="10">
        <v>9</v>
      </c>
      <c r="E28" s="10" t="s">
        <v>46</v>
      </c>
      <c r="F28" s="10" t="s">
        <v>43</v>
      </c>
      <c r="G28" s="10" t="s">
        <v>46</v>
      </c>
      <c r="H28" s="10">
        <v>9</v>
      </c>
      <c r="I28" s="10">
        <v>28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36</v>
      </c>
      <c r="D29" s="10">
        <v>3</v>
      </c>
      <c r="E29" s="10" t="s">
        <v>46</v>
      </c>
      <c r="F29" s="10">
        <v>1</v>
      </c>
      <c r="G29" s="10" t="s">
        <v>46</v>
      </c>
      <c r="H29" s="10">
        <v>2</v>
      </c>
      <c r="I29" s="10">
        <v>33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25</v>
      </c>
      <c r="D30" s="10">
        <v>3</v>
      </c>
      <c r="E30" s="10" t="s">
        <v>46</v>
      </c>
      <c r="F30" s="10">
        <v>2</v>
      </c>
      <c r="G30" s="10" t="s">
        <v>46</v>
      </c>
      <c r="H30" s="10">
        <v>1</v>
      </c>
      <c r="I30" s="10">
        <v>22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29</v>
      </c>
      <c r="D31" s="10">
        <v>3</v>
      </c>
      <c r="E31" s="10">
        <v>1</v>
      </c>
      <c r="F31" s="10" t="s">
        <v>43</v>
      </c>
      <c r="G31" s="10" t="s">
        <v>43</v>
      </c>
      <c r="H31" s="10">
        <v>2</v>
      </c>
      <c r="I31" s="10">
        <v>26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32</v>
      </c>
      <c r="D32" s="10">
        <v>5</v>
      </c>
      <c r="E32" s="10">
        <v>3</v>
      </c>
      <c r="F32" s="10" t="s">
        <v>43</v>
      </c>
      <c r="G32" s="10">
        <v>1</v>
      </c>
      <c r="H32" s="10">
        <v>1</v>
      </c>
      <c r="I32" s="10">
        <v>27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44</v>
      </c>
      <c r="D33" s="10">
        <v>5</v>
      </c>
      <c r="E33" s="10">
        <v>4</v>
      </c>
      <c r="F33" s="10" t="s">
        <v>43</v>
      </c>
      <c r="G33" s="10" t="s">
        <v>43</v>
      </c>
      <c r="H33" s="10">
        <v>1</v>
      </c>
      <c r="I33" s="10">
        <v>39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42</v>
      </c>
      <c r="D34" s="10">
        <v>4</v>
      </c>
      <c r="E34" s="10">
        <v>2</v>
      </c>
      <c r="F34" s="10">
        <v>1</v>
      </c>
      <c r="G34" s="10" t="s">
        <v>43</v>
      </c>
      <c r="H34" s="10">
        <v>1</v>
      </c>
      <c r="I34" s="10">
        <v>38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49</v>
      </c>
      <c r="D35" s="10">
        <v>6</v>
      </c>
      <c r="E35" s="10">
        <v>1</v>
      </c>
      <c r="F35" s="10">
        <v>1</v>
      </c>
      <c r="G35" s="10" t="s">
        <v>43</v>
      </c>
      <c r="H35" s="10">
        <v>4</v>
      </c>
      <c r="I35" s="10">
        <v>43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50</v>
      </c>
      <c r="D36" s="10">
        <v>3</v>
      </c>
      <c r="E36" s="10">
        <v>1</v>
      </c>
      <c r="F36" s="10">
        <v>1</v>
      </c>
      <c r="G36" s="10" t="s">
        <v>43</v>
      </c>
      <c r="H36" s="10">
        <v>1</v>
      </c>
      <c r="I36" s="10">
        <v>47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45</v>
      </c>
      <c r="D37" s="10">
        <v>6</v>
      </c>
      <c r="E37" s="10">
        <v>1</v>
      </c>
      <c r="F37" s="10">
        <v>3</v>
      </c>
      <c r="G37" s="10" t="s">
        <v>43</v>
      </c>
      <c r="H37" s="10">
        <v>2</v>
      </c>
      <c r="I37" s="10">
        <v>39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21</v>
      </c>
      <c r="D38" s="10">
        <v>5</v>
      </c>
      <c r="E38" s="10">
        <v>3</v>
      </c>
      <c r="F38" s="10">
        <v>2</v>
      </c>
      <c r="G38" s="10" t="s">
        <v>43</v>
      </c>
      <c r="H38" s="10" t="s">
        <v>43</v>
      </c>
      <c r="I38" s="10">
        <v>16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23</v>
      </c>
      <c r="D39" s="10">
        <v>12</v>
      </c>
      <c r="E39" s="10">
        <v>5</v>
      </c>
      <c r="F39" s="10">
        <v>3</v>
      </c>
      <c r="G39" s="10">
        <v>1</v>
      </c>
      <c r="H39" s="10">
        <v>3</v>
      </c>
      <c r="I39" s="10">
        <v>11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30</v>
      </c>
      <c r="D40" s="10">
        <v>11</v>
      </c>
      <c r="E40" s="10">
        <v>6</v>
      </c>
      <c r="F40" s="10" t="s">
        <v>43</v>
      </c>
      <c r="G40" s="10">
        <v>2</v>
      </c>
      <c r="H40" s="10">
        <v>3</v>
      </c>
      <c r="I40" s="10">
        <v>19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12</v>
      </c>
      <c r="D41" s="10">
        <v>12</v>
      </c>
      <c r="E41" s="10">
        <v>10</v>
      </c>
      <c r="F41" s="10">
        <v>1</v>
      </c>
      <c r="G41" s="10">
        <v>1</v>
      </c>
      <c r="H41" s="10" t="s">
        <v>43</v>
      </c>
      <c r="I41" s="10" t="s">
        <v>43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23</v>
      </c>
      <c r="D42" s="10">
        <v>22</v>
      </c>
      <c r="E42" s="10">
        <v>14</v>
      </c>
      <c r="F42" s="10">
        <v>1</v>
      </c>
      <c r="G42" s="10">
        <v>5</v>
      </c>
      <c r="H42" s="10">
        <v>2</v>
      </c>
      <c r="I42" s="10">
        <v>1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32</v>
      </c>
      <c r="D43" s="10">
        <v>31</v>
      </c>
      <c r="E43" s="10">
        <v>18</v>
      </c>
      <c r="F43" s="10">
        <v>2</v>
      </c>
      <c r="G43" s="10">
        <v>10</v>
      </c>
      <c r="H43" s="10">
        <v>1</v>
      </c>
      <c r="I43" s="10">
        <v>1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11</v>
      </c>
      <c r="D44" s="10">
        <v>8</v>
      </c>
      <c r="E44" s="10">
        <v>4</v>
      </c>
      <c r="F44" s="10">
        <v>1</v>
      </c>
      <c r="G44" s="10">
        <v>3</v>
      </c>
      <c r="H44" s="10" t="s">
        <v>43</v>
      </c>
      <c r="I44" s="10">
        <v>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6</v>
      </c>
      <c r="D45" s="10">
        <v>6</v>
      </c>
      <c r="E45" s="10">
        <v>1</v>
      </c>
      <c r="F45" s="10">
        <v>1</v>
      </c>
      <c r="G45" s="10">
        <v>4</v>
      </c>
      <c r="H45" s="10" t="s">
        <v>43</v>
      </c>
      <c r="I45" s="10" t="s">
        <v>43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5</v>
      </c>
      <c r="D46" s="10">
        <v>5</v>
      </c>
      <c r="E46" s="10">
        <v>1</v>
      </c>
      <c r="F46" s="10" t="s">
        <v>43</v>
      </c>
      <c r="G46" s="10">
        <v>4</v>
      </c>
      <c r="H46" s="10" t="s">
        <v>43</v>
      </c>
      <c r="I46" s="10" t="s">
        <v>43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>
        <v>1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481</v>
      </c>
      <c r="D48" s="3">
        <v>144</v>
      </c>
      <c r="E48" s="3">
        <v>91</v>
      </c>
      <c r="F48" s="3">
        <v>15</v>
      </c>
      <c r="G48" s="3">
        <v>15</v>
      </c>
      <c r="H48" s="3">
        <v>23</v>
      </c>
      <c r="I48" s="3">
        <v>337</v>
      </c>
    </row>
    <row r="49" spans="1:11" ht="12" customHeight="1" x14ac:dyDescent="0.2">
      <c r="A49" s="27" t="s">
        <v>32</v>
      </c>
      <c r="B49" s="1" t="s">
        <v>10</v>
      </c>
      <c r="C49" s="10">
        <v>21</v>
      </c>
      <c r="D49" s="10">
        <v>4</v>
      </c>
      <c r="E49" s="10" t="s">
        <v>46</v>
      </c>
      <c r="F49" s="10" t="s">
        <v>43</v>
      </c>
      <c r="G49" s="10" t="s">
        <v>46</v>
      </c>
      <c r="H49" s="10">
        <v>4</v>
      </c>
      <c r="I49" s="10">
        <v>17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28</v>
      </c>
      <c r="D50" s="10">
        <v>2</v>
      </c>
      <c r="E50" s="10" t="s">
        <v>46</v>
      </c>
      <c r="F50" s="10">
        <v>2</v>
      </c>
      <c r="G50" s="10" t="s">
        <v>46</v>
      </c>
      <c r="H50" s="10" t="s">
        <v>43</v>
      </c>
      <c r="I50" s="10">
        <v>26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33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32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26</v>
      </c>
      <c r="D52" s="10">
        <v>4</v>
      </c>
      <c r="E52" s="10">
        <v>2</v>
      </c>
      <c r="F52" s="10" t="s">
        <v>43</v>
      </c>
      <c r="G52" s="10" t="s">
        <v>43</v>
      </c>
      <c r="H52" s="10">
        <v>2</v>
      </c>
      <c r="I52" s="10">
        <v>22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28</v>
      </c>
      <c r="D53" s="10">
        <v>3</v>
      </c>
      <c r="E53" s="10">
        <v>1</v>
      </c>
      <c r="F53" s="10" t="s">
        <v>43</v>
      </c>
      <c r="G53" s="10">
        <v>1</v>
      </c>
      <c r="H53" s="10">
        <v>1</v>
      </c>
      <c r="I53" s="10">
        <v>25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32</v>
      </c>
      <c r="D54" s="10">
        <v>3</v>
      </c>
      <c r="E54" s="10">
        <v>1</v>
      </c>
      <c r="F54" s="10">
        <v>2</v>
      </c>
      <c r="G54" s="10" t="s">
        <v>43</v>
      </c>
      <c r="H54" s="10" t="s">
        <v>43</v>
      </c>
      <c r="I54" s="10">
        <v>29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37</v>
      </c>
      <c r="D55" s="10">
        <v>6</v>
      </c>
      <c r="E55" s="10">
        <v>2</v>
      </c>
      <c r="F55" s="10">
        <v>1</v>
      </c>
      <c r="G55" s="10" t="s">
        <v>43</v>
      </c>
      <c r="H55" s="10">
        <v>3</v>
      </c>
      <c r="I55" s="10">
        <v>31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52</v>
      </c>
      <c r="D56" s="10">
        <v>5</v>
      </c>
      <c r="E56" s="10">
        <v>1</v>
      </c>
      <c r="F56" s="10">
        <v>2</v>
      </c>
      <c r="G56" s="10" t="s">
        <v>43</v>
      </c>
      <c r="H56" s="10">
        <v>2</v>
      </c>
      <c r="I56" s="10">
        <v>47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58</v>
      </c>
      <c r="D57" s="10">
        <v>11</v>
      </c>
      <c r="E57" s="10">
        <v>7</v>
      </c>
      <c r="F57" s="10">
        <v>1</v>
      </c>
      <c r="G57" s="10">
        <v>1</v>
      </c>
      <c r="H57" s="10">
        <v>2</v>
      </c>
      <c r="I57" s="10">
        <v>47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20</v>
      </c>
      <c r="D58" s="10">
        <v>5</v>
      </c>
      <c r="E58" s="10" t="s">
        <v>43</v>
      </c>
      <c r="F58" s="10">
        <v>4</v>
      </c>
      <c r="G58" s="10" t="s">
        <v>43</v>
      </c>
      <c r="H58" s="10">
        <v>1</v>
      </c>
      <c r="I58" s="10">
        <v>15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26</v>
      </c>
      <c r="D59" s="10">
        <v>10</v>
      </c>
      <c r="E59" s="10">
        <v>4</v>
      </c>
      <c r="F59" s="10" t="s">
        <v>43</v>
      </c>
      <c r="G59" s="10">
        <v>2</v>
      </c>
      <c r="H59" s="10">
        <v>4</v>
      </c>
      <c r="I59" s="10">
        <v>16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22</v>
      </c>
      <c r="D60" s="10">
        <v>7</v>
      </c>
      <c r="E60" s="10">
        <v>6</v>
      </c>
      <c r="F60" s="10" t="s">
        <v>43</v>
      </c>
      <c r="G60" s="10">
        <v>1</v>
      </c>
      <c r="H60" s="10" t="s">
        <v>43</v>
      </c>
      <c r="I60" s="10">
        <v>15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20</v>
      </c>
      <c r="D61" s="10">
        <v>12</v>
      </c>
      <c r="E61" s="10">
        <v>9</v>
      </c>
      <c r="F61" s="10" t="s">
        <v>43</v>
      </c>
      <c r="G61" s="10">
        <v>2</v>
      </c>
      <c r="H61" s="10">
        <v>1</v>
      </c>
      <c r="I61" s="10">
        <v>8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23</v>
      </c>
      <c r="D62" s="10">
        <v>21</v>
      </c>
      <c r="E62" s="10">
        <v>17</v>
      </c>
      <c r="F62" s="10">
        <v>1</v>
      </c>
      <c r="G62" s="10">
        <v>2</v>
      </c>
      <c r="H62" s="10">
        <v>1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20</v>
      </c>
      <c r="D63" s="10">
        <v>18</v>
      </c>
      <c r="E63" s="10">
        <v>15</v>
      </c>
      <c r="F63" s="10">
        <v>1</v>
      </c>
      <c r="G63" s="10">
        <v>2</v>
      </c>
      <c r="H63" s="10" t="s">
        <v>43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</v>
      </c>
      <c r="D64" s="10">
        <v>7</v>
      </c>
      <c r="E64" s="10">
        <v>7</v>
      </c>
      <c r="F64" s="10" t="s">
        <v>43</v>
      </c>
      <c r="G64" s="10" t="s">
        <v>43</v>
      </c>
      <c r="H64" s="10" t="s">
        <v>43</v>
      </c>
      <c r="I64" s="10">
        <v>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13</v>
      </c>
      <c r="D65" s="10">
        <v>13</v>
      </c>
      <c r="E65" s="10">
        <v>12</v>
      </c>
      <c r="F65" s="10">
        <v>1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9</v>
      </c>
      <c r="D66" s="10">
        <v>9</v>
      </c>
      <c r="E66" s="10">
        <v>7</v>
      </c>
      <c r="F66" s="10" t="s">
        <v>43</v>
      </c>
      <c r="G66" s="10">
        <v>1</v>
      </c>
      <c r="H66" s="10">
        <v>1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3</v>
      </c>
      <c r="E67" s="10" t="s">
        <v>43</v>
      </c>
      <c r="F67" s="10" t="s">
        <v>43</v>
      </c>
      <c r="G67" s="10">
        <v>3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795</v>
      </c>
      <c r="D6" s="3">
        <v>199</v>
      </c>
      <c r="E6" s="3">
        <v>129</v>
      </c>
      <c r="F6" s="3">
        <v>10</v>
      </c>
      <c r="G6" s="3">
        <v>32</v>
      </c>
      <c r="H6" s="3">
        <v>28</v>
      </c>
      <c r="I6" s="3">
        <v>596</v>
      </c>
    </row>
    <row r="7" spans="1:32" ht="12" customHeight="1" x14ac:dyDescent="0.2">
      <c r="A7" s="27" t="s">
        <v>32</v>
      </c>
      <c r="B7" s="1" t="s">
        <v>10</v>
      </c>
      <c r="C7" s="10">
        <v>4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18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17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23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23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45</v>
      </c>
      <c r="D10" s="10">
        <v>2</v>
      </c>
      <c r="E10" s="10" t="s">
        <v>43</v>
      </c>
      <c r="F10" s="10">
        <v>1</v>
      </c>
      <c r="G10" s="10" t="s">
        <v>43</v>
      </c>
      <c r="H10" s="10">
        <v>1</v>
      </c>
      <c r="I10" s="10">
        <v>43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43</v>
      </c>
      <c r="D11" s="10">
        <v>3</v>
      </c>
      <c r="E11" s="10">
        <v>2</v>
      </c>
      <c r="F11" s="10" t="s">
        <v>43</v>
      </c>
      <c r="G11" s="10" t="s">
        <v>43</v>
      </c>
      <c r="H11" s="10">
        <v>1</v>
      </c>
      <c r="I11" s="10">
        <v>40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36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36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95</v>
      </c>
      <c r="D13" s="10">
        <v>5</v>
      </c>
      <c r="E13" s="10">
        <v>1</v>
      </c>
      <c r="F13" s="10" t="s">
        <v>43</v>
      </c>
      <c r="G13" s="10" t="s">
        <v>43</v>
      </c>
      <c r="H13" s="10">
        <v>4</v>
      </c>
      <c r="I13" s="10">
        <v>90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72</v>
      </c>
      <c r="D14" s="10">
        <v>3</v>
      </c>
      <c r="E14" s="10">
        <v>1</v>
      </c>
      <c r="F14" s="10" t="s">
        <v>43</v>
      </c>
      <c r="G14" s="10" t="s">
        <v>43</v>
      </c>
      <c r="H14" s="10">
        <v>2</v>
      </c>
      <c r="I14" s="10">
        <v>69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70</v>
      </c>
      <c r="D15" s="10">
        <v>5</v>
      </c>
      <c r="E15" s="10" t="s">
        <v>43</v>
      </c>
      <c r="F15" s="10">
        <v>1</v>
      </c>
      <c r="G15" s="10" t="s">
        <v>43</v>
      </c>
      <c r="H15" s="10">
        <v>4</v>
      </c>
      <c r="I15" s="10">
        <v>65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74</v>
      </c>
      <c r="D16" s="10">
        <v>4</v>
      </c>
      <c r="E16" s="10">
        <v>2</v>
      </c>
      <c r="F16" s="10">
        <v>1</v>
      </c>
      <c r="G16" s="10" t="s">
        <v>43</v>
      </c>
      <c r="H16" s="10">
        <v>1</v>
      </c>
      <c r="I16" s="10">
        <v>70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63</v>
      </c>
      <c r="D17" s="10">
        <v>3</v>
      </c>
      <c r="E17" s="10" t="s">
        <v>43</v>
      </c>
      <c r="F17" s="10">
        <v>1</v>
      </c>
      <c r="G17" s="10">
        <v>1</v>
      </c>
      <c r="H17" s="10">
        <v>1</v>
      </c>
      <c r="I17" s="10">
        <v>60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41</v>
      </c>
      <c r="D18" s="10">
        <v>10</v>
      </c>
      <c r="E18" s="10">
        <v>8</v>
      </c>
      <c r="F18" s="10">
        <v>1</v>
      </c>
      <c r="G18" s="10" t="s">
        <v>43</v>
      </c>
      <c r="H18" s="10">
        <v>1</v>
      </c>
      <c r="I18" s="10">
        <v>31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47</v>
      </c>
      <c r="D19" s="10">
        <v>18</v>
      </c>
      <c r="E19" s="10">
        <v>9</v>
      </c>
      <c r="F19" s="10">
        <v>3</v>
      </c>
      <c r="G19" s="10" t="s">
        <v>43</v>
      </c>
      <c r="H19" s="10">
        <v>6</v>
      </c>
      <c r="I19" s="10">
        <v>29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37</v>
      </c>
      <c r="D20" s="10">
        <v>21</v>
      </c>
      <c r="E20" s="10">
        <v>16</v>
      </c>
      <c r="F20" s="10">
        <v>1</v>
      </c>
      <c r="G20" s="10">
        <v>1</v>
      </c>
      <c r="H20" s="10">
        <v>3</v>
      </c>
      <c r="I20" s="10">
        <v>16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46</v>
      </c>
      <c r="D21" s="10">
        <v>46</v>
      </c>
      <c r="E21" s="10">
        <v>37</v>
      </c>
      <c r="F21" s="10">
        <v>1</v>
      </c>
      <c r="G21" s="10">
        <v>5</v>
      </c>
      <c r="H21" s="10">
        <v>3</v>
      </c>
      <c r="I21" s="10" t="s">
        <v>43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46</v>
      </c>
      <c r="D22" s="10">
        <v>45</v>
      </c>
      <c r="E22" s="10">
        <v>34</v>
      </c>
      <c r="F22" s="10" t="s">
        <v>43</v>
      </c>
      <c r="G22" s="10">
        <v>11</v>
      </c>
      <c r="H22" s="10" t="s">
        <v>43</v>
      </c>
      <c r="I22" s="10">
        <v>1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15</v>
      </c>
      <c r="D23" s="10">
        <v>14</v>
      </c>
      <c r="E23" s="10">
        <v>10</v>
      </c>
      <c r="F23" s="10" t="s">
        <v>43</v>
      </c>
      <c r="G23" s="10">
        <v>4</v>
      </c>
      <c r="H23" s="10" t="s">
        <v>43</v>
      </c>
      <c r="I23" s="10">
        <v>1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10</v>
      </c>
      <c r="D24" s="10">
        <v>10</v>
      </c>
      <c r="E24" s="10">
        <v>4</v>
      </c>
      <c r="F24" s="10" t="s">
        <v>43</v>
      </c>
      <c r="G24" s="10">
        <v>6</v>
      </c>
      <c r="H24" s="10" t="s">
        <v>43</v>
      </c>
      <c r="I24" s="10" t="s">
        <v>43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8</v>
      </c>
      <c r="D25" s="10">
        <v>8</v>
      </c>
      <c r="E25" s="10">
        <v>4</v>
      </c>
      <c r="F25" s="10" t="s">
        <v>43</v>
      </c>
      <c r="G25" s="10">
        <v>4</v>
      </c>
      <c r="H25" s="10" t="s">
        <v>43</v>
      </c>
      <c r="I25" s="10" t="s">
        <v>43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2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451</v>
      </c>
      <c r="D27" s="3">
        <v>118</v>
      </c>
      <c r="E27" s="3">
        <v>63</v>
      </c>
      <c r="F27" s="3">
        <v>8</v>
      </c>
      <c r="G27" s="3">
        <v>27</v>
      </c>
      <c r="H27" s="3">
        <v>20</v>
      </c>
      <c r="I27" s="3">
        <v>333</v>
      </c>
    </row>
    <row r="28" spans="1:11" ht="12" customHeight="1" x14ac:dyDescent="0.2">
      <c r="A28" s="27" t="s">
        <v>32</v>
      </c>
      <c r="B28" s="1" t="s">
        <v>10</v>
      </c>
      <c r="C28" s="10">
        <v>2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2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14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13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8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8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20</v>
      </c>
      <c r="D31" s="10">
        <v>1</v>
      </c>
      <c r="E31" s="10" t="s">
        <v>43</v>
      </c>
      <c r="F31" s="10" t="s">
        <v>43</v>
      </c>
      <c r="G31" s="10" t="s">
        <v>43</v>
      </c>
      <c r="H31" s="10">
        <v>1</v>
      </c>
      <c r="I31" s="10">
        <v>19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27</v>
      </c>
      <c r="D32" s="10">
        <v>2</v>
      </c>
      <c r="E32" s="10">
        <v>1</v>
      </c>
      <c r="F32" s="10" t="s">
        <v>43</v>
      </c>
      <c r="G32" s="10" t="s">
        <v>43</v>
      </c>
      <c r="H32" s="10">
        <v>1</v>
      </c>
      <c r="I32" s="10">
        <v>25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17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17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63</v>
      </c>
      <c r="D34" s="10">
        <v>4</v>
      </c>
      <c r="E34" s="10">
        <v>1</v>
      </c>
      <c r="F34" s="10" t="s">
        <v>43</v>
      </c>
      <c r="G34" s="10" t="s">
        <v>43</v>
      </c>
      <c r="H34" s="10">
        <v>3</v>
      </c>
      <c r="I34" s="10">
        <v>59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41</v>
      </c>
      <c r="D35" s="10">
        <v>3</v>
      </c>
      <c r="E35" s="10">
        <v>1</v>
      </c>
      <c r="F35" s="10" t="s">
        <v>43</v>
      </c>
      <c r="G35" s="10" t="s">
        <v>43</v>
      </c>
      <c r="H35" s="10">
        <v>2</v>
      </c>
      <c r="I35" s="10">
        <v>38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44</v>
      </c>
      <c r="D36" s="10">
        <v>5</v>
      </c>
      <c r="E36" s="10" t="s">
        <v>43</v>
      </c>
      <c r="F36" s="10">
        <v>1</v>
      </c>
      <c r="G36" s="10" t="s">
        <v>43</v>
      </c>
      <c r="H36" s="10">
        <v>4</v>
      </c>
      <c r="I36" s="10">
        <v>39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37</v>
      </c>
      <c r="D37" s="10">
        <v>2</v>
      </c>
      <c r="E37" s="10">
        <v>1</v>
      </c>
      <c r="F37" s="10">
        <v>1</v>
      </c>
      <c r="G37" s="10" t="s">
        <v>43</v>
      </c>
      <c r="H37" s="10" t="s">
        <v>43</v>
      </c>
      <c r="I37" s="10">
        <v>35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34</v>
      </c>
      <c r="D38" s="10">
        <v>3</v>
      </c>
      <c r="E38" s="10" t="s">
        <v>43</v>
      </c>
      <c r="F38" s="10">
        <v>1</v>
      </c>
      <c r="G38" s="10">
        <v>1</v>
      </c>
      <c r="H38" s="10">
        <v>1</v>
      </c>
      <c r="I38" s="10">
        <v>31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22</v>
      </c>
      <c r="D39" s="10">
        <v>3</v>
      </c>
      <c r="E39" s="10">
        <v>2</v>
      </c>
      <c r="F39" s="10">
        <v>1</v>
      </c>
      <c r="G39" s="10" t="s">
        <v>43</v>
      </c>
      <c r="H39" s="10" t="s">
        <v>43</v>
      </c>
      <c r="I39" s="10">
        <v>19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27</v>
      </c>
      <c r="D40" s="10">
        <v>11</v>
      </c>
      <c r="E40" s="10">
        <v>6</v>
      </c>
      <c r="F40" s="10">
        <v>3</v>
      </c>
      <c r="G40" s="10" t="s">
        <v>43</v>
      </c>
      <c r="H40" s="10">
        <v>2</v>
      </c>
      <c r="I40" s="10">
        <v>16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22</v>
      </c>
      <c r="D41" s="10">
        <v>12</v>
      </c>
      <c r="E41" s="10">
        <v>9</v>
      </c>
      <c r="F41" s="10" t="s">
        <v>43</v>
      </c>
      <c r="G41" s="10">
        <v>1</v>
      </c>
      <c r="H41" s="10">
        <v>2</v>
      </c>
      <c r="I41" s="10">
        <v>10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25</v>
      </c>
      <c r="D42" s="10">
        <v>25</v>
      </c>
      <c r="E42" s="10">
        <v>17</v>
      </c>
      <c r="F42" s="10">
        <v>1</v>
      </c>
      <c r="G42" s="10">
        <v>4</v>
      </c>
      <c r="H42" s="10">
        <v>3</v>
      </c>
      <c r="I42" s="10" t="s">
        <v>43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25</v>
      </c>
      <c r="D43" s="10">
        <v>24</v>
      </c>
      <c r="E43" s="10">
        <v>15</v>
      </c>
      <c r="F43" s="10" t="s">
        <v>43</v>
      </c>
      <c r="G43" s="10">
        <v>9</v>
      </c>
      <c r="H43" s="10" t="s">
        <v>43</v>
      </c>
      <c r="I43" s="10">
        <v>1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7</v>
      </c>
      <c r="D44" s="10">
        <v>7</v>
      </c>
      <c r="E44" s="10">
        <v>4</v>
      </c>
      <c r="F44" s="10" t="s">
        <v>43</v>
      </c>
      <c r="G44" s="10">
        <v>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6</v>
      </c>
      <c r="D45" s="10">
        <v>6</v>
      </c>
      <c r="E45" s="10">
        <v>1</v>
      </c>
      <c r="F45" s="10" t="s">
        <v>43</v>
      </c>
      <c r="G45" s="10">
        <v>5</v>
      </c>
      <c r="H45" s="10" t="s">
        <v>43</v>
      </c>
      <c r="I45" s="10" t="s">
        <v>43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8</v>
      </c>
      <c r="D46" s="10">
        <v>8</v>
      </c>
      <c r="E46" s="10">
        <v>4</v>
      </c>
      <c r="F46" s="10" t="s">
        <v>43</v>
      </c>
      <c r="G46" s="10">
        <v>4</v>
      </c>
      <c r="H46" s="10" t="s">
        <v>43</v>
      </c>
      <c r="I46" s="10" t="s">
        <v>43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2</v>
      </c>
      <c r="D47" s="10">
        <v>1</v>
      </c>
      <c r="E47" s="10">
        <v>1</v>
      </c>
      <c r="F47" s="10" t="s">
        <v>43</v>
      </c>
      <c r="G47" s="10" t="s">
        <v>43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344</v>
      </c>
      <c r="D48" s="3">
        <v>81</v>
      </c>
      <c r="E48" s="3">
        <v>66</v>
      </c>
      <c r="F48" s="3">
        <v>2</v>
      </c>
      <c r="G48" s="3">
        <v>5</v>
      </c>
      <c r="H48" s="3">
        <v>8</v>
      </c>
      <c r="I48" s="3">
        <v>263</v>
      </c>
    </row>
    <row r="49" spans="1:11" ht="12" customHeight="1" x14ac:dyDescent="0.2">
      <c r="A49" s="27" t="s">
        <v>32</v>
      </c>
      <c r="B49" s="1" t="s">
        <v>10</v>
      </c>
      <c r="C49" s="10">
        <v>2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4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15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25</v>
      </c>
      <c r="D52" s="10">
        <v>1</v>
      </c>
      <c r="E52" s="10" t="s">
        <v>43</v>
      </c>
      <c r="F52" s="10">
        <v>1</v>
      </c>
      <c r="G52" s="10" t="s">
        <v>43</v>
      </c>
      <c r="H52" s="10" t="s">
        <v>43</v>
      </c>
      <c r="I52" s="10">
        <v>24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16</v>
      </c>
      <c r="D53" s="10">
        <v>1</v>
      </c>
      <c r="E53" s="10">
        <v>1</v>
      </c>
      <c r="F53" s="10" t="s">
        <v>43</v>
      </c>
      <c r="G53" s="10" t="s">
        <v>43</v>
      </c>
      <c r="H53" s="10" t="s">
        <v>43</v>
      </c>
      <c r="I53" s="10">
        <v>15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19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32</v>
      </c>
      <c r="D55" s="10">
        <v>1</v>
      </c>
      <c r="E55" s="10" t="s">
        <v>43</v>
      </c>
      <c r="F55" s="10" t="s">
        <v>43</v>
      </c>
      <c r="G55" s="10" t="s">
        <v>43</v>
      </c>
      <c r="H55" s="10">
        <v>1</v>
      </c>
      <c r="I55" s="10">
        <v>31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31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26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26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37</v>
      </c>
      <c r="D58" s="10">
        <v>2</v>
      </c>
      <c r="E58" s="10">
        <v>1</v>
      </c>
      <c r="F58" s="10" t="s">
        <v>43</v>
      </c>
      <c r="G58" s="10" t="s">
        <v>43</v>
      </c>
      <c r="H58" s="10">
        <v>1</v>
      </c>
      <c r="I58" s="10">
        <v>35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29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29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19</v>
      </c>
      <c r="D60" s="10">
        <v>7</v>
      </c>
      <c r="E60" s="10">
        <v>6</v>
      </c>
      <c r="F60" s="10" t="s">
        <v>43</v>
      </c>
      <c r="G60" s="10" t="s">
        <v>43</v>
      </c>
      <c r="H60" s="10">
        <v>1</v>
      </c>
      <c r="I60" s="10">
        <v>12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20</v>
      </c>
      <c r="D61" s="10">
        <v>7</v>
      </c>
      <c r="E61" s="10">
        <v>3</v>
      </c>
      <c r="F61" s="10" t="s">
        <v>43</v>
      </c>
      <c r="G61" s="10" t="s">
        <v>43</v>
      </c>
      <c r="H61" s="10">
        <v>4</v>
      </c>
      <c r="I61" s="10">
        <v>13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15</v>
      </c>
      <c r="D62" s="10">
        <v>9</v>
      </c>
      <c r="E62" s="10">
        <v>7</v>
      </c>
      <c r="F62" s="10">
        <v>1</v>
      </c>
      <c r="G62" s="10" t="s">
        <v>43</v>
      </c>
      <c r="H62" s="10">
        <v>1</v>
      </c>
      <c r="I62" s="10">
        <v>6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21</v>
      </c>
      <c r="D63" s="10">
        <v>21</v>
      </c>
      <c r="E63" s="10">
        <v>20</v>
      </c>
      <c r="F63" s="10" t="s">
        <v>43</v>
      </c>
      <c r="G63" s="10">
        <v>1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21</v>
      </c>
      <c r="D64" s="10">
        <v>21</v>
      </c>
      <c r="E64" s="10">
        <v>19</v>
      </c>
      <c r="F64" s="10" t="s">
        <v>43</v>
      </c>
      <c r="G64" s="10">
        <v>2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8</v>
      </c>
      <c r="D65" s="10">
        <v>7</v>
      </c>
      <c r="E65" s="10">
        <v>6</v>
      </c>
      <c r="F65" s="10" t="s">
        <v>43</v>
      </c>
      <c r="G65" s="10">
        <v>1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4</v>
      </c>
      <c r="D66" s="10">
        <v>4</v>
      </c>
      <c r="E66" s="10">
        <v>3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3737</v>
      </c>
      <c r="D6" s="3">
        <v>720</v>
      </c>
      <c r="E6" s="3">
        <v>405</v>
      </c>
      <c r="F6" s="3">
        <v>60</v>
      </c>
      <c r="G6" s="3">
        <v>131</v>
      </c>
      <c r="H6" s="3">
        <v>124</v>
      </c>
      <c r="I6" s="3">
        <v>3017</v>
      </c>
    </row>
    <row r="7" spans="1:32" ht="12" customHeight="1" x14ac:dyDescent="0.2">
      <c r="A7" s="27" t="s">
        <v>32</v>
      </c>
      <c r="B7" s="1" t="s">
        <v>10</v>
      </c>
      <c r="C7" s="10">
        <v>52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52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137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136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174</v>
      </c>
      <c r="D9" s="10">
        <v>3</v>
      </c>
      <c r="E9" s="10" t="s">
        <v>46</v>
      </c>
      <c r="F9" s="10" t="s">
        <v>43</v>
      </c>
      <c r="G9" s="10" t="s">
        <v>46</v>
      </c>
      <c r="H9" s="10">
        <v>3</v>
      </c>
      <c r="I9" s="10">
        <v>171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187</v>
      </c>
      <c r="D10" s="10">
        <v>12</v>
      </c>
      <c r="E10" s="10" t="s">
        <v>43</v>
      </c>
      <c r="F10" s="10">
        <v>1</v>
      </c>
      <c r="G10" s="10" t="s">
        <v>43</v>
      </c>
      <c r="H10" s="10">
        <v>11</v>
      </c>
      <c r="I10" s="10">
        <v>175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210</v>
      </c>
      <c r="D11" s="10">
        <v>14</v>
      </c>
      <c r="E11" s="10">
        <v>2</v>
      </c>
      <c r="F11" s="10">
        <v>1</v>
      </c>
      <c r="G11" s="10">
        <v>2</v>
      </c>
      <c r="H11" s="10">
        <v>9</v>
      </c>
      <c r="I11" s="10">
        <v>196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296</v>
      </c>
      <c r="D12" s="10">
        <v>18</v>
      </c>
      <c r="E12" s="10">
        <v>2</v>
      </c>
      <c r="F12" s="10">
        <v>2</v>
      </c>
      <c r="G12" s="10" t="s">
        <v>43</v>
      </c>
      <c r="H12" s="10">
        <v>14</v>
      </c>
      <c r="I12" s="10">
        <v>278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374</v>
      </c>
      <c r="D13" s="10">
        <v>24</v>
      </c>
      <c r="E13" s="10">
        <v>4</v>
      </c>
      <c r="F13" s="10" t="s">
        <v>43</v>
      </c>
      <c r="G13" s="10">
        <v>3</v>
      </c>
      <c r="H13" s="10">
        <v>17</v>
      </c>
      <c r="I13" s="10">
        <v>350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429</v>
      </c>
      <c r="D14" s="10">
        <v>14</v>
      </c>
      <c r="E14" s="10" t="s">
        <v>43</v>
      </c>
      <c r="F14" s="10">
        <v>1</v>
      </c>
      <c r="G14" s="10">
        <v>2</v>
      </c>
      <c r="H14" s="10">
        <v>11</v>
      </c>
      <c r="I14" s="10">
        <v>415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365</v>
      </c>
      <c r="D15" s="10">
        <v>15</v>
      </c>
      <c r="E15" s="10">
        <v>2</v>
      </c>
      <c r="F15" s="10">
        <v>5</v>
      </c>
      <c r="G15" s="10" t="s">
        <v>43</v>
      </c>
      <c r="H15" s="10">
        <v>8</v>
      </c>
      <c r="I15" s="10">
        <v>350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292</v>
      </c>
      <c r="D16" s="10">
        <v>12</v>
      </c>
      <c r="E16" s="10">
        <v>5</v>
      </c>
      <c r="F16" s="10">
        <v>1</v>
      </c>
      <c r="G16" s="10">
        <v>1</v>
      </c>
      <c r="H16" s="10">
        <v>5</v>
      </c>
      <c r="I16" s="10">
        <v>280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202</v>
      </c>
      <c r="D17" s="10">
        <v>14</v>
      </c>
      <c r="E17" s="10">
        <v>3</v>
      </c>
      <c r="F17" s="10">
        <v>3</v>
      </c>
      <c r="G17" s="10">
        <v>3</v>
      </c>
      <c r="H17" s="10">
        <v>5</v>
      </c>
      <c r="I17" s="10">
        <v>188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173</v>
      </c>
      <c r="D18" s="10">
        <v>24</v>
      </c>
      <c r="E18" s="10">
        <v>8</v>
      </c>
      <c r="F18" s="10">
        <v>7</v>
      </c>
      <c r="G18" s="10" t="s">
        <v>43</v>
      </c>
      <c r="H18" s="10">
        <v>9</v>
      </c>
      <c r="I18" s="10">
        <v>149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188</v>
      </c>
      <c r="D19" s="10">
        <v>35</v>
      </c>
      <c r="E19" s="10">
        <v>18</v>
      </c>
      <c r="F19" s="10">
        <v>9</v>
      </c>
      <c r="G19" s="10">
        <v>1</v>
      </c>
      <c r="H19" s="10">
        <v>7</v>
      </c>
      <c r="I19" s="10">
        <v>153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158</v>
      </c>
      <c r="D20" s="10">
        <v>77</v>
      </c>
      <c r="E20" s="10">
        <v>55</v>
      </c>
      <c r="F20" s="10">
        <v>6</v>
      </c>
      <c r="G20" s="10">
        <v>9</v>
      </c>
      <c r="H20" s="10">
        <v>7</v>
      </c>
      <c r="I20" s="10">
        <v>81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165</v>
      </c>
      <c r="D21" s="10">
        <v>148</v>
      </c>
      <c r="E21" s="10">
        <v>113</v>
      </c>
      <c r="F21" s="10">
        <v>6</v>
      </c>
      <c r="G21" s="10">
        <v>19</v>
      </c>
      <c r="H21" s="10">
        <v>10</v>
      </c>
      <c r="I21" s="10">
        <v>17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151</v>
      </c>
      <c r="D22" s="10">
        <v>139</v>
      </c>
      <c r="E22" s="10">
        <v>108</v>
      </c>
      <c r="F22" s="10">
        <v>3</v>
      </c>
      <c r="G22" s="10">
        <v>24</v>
      </c>
      <c r="H22" s="10">
        <v>4</v>
      </c>
      <c r="I22" s="10">
        <v>12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103</v>
      </c>
      <c r="D23" s="10">
        <v>96</v>
      </c>
      <c r="E23" s="10">
        <v>52</v>
      </c>
      <c r="F23" s="10">
        <v>8</v>
      </c>
      <c r="G23" s="10">
        <v>34</v>
      </c>
      <c r="H23" s="10">
        <v>2</v>
      </c>
      <c r="I23" s="10">
        <v>7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51</v>
      </c>
      <c r="D24" s="10">
        <v>47</v>
      </c>
      <c r="E24" s="10">
        <v>21</v>
      </c>
      <c r="F24" s="10">
        <v>5</v>
      </c>
      <c r="G24" s="10">
        <v>21</v>
      </c>
      <c r="H24" s="10" t="s">
        <v>43</v>
      </c>
      <c r="I24" s="10">
        <v>4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30</v>
      </c>
      <c r="D25" s="10">
        <v>27</v>
      </c>
      <c r="E25" s="10">
        <v>12</v>
      </c>
      <c r="F25" s="10">
        <v>2</v>
      </c>
      <c r="G25" s="10">
        <v>12</v>
      </c>
      <c r="H25" s="10">
        <v>1</v>
      </c>
      <c r="I25" s="10">
        <v>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1958</v>
      </c>
      <c r="D27" s="3">
        <v>426</v>
      </c>
      <c r="E27" s="3">
        <v>189</v>
      </c>
      <c r="F27" s="3">
        <v>48</v>
      </c>
      <c r="G27" s="3">
        <v>100</v>
      </c>
      <c r="H27" s="3">
        <v>89</v>
      </c>
      <c r="I27" s="3">
        <v>1532</v>
      </c>
    </row>
    <row r="28" spans="1:12" ht="12" customHeight="1" x14ac:dyDescent="0.2">
      <c r="A28" s="27" t="s">
        <v>32</v>
      </c>
      <c r="B28" s="1" t="s">
        <v>10</v>
      </c>
      <c r="C28" s="10">
        <v>22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22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67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67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88</v>
      </c>
      <c r="D30" s="10">
        <v>2</v>
      </c>
      <c r="E30" s="10" t="s">
        <v>46</v>
      </c>
      <c r="F30" s="10" t="s">
        <v>43</v>
      </c>
      <c r="G30" s="10" t="s">
        <v>46</v>
      </c>
      <c r="H30" s="10">
        <v>2</v>
      </c>
      <c r="I30" s="10">
        <v>86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91</v>
      </c>
      <c r="D31" s="10">
        <v>7</v>
      </c>
      <c r="E31" s="10" t="s">
        <v>43</v>
      </c>
      <c r="F31" s="10" t="s">
        <v>43</v>
      </c>
      <c r="G31" s="10" t="s">
        <v>43</v>
      </c>
      <c r="H31" s="10">
        <v>7</v>
      </c>
      <c r="I31" s="10">
        <v>84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92</v>
      </c>
      <c r="D32" s="10">
        <v>5</v>
      </c>
      <c r="E32" s="10" t="s">
        <v>43</v>
      </c>
      <c r="F32" s="10" t="s">
        <v>43</v>
      </c>
      <c r="G32" s="10" t="s">
        <v>43</v>
      </c>
      <c r="H32" s="10">
        <v>5</v>
      </c>
      <c r="I32" s="10">
        <v>87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135</v>
      </c>
      <c r="D33" s="10">
        <v>13</v>
      </c>
      <c r="E33" s="10" t="s">
        <v>43</v>
      </c>
      <c r="F33" s="10" t="s">
        <v>43</v>
      </c>
      <c r="G33" s="10" t="s">
        <v>43</v>
      </c>
      <c r="H33" s="10">
        <v>13</v>
      </c>
      <c r="I33" s="10">
        <v>122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204</v>
      </c>
      <c r="D34" s="10">
        <v>17</v>
      </c>
      <c r="E34" s="10">
        <v>3</v>
      </c>
      <c r="F34" s="10" t="s">
        <v>43</v>
      </c>
      <c r="G34" s="10">
        <v>1</v>
      </c>
      <c r="H34" s="10">
        <v>13</v>
      </c>
      <c r="I34" s="10">
        <v>187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234</v>
      </c>
      <c r="D35" s="10">
        <v>11</v>
      </c>
      <c r="E35" s="10" t="s">
        <v>43</v>
      </c>
      <c r="F35" s="10" t="s">
        <v>43</v>
      </c>
      <c r="G35" s="10">
        <v>2</v>
      </c>
      <c r="H35" s="10">
        <v>9</v>
      </c>
      <c r="I35" s="10">
        <v>223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190</v>
      </c>
      <c r="D36" s="10">
        <v>11</v>
      </c>
      <c r="E36" s="10">
        <v>1</v>
      </c>
      <c r="F36" s="10">
        <v>4</v>
      </c>
      <c r="G36" s="10" t="s">
        <v>43</v>
      </c>
      <c r="H36" s="10">
        <v>6</v>
      </c>
      <c r="I36" s="10">
        <v>179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147</v>
      </c>
      <c r="D37" s="10">
        <v>5</v>
      </c>
      <c r="E37" s="10">
        <v>3</v>
      </c>
      <c r="F37" s="10" t="s">
        <v>43</v>
      </c>
      <c r="G37" s="10" t="s">
        <v>43</v>
      </c>
      <c r="H37" s="10">
        <v>2</v>
      </c>
      <c r="I37" s="10">
        <v>142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110</v>
      </c>
      <c r="D38" s="10">
        <v>10</v>
      </c>
      <c r="E38" s="10">
        <v>2</v>
      </c>
      <c r="F38" s="10">
        <v>3</v>
      </c>
      <c r="G38" s="10">
        <v>2</v>
      </c>
      <c r="H38" s="10">
        <v>3</v>
      </c>
      <c r="I38" s="10">
        <v>100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101</v>
      </c>
      <c r="D39" s="10">
        <v>15</v>
      </c>
      <c r="E39" s="10">
        <v>3</v>
      </c>
      <c r="F39" s="10">
        <v>4</v>
      </c>
      <c r="G39" s="10" t="s">
        <v>43</v>
      </c>
      <c r="H39" s="10">
        <v>8</v>
      </c>
      <c r="I39" s="10">
        <v>86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104</v>
      </c>
      <c r="D40" s="10">
        <v>25</v>
      </c>
      <c r="E40" s="10">
        <v>13</v>
      </c>
      <c r="F40" s="10">
        <v>8</v>
      </c>
      <c r="G40" s="10" t="s">
        <v>43</v>
      </c>
      <c r="H40" s="10">
        <v>4</v>
      </c>
      <c r="I40" s="10">
        <v>79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91</v>
      </c>
      <c r="D41" s="10">
        <v>51</v>
      </c>
      <c r="E41" s="10">
        <v>34</v>
      </c>
      <c r="F41" s="10">
        <v>5</v>
      </c>
      <c r="G41" s="10">
        <v>7</v>
      </c>
      <c r="H41" s="10">
        <v>5</v>
      </c>
      <c r="I41" s="10">
        <v>40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91</v>
      </c>
      <c r="D42" s="10">
        <v>81</v>
      </c>
      <c r="E42" s="10">
        <v>53</v>
      </c>
      <c r="F42" s="10">
        <v>6</v>
      </c>
      <c r="G42" s="10">
        <v>15</v>
      </c>
      <c r="H42" s="10">
        <v>7</v>
      </c>
      <c r="I42" s="10">
        <v>10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82</v>
      </c>
      <c r="D43" s="10">
        <v>73</v>
      </c>
      <c r="E43" s="10">
        <v>48</v>
      </c>
      <c r="F43" s="10">
        <v>3</v>
      </c>
      <c r="G43" s="10">
        <v>20</v>
      </c>
      <c r="H43" s="10">
        <v>2</v>
      </c>
      <c r="I43" s="10">
        <v>9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60</v>
      </c>
      <c r="D44" s="10">
        <v>56</v>
      </c>
      <c r="E44" s="10">
        <v>16</v>
      </c>
      <c r="F44" s="10">
        <v>8</v>
      </c>
      <c r="G44" s="10">
        <v>30</v>
      </c>
      <c r="H44" s="10">
        <v>2</v>
      </c>
      <c r="I44" s="10">
        <v>4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29</v>
      </c>
      <c r="D45" s="10">
        <v>26</v>
      </c>
      <c r="E45" s="10">
        <v>8</v>
      </c>
      <c r="F45" s="10">
        <v>5</v>
      </c>
      <c r="G45" s="10">
        <v>13</v>
      </c>
      <c r="H45" s="10" t="s">
        <v>43</v>
      </c>
      <c r="I45" s="10">
        <v>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20</v>
      </c>
      <c r="D46" s="10">
        <v>18</v>
      </c>
      <c r="E46" s="10">
        <v>5</v>
      </c>
      <c r="F46" s="10">
        <v>2</v>
      </c>
      <c r="G46" s="10">
        <v>10</v>
      </c>
      <c r="H46" s="10">
        <v>1</v>
      </c>
      <c r="I46" s="10">
        <v>2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1779</v>
      </c>
      <c r="D48" s="3">
        <v>294</v>
      </c>
      <c r="E48" s="3">
        <v>216</v>
      </c>
      <c r="F48" s="3">
        <v>12</v>
      </c>
      <c r="G48" s="3">
        <v>31</v>
      </c>
      <c r="H48" s="3">
        <v>35</v>
      </c>
      <c r="I48" s="3">
        <v>1485</v>
      </c>
    </row>
    <row r="49" spans="1:11" ht="12" customHeight="1" x14ac:dyDescent="0.2">
      <c r="A49" s="27" t="s">
        <v>32</v>
      </c>
      <c r="B49" s="1" t="s">
        <v>10</v>
      </c>
      <c r="C49" s="10">
        <v>30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30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70</v>
      </c>
      <c r="D50" s="10">
        <v>1</v>
      </c>
      <c r="E50" s="10" t="s">
        <v>46</v>
      </c>
      <c r="F50" s="10" t="s">
        <v>43</v>
      </c>
      <c r="G50" s="10" t="s">
        <v>46</v>
      </c>
      <c r="H50" s="10">
        <v>1</v>
      </c>
      <c r="I50" s="10">
        <v>69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86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85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96</v>
      </c>
      <c r="D52" s="10">
        <v>5</v>
      </c>
      <c r="E52" s="10" t="s">
        <v>43</v>
      </c>
      <c r="F52" s="10">
        <v>1</v>
      </c>
      <c r="G52" s="10" t="s">
        <v>43</v>
      </c>
      <c r="H52" s="10">
        <v>4</v>
      </c>
      <c r="I52" s="10">
        <v>91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118</v>
      </c>
      <c r="D53" s="10">
        <v>9</v>
      </c>
      <c r="E53" s="10">
        <v>2</v>
      </c>
      <c r="F53" s="10">
        <v>1</v>
      </c>
      <c r="G53" s="10">
        <v>2</v>
      </c>
      <c r="H53" s="10">
        <v>4</v>
      </c>
      <c r="I53" s="10">
        <v>109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161</v>
      </c>
      <c r="D54" s="10">
        <v>5</v>
      </c>
      <c r="E54" s="10">
        <v>2</v>
      </c>
      <c r="F54" s="10">
        <v>2</v>
      </c>
      <c r="G54" s="10" t="s">
        <v>43</v>
      </c>
      <c r="H54" s="10">
        <v>1</v>
      </c>
      <c r="I54" s="10">
        <v>156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170</v>
      </c>
      <c r="D55" s="10">
        <v>7</v>
      </c>
      <c r="E55" s="10">
        <v>1</v>
      </c>
      <c r="F55" s="10" t="s">
        <v>43</v>
      </c>
      <c r="G55" s="10">
        <v>2</v>
      </c>
      <c r="H55" s="10">
        <v>4</v>
      </c>
      <c r="I55" s="10">
        <v>163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195</v>
      </c>
      <c r="D56" s="10">
        <v>3</v>
      </c>
      <c r="E56" s="10" t="s">
        <v>43</v>
      </c>
      <c r="F56" s="10">
        <v>1</v>
      </c>
      <c r="G56" s="10" t="s">
        <v>43</v>
      </c>
      <c r="H56" s="10">
        <v>2</v>
      </c>
      <c r="I56" s="10">
        <v>192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175</v>
      </c>
      <c r="D57" s="10">
        <v>4</v>
      </c>
      <c r="E57" s="10">
        <v>1</v>
      </c>
      <c r="F57" s="10">
        <v>1</v>
      </c>
      <c r="G57" s="10" t="s">
        <v>43</v>
      </c>
      <c r="H57" s="10">
        <v>2</v>
      </c>
      <c r="I57" s="10">
        <v>171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145</v>
      </c>
      <c r="D58" s="10">
        <v>7</v>
      </c>
      <c r="E58" s="10">
        <v>2</v>
      </c>
      <c r="F58" s="10">
        <v>1</v>
      </c>
      <c r="G58" s="10">
        <v>1</v>
      </c>
      <c r="H58" s="10">
        <v>3</v>
      </c>
      <c r="I58" s="10">
        <v>138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92</v>
      </c>
      <c r="D59" s="10">
        <v>4</v>
      </c>
      <c r="E59" s="10">
        <v>1</v>
      </c>
      <c r="F59" s="10" t="s">
        <v>43</v>
      </c>
      <c r="G59" s="10">
        <v>1</v>
      </c>
      <c r="H59" s="10">
        <v>2</v>
      </c>
      <c r="I59" s="10">
        <v>88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72</v>
      </c>
      <c r="D60" s="10">
        <v>9</v>
      </c>
      <c r="E60" s="10">
        <v>5</v>
      </c>
      <c r="F60" s="10">
        <v>3</v>
      </c>
      <c r="G60" s="10" t="s">
        <v>43</v>
      </c>
      <c r="H60" s="10">
        <v>1</v>
      </c>
      <c r="I60" s="10">
        <v>63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84</v>
      </c>
      <c r="D61" s="10">
        <v>10</v>
      </c>
      <c r="E61" s="10">
        <v>5</v>
      </c>
      <c r="F61" s="10">
        <v>1</v>
      </c>
      <c r="G61" s="10">
        <v>1</v>
      </c>
      <c r="H61" s="10">
        <v>3</v>
      </c>
      <c r="I61" s="10">
        <v>74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67</v>
      </c>
      <c r="D62" s="10">
        <v>26</v>
      </c>
      <c r="E62" s="10">
        <v>21</v>
      </c>
      <c r="F62" s="10">
        <v>1</v>
      </c>
      <c r="G62" s="10">
        <v>2</v>
      </c>
      <c r="H62" s="10">
        <v>2</v>
      </c>
      <c r="I62" s="10">
        <v>41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74</v>
      </c>
      <c r="D63" s="10">
        <v>67</v>
      </c>
      <c r="E63" s="10">
        <v>60</v>
      </c>
      <c r="F63" s="10" t="s">
        <v>43</v>
      </c>
      <c r="G63" s="10">
        <v>4</v>
      </c>
      <c r="H63" s="10">
        <v>3</v>
      </c>
      <c r="I63" s="10">
        <v>7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69</v>
      </c>
      <c r="D64" s="10">
        <v>66</v>
      </c>
      <c r="E64" s="10">
        <v>60</v>
      </c>
      <c r="F64" s="10" t="s">
        <v>43</v>
      </c>
      <c r="G64" s="10">
        <v>4</v>
      </c>
      <c r="H64" s="10">
        <v>2</v>
      </c>
      <c r="I64" s="10">
        <v>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43</v>
      </c>
      <c r="D65" s="10">
        <v>40</v>
      </c>
      <c r="E65" s="10">
        <v>36</v>
      </c>
      <c r="F65" s="10" t="s">
        <v>43</v>
      </c>
      <c r="G65" s="10">
        <v>4</v>
      </c>
      <c r="H65" s="10" t="s">
        <v>43</v>
      </c>
      <c r="I65" s="10">
        <v>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22</v>
      </c>
      <c r="D66" s="10">
        <v>21</v>
      </c>
      <c r="E66" s="10">
        <v>13</v>
      </c>
      <c r="F66" s="10" t="s">
        <v>43</v>
      </c>
      <c r="G66" s="10">
        <v>8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10</v>
      </c>
      <c r="D67" s="10">
        <v>9</v>
      </c>
      <c r="E67" s="10">
        <v>7</v>
      </c>
      <c r="F67" s="10" t="s">
        <v>43</v>
      </c>
      <c r="G67" s="10">
        <v>2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3322</v>
      </c>
      <c r="D6" s="3">
        <v>555</v>
      </c>
      <c r="E6" s="3">
        <v>333</v>
      </c>
      <c r="F6" s="3">
        <v>34</v>
      </c>
      <c r="G6" s="3">
        <v>73</v>
      </c>
      <c r="H6" s="3">
        <v>115</v>
      </c>
      <c r="I6" s="3">
        <v>2767</v>
      </c>
    </row>
    <row r="7" spans="1:32" ht="12" customHeight="1" x14ac:dyDescent="0.2">
      <c r="A7" s="27" t="s">
        <v>32</v>
      </c>
      <c r="B7" s="1" t="s">
        <v>10</v>
      </c>
      <c r="C7" s="10">
        <v>30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30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51</v>
      </c>
      <c r="D8" s="10">
        <v>2</v>
      </c>
      <c r="E8" s="10" t="s">
        <v>46</v>
      </c>
      <c r="F8" s="10">
        <v>1</v>
      </c>
      <c r="G8" s="10" t="s">
        <v>46</v>
      </c>
      <c r="H8" s="10">
        <v>1</v>
      </c>
      <c r="I8" s="10">
        <v>49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132</v>
      </c>
      <c r="D9" s="10">
        <v>2</v>
      </c>
      <c r="E9" s="10" t="s">
        <v>46</v>
      </c>
      <c r="F9" s="10">
        <v>1</v>
      </c>
      <c r="G9" s="10" t="s">
        <v>46</v>
      </c>
      <c r="H9" s="10">
        <v>1</v>
      </c>
      <c r="I9" s="10">
        <v>130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193</v>
      </c>
      <c r="D10" s="10">
        <v>7</v>
      </c>
      <c r="E10" s="10" t="s">
        <v>43</v>
      </c>
      <c r="F10" s="10">
        <v>2</v>
      </c>
      <c r="G10" s="10" t="s">
        <v>43</v>
      </c>
      <c r="H10" s="10">
        <v>5</v>
      </c>
      <c r="I10" s="10">
        <v>186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178</v>
      </c>
      <c r="D11" s="10">
        <v>11</v>
      </c>
      <c r="E11" s="10" t="s">
        <v>43</v>
      </c>
      <c r="F11" s="10">
        <v>1</v>
      </c>
      <c r="G11" s="10">
        <v>3</v>
      </c>
      <c r="H11" s="10">
        <v>7</v>
      </c>
      <c r="I11" s="10">
        <v>167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265</v>
      </c>
      <c r="D12" s="10">
        <v>11</v>
      </c>
      <c r="E12" s="10">
        <v>2</v>
      </c>
      <c r="F12" s="10" t="s">
        <v>43</v>
      </c>
      <c r="G12" s="10">
        <v>3</v>
      </c>
      <c r="H12" s="10">
        <v>6</v>
      </c>
      <c r="I12" s="10">
        <v>254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416</v>
      </c>
      <c r="D13" s="10">
        <v>17</v>
      </c>
      <c r="E13" s="10">
        <v>1</v>
      </c>
      <c r="F13" s="10" t="s">
        <v>43</v>
      </c>
      <c r="G13" s="10">
        <v>3</v>
      </c>
      <c r="H13" s="10">
        <v>13</v>
      </c>
      <c r="I13" s="10">
        <v>399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485</v>
      </c>
      <c r="D14" s="10">
        <v>13</v>
      </c>
      <c r="E14" s="10" t="s">
        <v>43</v>
      </c>
      <c r="F14" s="10">
        <v>3</v>
      </c>
      <c r="G14" s="10" t="s">
        <v>43</v>
      </c>
      <c r="H14" s="10">
        <v>10</v>
      </c>
      <c r="I14" s="10">
        <v>472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331</v>
      </c>
      <c r="D15" s="10">
        <v>15</v>
      </c>
      <c r="E15" s="10">
        <v>3</v>
      </c>
      <c r="F15" s="10">
        <v>3</v>
      </c>
      <c r="G15" s="10">
        <v>1</v>
      </c>
      <c r="H15" s="10">
        <v>8</v>
      </c>
      <c r="I15" s="10">
        <v>316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231</v>
      </c>
      <c r="D16" s="10">
        <v>14</v>
      </c>
      <c r="E16" s="10">
        <v>2</v>
      </c>
      <c r="F16" s="10">
        <v>1</v>
      </c>
      <c r="G16" s="10">
        <v>3</v>
      </c>
      <c r="H16" s="10">
        <v>8</v>
      </c>
      <c r="I16" s="10">
        <v>217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209</v>
      </c>
      <c r="D17" s="10">
        <v>18</v>
      </c>
      <c r="E17" s="10">
        <v>5</v>
      </c>
      <c r="F17" s="10">
        <v>2</v>
      </c>
      <c r="G17" s="10">
        <v>3</v>
      </c>
      <c r="H17" s="10">
        <v>8</v>
      </c>
      <c r="I17" s="10">
        <v>191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191</v>
      </c>
      <c r="D18" s="10">
        <v>23</v>
      </c>
      <c r="E18" s="10">
        <v>4</v>
      </c>
      <c r="F18" s="10">
        <v>8</v>
      </c>
      <c r="G18" s="10">
        <v>1</v>
      </c>
      <c r="H18" s="10">
        <v>10</v>
      </c>
      <c r="I18" s="10">
        <v>168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138</v>
      </c>
      <c r="D19" s="10">
        <v>41</v>
      </c>
      <c r="E19" s="10">
        <v>22</v>
      </c>
      <c r="F19" s="10">
        <v>4</v>
      </c>
      <c r="G19" s="10">
        <v>6</v>
      </c>
      <c r="H19" s="10">
        <v>9</v>
      </c>
      <c r="I19" s="10">
        <v>97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127</v>
      </c>
      <c r="D20" s="10">
        <v>87</v>
      </c>
      <c r="E20" s="10">
        <v>66</v>
      </c>
      <c r="F20" s="10">
        <v>2</v>
      </c>
      <c r="G20" s="10">
        <v>4</v>
      </c>
      <c r="H20" s="10">
        <v>15</v>
      </c>
      <c r="I20" s="10">
        <v>40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127</v>
      </c>
      <c r="D21" s="10">
        <v>104</v>
      </c>
      <c r="E21" s="10">
        <v>88</v>
      </c>
      <c r="F21" s="10">
        <v>3</v>
      </c>
      <c r="G21" s="10">
        <v>6</v>
      </c>
      <c r="H21" s="10">
        <v>7</v>
      </c>
      <c r="I21" s="10">
        <v>23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119</v>
      </c>
      <c r="D22" s="10">
        <v>106</v>
      </c>
      <c r="E22" s="10">
        <v>85</v>
      </c>
      <c r="F22" s="10" t="s">
        <v>43</v>
      </c>
      <c r="G22" s="10">
        <v>16</v>
      </c>
      <c r="H22" s="10">
        <v>5</v>
      </c>
      <c r="I22" s="10">
        <v>13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51</v>
      </c>
      <c r="D23" s="10">
        <v>41</v>
      </c>
      <c r="E23" s="10">
        <v>29</v>
      </c>
      <c r="F23" s="10" t="s">
        <v>43</v>
      </c>
      <c r="G23" s="10">
        <v>10</v>
      </c>
      <c r="H23" s="10">
        <v>2</v>
      </c>
      <c r="I23" s="10">
        <v>10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30</v>
      </c>
      <c r="D24" s="10">
        <v>26</v>
      </c>
      <c r="E24" s="10">
        <v>17</v>
      </c>
      <c r="F24" s="10">
        <v>2</v>
      </c>
      <c r="G24" s="10">
        <v>7</v>
      </c>
      <c r="H24" s="10" t="s">
        <v>43</v>
      </c>
      <c r="I24" s="10">
        <v>4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17</v>
      </c>
      <c r="D25" s="10">
        <v>16</v>
      </c>
      <c r="E25" s="10">
        <v>8</v>
      </c>
      <c r="F25" s="10">
        <v>1</v>
      </c>
      <c r="G25" s="10">
        <v>7</v>
      </c>
      <c r="H25" s="10" t="s">
        <v>43</v>
      </c>
      <c r="I25" s="10">
        <v>1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1724</v>
      </c>
      <c r="D27" s="3">
        <v>332</v>
      </c>
      <c r="E27" s="3">
        <v>173</v>
      </c>
      <c r="F27" s="3">
        <v>28</v>
      </c>
      <c r="G27" s="3">
        <v>56</v>
      </c>
      <c r="H27" s="3">
        <v>75</v>
      </c>
      <c r="I27" s="3">
        <v>1392</v>
      </c>
    </row>
    <row r="28" spans="1:11" ht="12" customHeight="1" x14ac:dyDescent="0.2">
      <c r="A28" s="27" t="s">
        <v>32</v>
      </c>
      <c r="B28" s="1" t="s">
        <v>10</v>
      </c>
      <c r="C28" s="10">
        <v>10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10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24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23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54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>
        <v>53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104</v>
      </c>
      <c r="D31" s="10">
        <v>4</v>
      </c>
      <c r="E31" s="10" t="s">
        <v>43</v>
      </c>
      <c r="F31" s="10" t="s">
        <v>43</v>
      </c>
      <c r="G31" s="10" t="s">
        <v>43</v>
      </c>
      <c r="H31" s="10">
        <v>4</v>
      </c>
      <c r="I31" s="10">
        <v>100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94</v>
      </c>
      <c r="D32" s="10">
        <v>9</v>
      </c>
      <c r="E32" s="10" t="s">
        <v>43</v>
      </c>
      <c r="F32" s="10">
        <v>1</v>
      </c>
      <c r="G32" s="10">
        <v>2</v>
      </c>
      <c r="H32" s="10">
        <v>6</v>
      </c>
      <c r="I32" s="10">
        <v>85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145</v>
      </c>
      <c r="D33" s="10">
        <v>6</v>
      </c>
      <c r="E33" s="10">
        <v>1</v>
      </c>
      <c r="F33" s="10" t="s">
        <v>43</v>
      </c>
      <c r="G33" s="10">
        <v>1</v>
      </c>
      <c r="H33" s="10">
        <v>4</v>
      </c>
      <c r="I33" s="10">
        <v>139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215</v>
      </c>
      <c r="D34" s="10">
        <v>13</v>
      </c>
      <c r="E34" s="10" t="s">
        <v>43</v>
      </c>
      <c r="F34" s="10" t="s">
        <v>43</v>
      </c>
      <c r="G34" s="10">
        <v>3</v>
      </c>
      <c r="H34" s="10">
        <v>10</v>
      </c>
      <c r="I34" s="10">
        <v>202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256</v>
      </c>
      <c r="D35" s="10">
        <v>10</v>
      </c>
      <c r="E35" s="10" t="s">
        <v>43</v>
      </c>
      <c r="F35" s="10">
        <v>2</v>
      </c>
      <c r="G35" s="10" t="s">
        <v>43</v>
      </c>
      <c r="H35" s="10">
        <v>8</v>
      </c>
      <c r="I35" s="10">
        <v>246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163</v>
      </c>
      <c r="D36" s="10">
        <v>6</v>
      </c>
      <c r="E36" s="10" t="s">
        <v>43</v>
      </c>
      <c r="F36" s="10">
        <v>1</v>
      </c>
      <c r="G36" s="10" t="s">
        <v>43</v>
      </c>
      <c r="H36" s="10">
        <v>5</v>
      </c>
      <c r="I36" s="10">
        <v>157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120</v>
      </c>
      <c r="D37" s="10">
        <v>9</v>
      </c>
      <c r="E37" s="10" t="s">
        <v>43</v>
      </c>
      <c r="F37" s="10">
        <v>1</v>
      </c>
      <c r="G37" s="10">
        <v>2</v>
      </c>
      <c r="H37" s="10">
        <v>6</v>
      </c>
      <c r="I37" s="10">
        <v>111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103</v>
      </c>
      <c r="D38" s="10">
        <v>12</v>
      </c>
      <c r="E38" s="10">
        <v>2</v>
      </c>
      <c r="F38" s="10">
        <v>2</v>
      </c>
      <c r="G38" s="10">
        <v>1</v>
      </c>
      <c r="H38" s="10">
        <v>7</v>
      </c>
      <c r="I38" s="10">
        <v>91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102</v>
      </c>
      <c r="D39" s="10">
        <v>16</v>
      </c>
      <c r="E39" s="10">
        <v>1</v>
      </c>
      <c r="F39" s="10">
        <v>8</v>
      </c>
      <c r="G39" s="10">
        <v>1</v>
      </c>
      <c r="H39" s="10">
        <v>6</v>
      </c>
      <c r="I39" s="10">
        <v>86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82</v>
      </c>
      <c r="D40" s="10">
        <v>33</v>
      </c>
      <c r="E40" s="10">
        <v>18</v>
      </c>
      <c r="F40" s="10">
        <v>4</v>
      </c>
      <c r="G40" s="10">
        <v>4</v>
      </c>
      <c r="H40" s="10">
        <v>7</v>
      </c>
      <c r="I40" s="10">
        <v>49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64</v>
      </c>
      <c r="D41" s="10">
        <v>47</v>
      </c>
      <c r="E41" s="10">
        <v>39</v>
      </c>
      <c r="F41" s="10">
        <v>2</v>
      </c>
      <c r="G41" s="10">
        <v>2</v>
      </c>
      <c r="H41" s="10">
        <v>4</v>
      </c>
      <c r="I41" s="10">
        <v>17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64</v>
      </c>
      <c r="D42" s="10">
        <v>53</v>
      </c>
      <c r="E42" s="10">
        <v>42</v>
      </c>
      <c r="F42" s="10">
        <v>3</v>
      </c>
      <c r="G42" s="10">
        <v>6</v>
      </c>
      <c r="H42" s="10">
        <v>2</v>
      </c>
      <c r="I42" s="10">
        <v>11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62</v>
      </c>
      <c r="D43" s="10">
        <v>58</v>
      </c>
      <c r="E43" s="10">
        <v>40</v>
      </c>
      <c r="F43" s="10" t="s">
        <v>43</v>
      </c>
      <c r="G43" s="10">
        <v>14</v>
      </c>
      <c r="H43" s="10">
        <v>4</v>
      </c>
      <c r="I43" s="10">
        <v>4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31</v>
      </c>
      <c r="D44" s="10">
        <v>25</v>
      </c>
      <c r="E44" s="10">
        <v>17</v>
      </c>
      <c r="F44" s="10" t="s">
        <v>43</v>
      </c>
      <c r="G44" s="10">
        <v>7</v>
      </c>
      <c r="H44" s="10">
        <v>1</v>
      </c>
      <c r="I44" s="10">
        <v>6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17</v>
      </c>
      <c r="D45" s="10">
        <v>15</v>
      </c>
      <c r="E45" s="10">
        <v>7</v>
      </c>
      <c r="F45" s="10">
        <v>2</v>
      </c>
      <c r="G45" s="10">
        <v>6</v>
      </c>
      <c r="H45" s="10" t="s">
        <v>43</v>
      </c>
      <c r="I45" s="10">
        <v>2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13</v>
      </c>
      <c r="D46" s="10">
        <v>13</v>
      </c>
      <c r="E46" s="10">
        <v>5</v>
      </c>
      <c r="F46" s="10">
        <v>1</v>
      </c>
      <c r="G46" s="10">
        <v>7</v>
      </c>
      <c r="H46" s="10" t="s">
        <v>43</v>
      </c>
      <c r="I46" s="10" t="s">
        <v>43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>
        <v>1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1598</v>
      </c>
      <c r="D48" s="3">
        <v>223</v>
      </c>
      <c r="E48" s="3">
        <v>160</v>
      </c>
      <c r="F48" s="3">
        <v>6</v>
      </c>
      <c r="G48" s="3">
        <v>17</v>
      </c>
      <c r="H48" s="3">
        <v>40</v>
      </c>
      <c r="I48" s="3">
        <v>1375</v>
      </c>
    </row>
    <row r="49" spans="1:11" ht="12" customHeight="1" x14ac:dyDescent="0.2">
      <c r="A49" s="27" t="s">
        <v>32</v>
      </c>
      <c r="B49" s="1" t="s">
        <v>10</v>
      </c>
      <c r="C49" s="10">
        <v>20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20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27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26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78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77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89</v>
      </c>
      <c r="D52" s="10">
        <v>3</v>
      </c>
      <c r="E52" s="10" t="s">
        <v>43</v>
      </c>
      <c r="F52" s="10">
        <v>2</v>
      </c>
      <c r="G52" s="10" t="s">
        <v>43</v>
      </c>
      <c r="H52" s="10">
        <v>1</v>
      </c>
      <c r="I52" s="10">
        <v>86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84</v>
      </c>
      <c r="D53" s="10">
        <v>2</v>
      </c>
      <c r="E53" s="10" t="s">
        <v>43</v>
      </c>
      <c r="F53" s="10" t="s">
        <v>43</v>
      </c>
      <c r="G53" s="10">
        <v>1</v>
      </c>
      <c r="H53" s="10">
        <v>1</v>
      </c>
      <c r="I53" s="10">
        <v>82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120</v>
      </c>
      <c r="D54" s="10">
        <v>5</v>
      </c>
      <c r="E54" s="10">
        <v>1</v>
      </c>
      <c r="F54" s="10" t="s">
        <v>43</v>
      </c>
      <c r="G54" s="10">
        <v>2</v>
      </c>
      <c r="H54" s="10">
        <v>2</v>
      </c>
      <c r="I54" s="10">
        <v>115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201</v>
      </c>
      <c r="D55" s="10">
        <v>4</v>
      </c>
      <c r="E55" s="10">
        <v>1</v>
      </c>
      <c r="F55" s="10" t="s">
        <v>43</v>
      </c>
      <c r="G55" s="10" t="s">
        <v>43</v>
      </c>
      <c r="H55" s="10">
        <v>3</v>
      </c>
      <c r="I55" s="10">
        <v>197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229</v>
      </c>
      <c r="D56" s="10">
        <v>3</v>
      </c>
      <c r="E56" s="10" t="s">
        <v>43</v>
      </c>
      <c r="F56" s="10">
        <v>1</v>
      </c>
      <c r="G56" s="10" t="s">
        <v>43</v>
      </c>
      <c r="H56" s="10">
        <v>2</v>
      </c>
      <c r="I56" s="10">
        <v>226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168</v>
      </c>
      <c r="D57" s="10">
        <v>9</v>
      </c>
      <c r="E57" s="10">
        <v>3</v>
      </c>
      <c r="F57" s="10">
        <v>2</v>
      </c>
      <c r="G57" s="10">
        <v>1</v>
      </c>
      <c r="H57" s="10">
        <v>3</v>
      </c>
      <c r="I57" s="10">
        <v>159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111</v>
      </c>
      <c r="D58" s="10">
        <v>5</v>
      </c>
      <c r="E58" s="10">
        <v>2</v>
      </c>
      <c r="F58" s="10" t="s">
        <v>43</v>
      </c>
      <c r="G58" s="10">
        <v>1</v>
      </c>
      <c r="H58" s="10">
        <v>2</v>
      </c>
      <c r="I58" s="10">
        <v>106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106</v>
      </c>
      <c r="D59" s="10">
        <v>6</v>
      </c>
      <c r="E59" s="10">
        <v>3</v>
      </c>
      <c r="F59" s="10" t="s">
        <v>43</v>
      </c>
      <c r="G59" s="10">
        <v>2</v>
      </c>
      <c r="H59" s="10">
        <v>1</v>
      </c>
      <c r="I59" s="10">
        <v>100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89</v>
      </c>
      <c r="D60" s="10">
        <v>7</v>
      </c>
      <c r="E60" s="10">
        <v>3</v>
      </c>
      <c r="F60" s="10" t="s">
        <v>43</v>
      </c>
      <c r="G60" s="10" t="s">
        <v>43</v>
      </c>
      <c r="H60" s="10">
        <v>4</v>
      </c>
      <c r="I60" s="10">
        <v>82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56</v>
      </c>
      <c r="D61" s="10">
        <v>8</v>
      </c>
      <c r="E61" s="10">
        <v>4</v>
      </c>
      <c r="F61" s="10" t="s">
        <v>43</v>
      </c>
      <c r="G61" s="10">
        <v>2</v>
      </c>
      <c r="H61" s="10">
        <v>2</v>
      </c>
      <c r="I61" s="10">
        <v>48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63</v>
      </c>
      <c r="D62" s="10">
        <v>40</v>
      </c>
      <c r="E62" s="10">
        <v>27</v>
      </c>
      <c r="F62" s="10" t="s">
        <v>43</v>
      </c>
      <c r="G62" s="10">
        <v>2</v>
      </c>
      <c r="H62" s="10">
        <v>11</v>
      </c>
      <c r="I62" s="10">
        <v>23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63</v>
      </c>
      <c r="D63" s="10">
        <v>51</v>
      </c>
      <c r="E63" s="10">
        <v>46</v>
      </c>
      <c r="F63" s="10" t="s">
        <v>43</v>
      </c>
      <c r="G63" s="10" t="s">
        <v>43</v>
      </c>
      <c r="H63" s="10">
        <v>5</v>
      </c>
      <c r="I63" s="10">
        <v>12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57</v>
      </c>
      <c r="D64" s="10">
        <v>48</v>
      </c>
      <c r="E64" s="10">
        <v>45</v>
      </c>
      <c r="F64" s="10" t="s">
        <v>43</v>
      </c>
      <c r="G64" s="10">
        <v>2</v>
      </c>
      <c r="H64" s="10">
        <v>1</v>
      </c>
      <c r="I64" s="10">
        <v>9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20</v>
      </c>
      <c r="D65" s="10">
        <v>16</v>
      </c>
      <c r="E65" s="10">
        <v>12</v>
      </c>
      <c r="F65" s="10" t="s">
        <v>43</v>
      </c>
      <c r="G65" s="10">
        <v>3</v>
      </c>
      <c r="H65" s="10">
        <v>1</v>
      </c>
      <c r="I65" s="10">
        <v>4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13</v>
      </c>
      <c r="D66" s="10">
        <v>11</v>
      </c>
      <c r="E66" s="10">
        <v>10</v>
      </c>
      <c r="F66" s="10" t="s">
        <v>43</v>
      </c>
      <c r="G66" s="10">
        <v>1</v>
      </c>
      <c r="H66" s="10" t="s">
        <v>43</v>
      </c>
      <c r="I66" s="10">
        <v>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3</v>
      </c>
      <c r="E67" s="10">
        <v>3</v>
      </c>
      <c r="F67" s="10" t="s">
        <v>43</v>
      </c>
      <c r="G67" s="10" t="s">
        <v>43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248</v>
      </c>
      <c r="D6" s="3">
        <v>54</v>
      </c>
      <c r="E6" s="3">
        <v>29</v>
      </c>
      <c r="F6" s="3">
        <v>4</v>
      </c>
      <c r="G6" s="3">
        <v>13</v>
      </c>
      <c r="H6" s="3">
        <v>8</v>
      </c>
      <c r="I6" s="3">
        <v>194</v>
      </c>
    </row>
    <row r="7" spans="1:32" ht="12" customHeight="1" x14ac:dyDescent="0.2">
      <c r="A7" s="27" t="s">
        <v>32</v>
      </c>
      <c r="B7" s="1" t="s">
        <v>10</v>
      </c>
      <c r="C7" s="10" t="s">
        <v>43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 t="s">
        <v>43</v>
      </c>
      <c r="J7" t="s">
        <v>32</v>
      </c>
      <c r="K7" t="s">
        <v>32</v>
      </c>
      <c r="L7" t="s">
        <v>32</v>
      </c>
    </row>
    <row r="8" spans="1:32" ht="12" customHeight="1" x14ac:dyDescent="0.2">
      <c r="A8" s="27" t="s">
        <v>32</v>
      </c>
      <c r="B8" s="1" t="s">
        <v>11</v>
      </c>
      <c r="C8" s="10">
        <v>7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13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10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18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18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17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17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28</v>
      </c>
      <c r="D13" s="10">
        <v>1</v>
      </c>
      <c r="E13" s="10" t="s">
        <v>43</v>
      </c>
      <c r="F13" s="10" t="s">
        <v>43</v>
      </c>
      <c r="G13" s="10" t="s">
        <v>43</v>
      </c>
      <c r="H13" s="10">
        <v>1</v>
      </c>
      <c r="I13" s="10">
        <v>27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21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20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21</v>
      </c>
      <c r="D15" s="10">
        <v>2</v>
      </c>
      <c r="E15" s="10" t="s">
        <v>43</v>
      </c>
      <c r="F15" s="10" t="s">
        <v>43</v>
      </c>
      <c r="G15" s="10" t="s">
        <v>43</v>
      </c>
      <c r="H15" s="10">
        <v>2</v>
      </c>
      <c r="I15" s="10">
        <v>19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21</v>
      </c>
      <c r="D16" s="10">
        <v>3</v>
      </c>
      <c r="E16" s="10" t="s">
        <v>43</v>
      </c>
      <c r="F16" s="10">
        <v>2</v>
      </c>
      <c r="G16" s="10" t="s">
        <v>43</v>
      </c>
      <c r="H16" s="10">
        <v>1</v>
      </c>
      <c r="I16" s="10">
        <v>18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21</v>
      </c>
      <c r="D17" s="10">
        <v>3</v>
      </c>
      <c r="E17" s="10">
        <v>3</v>
      </c>
      <c r="F17" s="10" t="s">
        <v>43</v>
      </c>
      <c r="G17" s="10" t="s">
        <v>43</v>
      </c>
      <c r="H17" s="10" t="s">
        <v>43</v>
      </c>
      <c r="I17" s="10">
        <v>18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21</v>
      </c>
      <c r="D18" s="10">
        <v>3</v>
      </c>
      <c r="E18" s="10">
        <v>1</v>
      </c>
      <c r="F18" s="10">
        <v>1</v>
      </c>
      <c r="G18" s="10" t="s">
        <v>43</v>
      </c>
      <c r="H18" s="10">
        <v>1</v>
      </c>
      <c r="I18" s="10">
        <v>18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</v>
      </c>
      <c r="D19" s="10">
        <v>1</v>
      </c>
      <c r="E19" s="10" t="s">
        <v>43</v>
      </c>
      <c r="F19" s="10" t="s">
        <v>43</v>
      </c>
      <c r="G19" s="10">
        <v>1</v>
      </c>
      <c r="H19" s="10" t="s">
        <v>43</v>
      </c>
      <c r="I19" s="10">
        <v>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17</v>
      </c>
      <c r="D20" s="10">
        <v>12</v>
      </c>
      <c r="E20" s="10">
        <v>10</v>
      </c>
      <c r="F20" s="10">
        <v>1</v>
      </c>
      <c r="G20" s="10" t="s">
        <v>43</v>
      </c>
      <c r="H20" s="10">
        <v>1</v>
      </c>
      <c r="I20" s="10">
        <v>5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14</v>
      </c>
      <c r="D21" s="10">
        <v>12</v>
      </c>
      <c r="E21" s="10">
        <v>6</v>
      </c>
      <c r="F21" s="10" t="s">
        <v>43</v>
      </c>
      <c r="G21" s="10">
        <v>5</v>
      </c>
      <c r="H21" s="10">
        <v>1</v>
      </c>
      <c r="I21" s="10">
        <v>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5</v>
      </c>
      <c r="D22" s="10">
        <v>5</v>
      </c>
      <c r="E22" s="10">
        <v>2</v>
      </c>
      <c r="F22" s="10" t="s">
        <v>43</v>
      </c>
      <c r="G22" s="10">
        <v>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</v>
      </c>
      <c r="D23" s="10">
        <v>4</v>
      </c>
      <c r="E23" s="10">
        <v>2</v>
      </c>
      <c r="F23" s="10" t="s">
        <v>43</v>
      </c>
      <c r="G23" s="10">
        <v>2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5</v>
      </c>
      <c r="D24" s="10">
        <v>5</v>
      </c>
      <c r="E24" s="10">
        <v>4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2</v>
      </c>
      <c r="E25" s="10">
        <v>1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137</v>
      </c>
      <c r="D27" s="3">
        <v>37</v>
      </c>
      <c r="E27" s="3">
        <v>16</v>
      </c>
      <c r="F27" s="3">
        <v>4</v>
      </c>
      <c r="G27" s="3">
        <v>11</v>
      </c>
      <c r="H27" s="3">
        <v>6</v>
      </c>
      <c r="I27" s="3">
        <v>100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4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4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4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4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8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8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8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8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14</v>
      </c>
      <c r="D34" s="10">
        <v>1</v>
      </c>
      <c r="E34" s="10" t="s">
        <v>43</v>
      </c>
      <c r="F34" s="10" t="s">
        <v>43</v>
      </c>
      <c r="G34" s="10" t="s">
        <v>43</v>
      </c>
      <c r="H34" s="10">
        <v>1</v>
      </c>
      <c r="I34" s="10">
        <v>13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10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9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14</v>
      </c>
      <c r="D36" s="10">
        <v>1</v>
      </c>
      <c r="E36" s="10" t="s">
        <v>43</v>
      </c>
      <c r="F36" s="10" t="s">
        <v>43</v>
      </c>
      <c r="G36" s="10" t="s">
        <v>43</v>
      </c>
      <c r="H36" s="10">
        <v>1</v>
      </c>
      <c r="I36" s="10">
        <v>13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16</v>
      </c>
      <c r="D37" s="10">
        <v>3</v>
      </c>
      <c r="E37" s="10" t="s">
        <v>43</v>
      </c>
      <c r="F37" s="10">
        <v>2</v>
      </c>
      <c r="G37" s="10" t="s">
        <v>43</v>
      </c>
      <c r="H37" s="10">
        <v>1</v>
      </c>
      <c r="I37" s="10">
        <v>13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15</v>
      </c>
      <c r="D38" s="10">
        <v>2</v>
      </c>
      <c r="E38" s="10">
        <v>2</v>
      </c>
      <c r="F38" s="10" t="s">
        <v>43</v>
      </c>
      <c r="G38" s="10" t="s">
        <v>43</v>
      </c>
      <c r="H38" s="10" t="s">
        <v>43</v>
      </c>
      <c r="I38" s="10">
        <v>13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10</v>
      </c>
      <c r="D39" s="10">
        <v>2</v>
      </c>
      <c r="E39" s="10" t="s">
        <v>43</v>
      </c>
      <c r="F39" s="10">
        <v>1</v>
      </c>
      <c r="G39" s="10" t="s">
        <v>43</v>
      </c>
      <c r="H39" s="10">
        <v>1</v>
      </c>
      <c r="I39" s="10">
        <v>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3</v>
      </c>
      <c r="D40" s="10">
        <v>1</v>
      </c>
      <c r="E40" s="10" t="s">
        <v>43</v>
      </c>
      <c r="F40" s="10" t="s">
        <v>43</v>
      </c>
      <c r="G40" s="10">
        <v>1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9</v>
      </c>
      <c r="D41" s="10">
        <v>8</v>
      </c>
      <c r="E41" s="10">
        <v>7</v>
      </c>
      <c r="F41" s="10">
        <v>1</v>
      </c>
      <c r="G41" s="10" t="s">
        <v>43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9</v>
      </c>
      <c r="D42" s="10">
        <v>9</v>
      </c>
      <c r="E42" s="10">
        <v>3</v>
      </c>
      <c r="F42" s="10" t="s">
        <v>43</v>
      </c>
      <c r="G42" s="10">
        <v>5</v>
      </c>
      <c r="H42" s="10">
        <v>1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</v>
      </c>
      <c r="D43" s="10">
        <v>5</v>
      </c>
      <c r="E43" s="10">
        <v>2</v>
      </c>
      <c r="F43" s="10" t="s">
        <v>43</v>
      </c>
      <c r="G43" s="10">
        <v>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>
        <v>1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111</v>
      </c>
      <c r="D48" s="3">
        <v>17</v>
      </c>
      <c r="E48" s="3">
        <v>13</v>
      </c>
      <c r="F48" s="3" t="s">
        <v>43</v>
      </c>
      <c r="G48" s="3">
        <v>2</v>
      </c>
      <c r="H48" s="3">
        <v>2</v>
      </c>
      <c r="I48" s="3">
        <v>94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3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9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9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6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6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10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10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9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9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14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14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11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11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7</v>
      </c>
      <c r="D57" s="10">
        <v>1</v>
      </c>
      <c r="E57" s="10" t="s">
        <v>43</v>
      </c>
      <c r="F57" s="10" t="s">
        <v>43</v>
      </c>
      <c r="G57" s="10" t="s">
        <v>43</v>
      </c>
      <c r="H57" s="10">
        <v>1</v>
      </c>
      <c r="I57" s="10">
        <v>6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5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5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6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5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11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10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 t="s">
        <v>43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 t="s">
        <v>43</v>
      </c>
      <c r="J61" t="s">
        <v>32</v>
      </c>
      <c r="K61" t="s">
        <v>32</v>
      </c>
      <c r="L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8</v>
      </c>
      <c r="D62" s="10">
        <v>4</v>
      </c>
      <c r="E62" s="10">
        <v>3</v>
      </c>
      <c r="F62" s="10" t="s">
        <v>43</v>
      </c>
      <c r="G62" s="10" t="s">
        <v>43</v>
      </c>
      <c r="H62" s="10">
        <v>1</v>
      </c>
      <c r="I62" s="10">
        <v>4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5</v>
      </c>
      <c r="D63" s="10">
        <v>3</v>
      </c>
      <c r="E63" s="10">
        <v>3</v>
      </c>
      <c r="F63" s="10" t="s">
        <v>43</v>
      </c>
      <c r="G63" s="10" t="s">
        <v>43</v>
      </c>
      <c r="H63" s="10" t="s">
        <v>43</v>
      </c>
      <c r="I63" s="10">
        <v>2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 t="s">
        <v>43</v>
      </c>
      <c r="D64" s="10" t="s">
        <v>43</v>
      </c>
      <c r="E64" s="10" t="s">
        <v>43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  <c r="L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</v>
      </c>
      <c r="D65" s="10">
        <v>2</v>
      </c>
      <c r="E65" s="10">
        <v>1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</v>
      </c>
      <c r="D66" s="10">
        <v>3</v>
      </c>
      <c r="E66" s="10">
        <v>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1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257</v>
      </c>
      <c r="D6" s="3">
        <v>35</v>
      </c>
      <c r="E6" s="3">
        <v>18</v>
      </c>
      <c r="F6" s="3">
        <v>3</v>
      </c>
      <c r="G6" s="3">
        <v>8</v>
      </c>
      <c r="H6" s="3">
        <v>6</v>
      </c>
      <c r="I6" s="3">
        <v>222</v>
      </c>
    </row>
    <row r="7" spans="1:32" ht="12" customHeight="1" x14ac:dyDescent="0.2">
      <c r="A7" s="27" t="s">
        <v>32</v>
      </c>
      <c r="B7" s="1" t="s">
        <v>10</v>
      </c>
      <c r="C7" s="10">
        <v>2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7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15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26</v>
      </c>
      <c r="D11" s="10">
        <v>2</v>
      </c>
      <c r="E11" s="10" t="s">
        <v>43</v>
      </c>
      <c r="F11" s="10">
        <v>1</v>
      </c>
      <c r="G11" s="10" t="s">
        <v>43</v>
      </c>
      <c r="H11" s="10">
        <v>1</v>
      </c>
      <c r="I11" s="10">
        <v>24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26</v>
      </c>
      <c r="D12" s="10">
        <v>2</v>
      </c>
      <c r="E12" s="10" t="s">
        <v>43</v>
      </c>
      <c r="F12" s="10" t="s">
        <v>43</v>
      </c>
      <c r="G12" s="10" t="s">
        <v>43</v>
      </c>
      <c r="H12" s="10">
        <v>2</v>
      </c>
      <c r="I12" s="10">
        <v>24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35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35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36</v>
      </c>
      <c r="D14" s="10">
        <v>1</v>
      </c>
      <c r="E14" s="10">
        <v>1</v>
      </c>
      <c r="F14" s="10" t="s">
        <v>43</v>
      </c>
      <c r="G14" s="10" t="s">
        <v>43</v>
      </c>
      <c r="H14" s="10" t="s">
        <v>43</v>
      </c>
      <c r="I14" s="10">
        <v>35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32</v>
      </c>
      <c r="D15" s="10">
        <v>1</v>
      </c>
      <c r="E15" s="10" t="s">
        <v>43</v>
      </c>
      <c r="F15" s="10">
        <v>1</v>
      </c>
      <c r="G15" s="10" t="s">
        <v>43</v>
      </c>
      <c r="H15" s="10" t="s">
        <v>43</v>
      </c>
      <c r="I15" s="10">
        <v>31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11</v>
      </c>
      <c r="D16" s="10">
        <v>1</v>
      </c>
      <c r="E16" s="10" t="s">
        <v>43</v>
      </c>
      <c r="F16" s="10" t="s">
        <v>43</v>
      </c>
      <c r="G16" s="10" t="s">
        <v>43</v>
      </c>
      <c r="H16" s="10">
        <v>1</v>
      </c>
      <c r="I16" s="10">
        <v>10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13</v>
      </c>
      <c r="D17" s="10">
        <v>2</v>
      </c>
      <c r="E17" s="10" t="s">
        <v>43</v>
      </c>
      <c r="F17" s="10" t="s">
        <v>43</v>
      </c>
      <c r="G17" s="10" t="s">
        <v>43</v>
      </c>
      <c r="H17" s="10">
        <v>2</v>
      </c>
      <c r="I17" s="10">
        <v>11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14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14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4</v>
      </c>
      <c r="D19" s="10">
        <v>1</v>
      </c>
      <c r="E19" s="10" t="s">
        <v>43</v>
      </c>
      <c r="F19" s="10">
        <v>1</v>
      </c>
      <c r="G19" s="10" t="s">
        <v>43</v>
      </c>
      <c r="H19" s="10" t="s">
        <v>43</v>
      </c>
      <c r="I19" s="10">
        <v>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5</v>
      </c>
      <c r="D20" s="10">
        <v>4</v>
      </c>
      <c r="E20" s="10">
        <v>4</v>
      </c>
      <c r="F20" s="10" t="s">
        <v>43</v>
      </c>
      <c r="G20" s="10" t="s">
        <v>43</v>
      </c>
      <c r="H20" s="10" t="s">
        <v>43</v>
      </c>
      <c r="I20" s="10">
        <v>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11</v>
      </c>
      <c r="D21" s="10">
        <v>7</v>
      </c>
      <c r="E21" s="10">
        <v>5</v>
      </c>
      <c r="F21" s="10" t="s">
        <v>43</v>
      </c>
      <c r="G21" s="10">
        <v>2</v>
      </c>
      <c r="H21" s="10" t="s">
        <v>43</v>
      </c>
      <c r="I21" s="10">
        <v>4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8</v>
      </c>
      <c r="D22" s="10">
        <v>7</v>
      </c>
      <c r="E22" s="10">
        <v>5</v>
      </c>
      <c r="F22" s="10" t="s">
        <v>43</v>
      </c>
      <c r="G22" s="10">
        <v>2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2</v>
      </c>
      <c r="D23" s="10">
        <v>2</v>
      </c>
      <c r="E23" s="10" t="s">
        <v>43</v>
      </c>
      <c r="F23" s="10" t="s">
        <v>43</v>
      </c>
      <c r="G23" s="10">
        <v>2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3</v>
      </c>
      <c r="E24" s="10">
        <v>2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2</v>
      </c>
      <c r="E25" s="10">
        <v>1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137</v>
      </c>
      <c r="D27" s="3">
        <v>16</v>
      </c>
      <c r="E27" s="3">
        <v>6</v>
      </c>
      <c r="F27" s="3">
        <v>2</v>
      </c>
      <c r="G27" s="3">
        <v>5</v>
      </c>
      <c r="H27" s="3">
        <v>3</v>
      </c>
      <c r="I27" s="3">
        <v>121</v>
      </c>
    </row>
    <row r="28" spans="1:12" ht="12" customHeight="1" x14ac:dyDescent="0.2">
      <c r="A28" s="27" t="s">
        <v>32</v>
      </c>
      <c r="B28" s="1" t="s">
        <v>10</v>
      </c>
      <c r="C28" s="10">
        <v>2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4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7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7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13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9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9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20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20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22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22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17</v>
      </c>
      <c r="D36" s="10">
        <v>1</v>
      </c>
      <c r="E36" s="10" t="s">
        <v>43</v>
      </c>
      <c r="F36" s="10">
        <v>1</v>
      </c>
      <c r="G36" s="10" t="s">
        <v>43</v>
      </c>
      <c r="H36" s="10" t="s">
        <v>43</v>
      </c>
      <c r="I36" s="10">
        <v>16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6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9</v>
      </c>
      <c r="D38" s="10">
        <v>2</v>
      </c>
      <c r="E38" s="10" t="s">
        <v>43</v>
      </c>
      <c r="F38" s="10" t="s">
        <v>43</v>
      </c>
      <c r="G38" s="10" t="s">
        <v>43</v>
      </c>
      <c r="H38" s="10">
        <v>2</v>
      </c>
      <c r="I38" s="10">
        <v>7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7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</v>
      </c>
      <c r="D40" s="10">
        <v>1</v>
      </c>
      <c r="E40" s="10" t="s">
        <v>43</v>
      </c>
      <c r="F40" s="10">
        <v>1</v>
      </c>
      <c r="G40" s="10" t="s">
        <v>43</v>
      </c>
      <c r="H40" s="10" t="s">
        <v>43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3</v>
      </c>
      <c r="D41" s="10">
        <v>2</v>
      </c>
      <c r="E41" s="10">
        <v>2</v>
      </c>
      <c r="F41" s="10" t="s">
        <v>43</v>
      </c>
      <c r="G41" s="10" t="s">
        <v>43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6</v>
      </c>
      <c r="D42" s="10">
        <v>3</v>
      </c>
      <c r="E42" s="10">
        <v>2</v>
      </c>
      <c r="F42" s="10" t="s">
        <v>43</v>
      </c>
      <c r="G42" s="10">
        <v>1</v>
      </c>
      <c r="H42" s="10" t="s">
        <v>43</v>
      </c>
      <c r="I42" s="10">
        <v>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3</v>
      </c>
      <c r="D43" s="10">
        <v>2</v>
      </c>
      <c r="E43" s="10">
        <v>1</v>
      </c>
      <c r="F43" s="10" t="s">
        <v>43</v>
      </c>
      <c r="G43" s="10">
        <v>1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 t="s">
        <v>43</v>
      </c>
      <c r="F44" s="10" t="s">
        <v>43</v>
      </c>
      <c r="G44" s="10">
        <v>2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>
        <v>1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120</v>
      </c>
      <c r="D48" s="3">
        <v>19</v>
      </c>
      <c r="E48" s="3">
        <v>12</v>
      </c>
      <c r="F48" s="3">
        <v>1</v>
      </c>
      <c r="G48" s="3">
        <v>3</v>
      </c>
      <c r="H48" s="3">
        <v>3</v>
      </c>
      <c r="I48" s="3">
        <v>101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3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2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2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8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8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13</v>
      </c>
      <c r="D53" s="10">
        <v>2</v>
      </c>
      <c r="E53" s="10" t="s">
        <v>43</v>
      </c>
      <c r="F53" s="10">
        <v>1</v>
      </c>
      <c r="G53" s="10" t="s">
        <v>43</v>
      </c>
      <c r="H53" s="10">
        <v>1</v>
      </c>
      <c r="I53" s="10">
        <v>11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17</v>
      </c>
      <c r="D54" s="10">
        <v>2</v>
      </c>
      <c r="E54" s="10" t="s">
        <v>43</v>
      </c>
      <c r="F54" s="10" t="s">
        <v>43</v>
      </c>
      <c r="G54" s="10" t="s">
        <v>43</v>
      </c>
      <c r="H54" s="10">
        <v>2</v>
      </c>
      <c r="I54" s="10">
        <v>15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15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15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14</v>
      </c>
      <c r="D56" s="10">
        <v>1</v>
      </c>
      <c r="E56" s="10">
        <v>1</v>
      </c>
      <c r="F56" s="10" t="s">
        <v>43</v>
      </c>
      <c r="G56" s="10" t="s">
        <v>43</v>
      </c>
      <c r="H56" s="10" t="s">
        <v>43</v>
      </c>
      <c r="I56" s="10">
        <v>13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15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15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5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5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4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4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7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7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2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2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2</v>
      </c>
      <c r="D62" s="10">
        <v>2</v>
      </c>
      <c r="E62" s="10">
        <v>2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5</v>
      </c>
      <c r="D63" s="10">
        <v>4</v>
      </c>
      <c r="E63" s="10">
        <v>3</v>
      </c>
      <c r="F63" s="10" t="s">
        <v>43</v>
      </c>
      <c r="G63" s="10">
        <v>1</v>
      </c>
      <c r="H63" s="10" t="s">
        <v>43</v>
      </c>
      <c r="I63" s="10">
        <v>1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5</v>
      </c>
      <c r="D64" s="10">
        <v>5</v>
      </c>
      <c r="E64" s="10">
        <v>4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  <c r="L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</v>
      </c>
      <c r="D66" s="10">
        <v>3</v>
      </c>
      <c r="E66" s="10">
        <v>2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539</v>
      </c>
      <c r="D6" s="3">
        <v>166</v>
      </c>
      <c r="E6" s="3">
        <v>87</v>
      </c>
      <c r="F6" s="3">
        <v>11</v>
      </c>
      <c r="G6" s="3">
        <v>19</v>
      </c>
      <c r="H6" s="3">
        <v>49</v>
      </c>
      <c r="I6" s="3">
        <v>373</v>
      </c>
    </row>
    <row r="7" spans="1:32" ht="12" customHeight="1" x14ac:dyDescent="0.2">
      <c r="A7" s="27" t="s">
        <v>32</v>
      </c>
      <c r="B7" s="1" t="s">
        <v>10</v>
      </c>
      <c r="C7" s="10">
        <v>44</v>
      </c>
      <c r="D7" s="10">
        <v>3</v>
      </c>
      <c r="E7" s="10" t="s">
        <v>46</v>
      </c>
      <c r="F7" s="10" t="s">
        <v>43</v>
      </c>
      <c r="G7" s="10" t="s">
        <v>46</v>
      </c>
      <c r="H7" s="10">
        <v>3</v>
      </c>
      <c r="I7" s="10">
        <v>41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47</v>
      </c>
      <c r="D8" s="10">
        <v>8</v>
      </c>
      <c r="E8" s="10" t="s">
        <v>46</v>
      </c>
      <c r="F8" s="10">
        <v>2</v>
      </c>
      <c r="G8" s="10" t="s">
        <v>46</v>
      </c>
      <c r="H8" s="10">
        <v>6</v>
      </c>
      <c r="I8" s="10">
        <v>39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33</v>
      </c>
      <c r="D9" s="10">
        <v>1</v>
      </c>
      <c r="E9" s="10" t="s">
        <v>46</v>
      </c>
      <c r="F9" s="10">
        <v>1</v>
      </c>
      <c r="G9" s="10" t="s">
        <v>46</v>
      </c>
      <c r="H9" s="10" t="s">
        <v>43</v>
      </c>
      <c r="I9" s="10">
        <v>32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38</v>
      </c>
      <c r="D10" s="10">
        <v>2</v>
      </c>
      <c r="E10" s="10">
        <v>1</v>
      </c>
      <c r="F10" s="10" t="s">
        <v>43</v>
      </c>
      <c r="G10" s="10" t="s">
        <v>43</v>
      </c>
      <c r="H10" s="10">
        <v>1</v>
      </c>
      <c r="I10" s="10">
        <v>36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32</v>
      </c>
      <c r="D11" s="10">
        <v>2</v>
      </c>
      <c r="E11" s="10">
        <v>2</v>
      </c>
      <c r="F11" s="10" t="s">
        <v>43</v>
      </c>
      <c r="G11" s="10" t="s">
        <v>43</v>
      </c>
      <c r="H11" s="10" t="s">
        <v>43</v>
      </c>
      <c r="I11" s="10">
        <v>30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30</v>
      </c>
      <c r="D12" s="10">
        <v>3</v>
      </c>
      <c r="E12" s="10">
        <v>3</v>
      </c>
      <c r="F12" s="10" t="s">
        <v>43</v>
      </c>
      <c r="G12" s="10" t="s">
        <v>43</v>
      </c>
      <c r="H12" s="10" t="s">
        <v>43</v>
      </c>
      <c r="I12" s="10">
        <v>27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38</v>
      </c>
      <c r="D13" s="10">
        <v>6</v>
      </c>
      <c r="E13" s="10">
        <v>2</v>
      </c>
      <c r="F13" s="10" t="s">
        <v>43</v>
      </c>
      <c r="G13" s="10" t="s">
        <v>43</v>
      </c>
      <c r="H13" s="10">
        <v>4</v>
      </c>
      <c r="I13" s="10">
        <v>32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52</v>
      </c>
      <c r="D14" s="10">
        <v>5</v>
      </c>
      <c r="E14" s="10">
        <v>2</v>
      </c>
      <c r="F14" s="10">
        <v>1</v>
      </c>
      <c r="G14" s="10" t="s">
        <v>43</v>
      </c>
      <c r="H14" s="10">
        <v>2</v>
      </c>
      <c r="I14" s="10">
        <v>47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36</v>
      </c>
      <c r="D15" s="10">
        <v>8</v>
      </c>
      <c r="E15" s="10" t="s">
        <v>43</v>
      </c>
      <c r="F15" s="10" t="s">
        <v>43</v>
      </c>
      <c r="G15" s="10">
        <v>3</v>
      </c>
      <c r="H15" s="10">
        <v>5</v>
      </c>
      <c r="I15" s="10">
        <v>28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48</v>
      </c>
      <c r="D16" s="10">
        <v>15</v>
      </c>
      <c r="E16" s="10">
        <v>4</v>
      </c>
      <c r="F16" s="10">
        <v>3</v>
      </c>
      <c r="G16" s="10" t="s">
        <v>43</v>
      </c>
      <c r="H16" s="10">
        <v>8</v>
      </c>
      <c r="I16" s="10">
        <v>33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24</v>
      </c>
      <c r="D17" s="10">
        <v>11</v>
      </c>
      <c r="E17" s="10">
        <v>6</v>
      </c>
      <c r="F17" s="10" t="s">
        <v>43</v>
      </c>
      <c r="G17" s="10" t="s">
        <v>43</v>
      </c>
      <c r="H17" s="10">
        <v>5</v>
      </c>
      <c r="I17" s="10">
        <v>13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14</v>
      </c>
      <c r="D18" s="10">
        <v>8</v>
      </c>
      <c r="E18" s="10">
        <v>3</v>
      </c>
      <c r="F18" s="10">
        <v>1</v>
      </c>
      <c r="G18" s="10" t="s">
        <v>43</v>
      </c>
      <c r="H18" s="10">
        <v>4</v>
      </c>
      <c r="I18" s="10">
        <v>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22</v>
      </c>
      <c r="D19" s="10">
        <v>18</v>
      </c>
      <c r="E19" s="10">
        <v>10</v>
      </c>
      <c r="F19" s="10">
        <v>1</v>
      </c>
      <c r="G19" s="10">
        <v>1</v>
      </c>
      <c r="H19" s="10">
        <v>6</v>
      </c>
      <c r="I19" s="10">
        <v>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18</v>
      </c>
      <c r="D20" s="10">
        <v>14</v>
      </c>
      <c r="E20" s="10">
        <v>11</v>
      </c>
      <c r="F20" s="10" t="s">
        <v>43</v>
      </c>
      <c r="G20" s="10">
        <v>1</v>
      </c>
      <c r="H20" s="10">
        <v>2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22</v>
      </c>
      <c r="D21" s="10">
        <v>21</v>
      </c>
      <c r="E21" s="10">
        <v>16</v>
      </c>
      <c r="F21" s="10" t="s">
        <v>43</v>
      </c>
      <c r="G21" s="10">
        <v>3</v>
      </c>
      <c r="H21" s="10">
        <v>2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16</v>
      </c>
      <c r="D22" s="10">
        <v>16</v>
      </c>
      <c r="E22" s="10">
        <v>12</v>
      </c>
      <c r="F22" s="10" t="s">
        <v>43</v>
      </c>
      <c r="G22" s="10">
        <v>4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11</v>
      </c>
      <c r="D23" s="10">
        <v>11</v>
      </c>
      <c r="E23" s="10">
        <v>8</v>
      </c>
      <c r="F23" s="10">
        <v>1</v>
      </c>
      <c r="G23" s="10">
        <v>1</v>
      </c>
      <c r="H23" s="10">
        <v>1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10</v>
      </c>
      <c r="D24" s="10">
        <v>10</v>
      </c>
      <c r="E24" s="10">
        <v>4</v>
      </c>
      <c r="F24" s="10">
        <v>1</v>
      </c>
      <c r="G24" s="10">
        <v>5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4</v>
      </c>
      <c r="E25" s="10">
        <v>3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273</v>
      </c>
      <c r="D27" s="3">
        <v>85</v>
      </c>
      <c r="E27" s="3">
        <v>46</v>
      </c>
      <c r="F27" s="3">
        <v>3</v>
      </c>
      <c r="G27" s="3">
        <v>11</v>
      </c>
      <c r="H27" s="3">
        <v>25</v>
      </c>
      <c r="I27" s="3">
        <v>188</v>
      </c>
    </row>
    <row r="28" spans="1:12" ht="12" customHeight="1" x14ac:dyDescent="0.2">
      <c r="A28" s="27" t="s">
        <v>32</v>
      </c>
      <c r="B28" s="1" t="s">
        <v>10</v>
      </c>
      <c r="C28" s="10">
        <v>28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27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26</v>
      </c>
      <c r="D29" s="10">
        <v>3</v>
      </c>
      <c r="E29" s="10" t="s">
        <v>46</v>
      </c>
      <c r="F29" s="10">
        <v>1</v>
      </c>
      <c r="G29" s="10" t="s">
        <v>46</v>
      </c>
      <c r="H29" s="10">
        <v>2</v>
      </c>
      <c r="I29" s="10">
        <v>23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15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14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13</v>
      </c>
      <c r="D32" s="10">
        <v>1</v>
      </c>
      <c r="E32" s="10">
        <v>1</v>
      </c>
      <c r="F32" s="10" t="s">
        <v>43</v>
      </c>
      <c r="G32" s="10" t="s">
        <v>43</v>
      </c>
      <c r="H32" s="10" t="s">
        <v>43</v>
      </c>
      <c r="I32" s="10">
        <v>12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11</v>
      </c>
      <c r="D33" s="10">
        <v>2</v>
      </c>
      <c r="E33" s="10">
        <v>2</v>
      </c>
      <c r="F33" s="10" t="s">
        <v>43</v>
      </c>
      <c r="G33" s="10" t="s">
        <v>43</v>
      </c>
      <c r="H33" s="10" t="s">
        <v>43</v>
      </c>
      <c r="I33" s="10">
        <v>9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22</v>
      </c>
      <c r="D34" s="10">
        <v>4</v>
      </c>
      <c r="E34" s="10">
        <v>1</v>
      </c>
      <c r="F34" s="10" t="s">
        <v>43</v>
      </c>
      <c r="G34" s="10" t="s">
        <v>43</v>
      </c>
      <c r="H34" s="10">
        <v>3</v>
      </c>
      <c r="I34" s="10">
        <v>18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27</v>
      </c>
      <c r="D35" s="10">
        <v>3</v>
      </c>
      <c r="E35" s="10">
        <v>1</v>
      </c>
      <c r="F35" s="10" t="s">
        <v>43</v>
      </c>
      <c r="G35" s="10" t="s">
        <v>43</v>
      </c>
      <c r="H35" s="10">
        <v>2</v>
      </c>
      <c r="I35" s="10">
        <v>24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16</v>
      </c>
      <c r="D36" s="10">
        <v>6</v>
      </c>
      <c r="E36" s="10" t="s">
        <v>43</v>
      </c>
      <c r="F36" s="10" t="s">
        <v>43</v>
      </c>
      <c r="G36" s="10">
        <v>3</v>
      </c>
      <c r="H36" s="10">
        <v>3</v>
      </c>
      <c r="I36" s="10">
        <v>10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28</v>
      </c>
      <c r="D37" s="10">
        <v>9</v>
      </c>
      <c r="E37" s="10">
        <v>1</v>
      </c>
      <c r="F37" s="10" t="s">
        <v>43</v>
      </c>
      <c r="G37" s="10" t="s">
        <v>43</v>
      </c>
      <c r="H37" s="10">
        <v>8</v>
      </c>
      <c r="I37" s="10">
        <v>19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17</v>
      </c>
      <c r="D38" s="10">
        <v>7</v>
      </c>
      <c r="E38" s="10">
        <v>4</v>
      </c>
      <c r="F38" s="10" t="s">
        <v>43</v>
      </c>
      <c r="G38" s="10" t="s">
        <v>43</v>
      </c>
      <c r="H38" s="10">
        <v>3</v>
      </c>
      <c r="I38" s="10">
        <v>10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8</v>
      </c>
      <c r="D39" s="10">
        <v>4</v>
      </c>
      <c r="E39" s="10">
        <v>2</v>
      </c>
      <c r="F39" s="10">
        <v>1</v>
      </c>
      <c r="G39" s="10" t="s">
        <v>43</v>
      </c>
      <c r="H39" s="10">
        <v>1</v>
      </c>
      <c r="I39" s="10">
        <v>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</v>
      </c>
      <c r="D40" s="10">
        <v>8</v>
      </c>
      <c r="E40" s="10">
        <v>6</v>
      </c>
      <c r="F40" s="10" t="s">
        <v>43</v>
      </c>
      <c r="G40" s="10" t="s">
        <v>43</v>
      </c>
      <c r="H40" s="10">
        <v>2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9</v>
      </c>
      <c r="D41" s="10">
        <v>7</v>
      </c>
      <c r="E41" s="10">
        <v>7</v>
      </c>
      <c r="F41" s="10" t="s">
        <v>43</v>
      </c>
      <c r="G41" s="10" t="s">
        <v>43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11</v>
      </c>
      <c r="D42" s="10">
        <v>11</v>
      </c>
      <c r="E42" s="10">
        <v>9</v>
      </c>
      <c r="F42" s="10" t="s">
        <v>43</v>
      </c>
      <c r="G42" s="10">
        <v>2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</v>
      </c>
      <c r="D43" s="10">
        <v>7</v>
      </c>
      <c r="E43" s="10">
        <v>5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8</v>
      </c>
      <c r="D44" s="10">
        <v>8</v>
      </c>
      <c r="E44" s="10">
        <v>6</v>
      </c>
      <c r="F44" s="10">
        <v>1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 t="s">
        <v>43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>
        <v>1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266</v>
      </c>
      <c r="D48" s="3">
        <v>81</v>
      </c>
      <c r="E48" s="3">
        <v>41</v>
      </c>
      <c r="F48" s="3">
        <v>8</v>
      </c>
      <c r="G48" s="3">
        <v>8</v>
      </c>
      <c r="H48" s="3">
        <v>24</v>
      </c>
      <c r="I48" s="3">
        <v>185</v>
      </c>
    </row>
    <row r="49" spans="1:11" ht="12" customHeight="1" x14ac:dyDescent="0.2">
      <c r="A49" s="27" t="s">
        <v>32</v>
      </c>
      <c r="B49" s="1" t="s">
        <v>10</v>
      </c>
      <c r="C49" s="10">
        <v>16</v>
      </c>
      <c r="D49" s="10">
        <v>2</v>
      </c>
      <c r="E49" s="10" t="s">
        <v>46</v>
      </c>
      <c r="F49" s="10" t="s">
        <v>43</v>
      </c>
      <c r="G49" s="10" t="s">
        <v>46</v>
      </c>
      <c r="H49" s="10">
        <v>2</v>
      </c>
      <c r="I49" s="10">
        <v>14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21</v>
      </c>
      <c r="D50" s="10">
        <v>5</v>
      </c>
      <c r="E50" s="10" t="s">
        <v>46</v>
      </c>
      <c r="F50" s="10">
        <v>1</v>
      </c>
      <c r="G50" s="10" t="s">
        <v>46</v>
      </c>
      <c r="H50" s="10">
        <v>4</v>
      </c>
      <c r="I50" s="10">
        <v>16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18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17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24</v>
      </c>
      <c r="D52" s="10">
        <v>2</v>
      </c>
      <c r="E52" s="10">
        <v>1</v>
      </c>
      <c r="F52" s="10" t="s">
        <v>43</v>
      </c>
      <c r="G52" s="10" t="s">
        <v>43</v>
      </c>
      <c r="H52" s="10">
        <v>1</v>
      </c>
      <c r="I52" s="10">
        <v>22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19</v>
      </c>
      <c r="D53" s="10">
        <v>1</v>
      </c>
      <c r="E53" s="10">
        <v>1</v>
      </c>
      <c r="F53" s="10" t="s">
        <v>43</v>
      </c>
      <c r="G53" s="10" t="s">
        <v>43</v>
      </c>
      <c r="H53" s="10" t="s">
        <v>43</v>
      </c>
      <c r="I53" s="10">
        <v>18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19</v>
      </c>
      <c r="D54" s="10">
        <v>1</v>
      </c>
      <c r="E54" s="10">
        <v>1</v>
      </c>
      <c r="F54" s="10" t="s">
        <v>43</v>
      </c>
      <c r="G54" s="10" t="s">
        <v>43</v>
      </c>
      <c r="H54" s="10" t="s">
        <v>43</v>
      </c>
      <c r="I54" s="10">
        <v>18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16</v>
      </c>
      <c r="D55" s="10">
        <v>2</v>
      </c>
      <c r="E55" s="10">
        <v>1</v>
      </c>
      <c r="F55" s="10" t="s">
        <v>43</v>
      </c>
      <c r="G55" s="10" t="s">
        <v>43</v>
      </c>
      <c r="H55" s="10">
        <v>1</v>
      </c>
      <c r="I55" s="10">
        <v>14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25</v>
      </c>
      <c r="D56" s="10">
        <v>2</v>
      </c>
      <c r="E56" s="10">
        <v>1</v>
      </c>
      <c r="F56" s="10">
        <v>1</v>
      </c>
      <c r="G56" s="10" t="s">
        <v>43</v>
      </c>
      <c r="H56" s="10" t="s">
        <v>43</v>
      </c>
      <c r="I56" s="10">
        <v>23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20</v>
      </c>
      <c r="D57" s="10">
        <v>2</v>
      </c>
      <c r="E57" s="10" t="s">
        <v>43</v>
      </c>
      <c r="F57" s="10" t="s">
        <v>43</v>
      </c>
      <c r="G57" s="10" t="s">
        <v>43</v>
      </c>
      <c r="H57" s="10">
        <v>2</v>
      </c>
      <c r="I57" s="10">
        <v>18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20</v>
      </c>
      <c r="D58" s="10">
        <v>6</v>
      </c>
      <c r="E58" s="10">
        <v>3</v>
      </c>
      <c r="F58" s="10">
        <v>3</v>
      </c>
      <c r="G58" s="10" t="s">
        <v>43</v>
      </c>
      <c r="H58" s="10" t="s">
        <v>43</v>
      </c>
      <c r="I58" s="10">
        <v>14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7</v>
      </c>
      <c r="D59" s="10">
        <v>4</v>
      </c>
      <c r="E59" s="10">
        <v>2</v>
      </c>
      <c r="F59" s="10" t="s">
        <v>43</v>
      </c>
      <c r="G59" s="10" t="s">
        <v>43</v>
      </c>
      <c r="H59" s="10">
        <v>2</v>
      </c>
      <c r="I59" s="10">
        <v>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6</v>
      </c>
      <c r="D60" s="10">
        <v>4</v>
      </c>
      <c r="E60" s="10">
        <v>1</v>
      </c>
      <c r="F60" s="10" t="s">
        <v>43</v>
      </c>
      <c r="G60" s="10" t="s">
        <v>43</v>
      </c>
      <c r="H60" s="10">
        <v>3</v>
      </c>
      <c r="I60" s="10">
        <v>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13</v>
      </c>
      <c r="D61" s="10">
        <v>10</v>
      </c>
      <c r="E61" s="10">
        <v>4</v>
      </c>
      <c r="F61" s="10">
        <v>1</v>
      </c>
      <c r="G61" s="10">
        <v>1</v>
      </c>
      <c r="H61" s="10">
        <v>4</v>
      </c>
      <c r="I61" s="10">
        <v>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9</v>
      </c>
      <c r="D62" s="10">
        <v>7</v>
      </c>
      <c r="E62" s="10">
        <v>4</v>
      </c>
      <c r="F62" s="10" t="s">
        <v>43</v>
      </c>
      <c r="G62" s="10">
        <v>1</v>
      </c>
      <c r="H62" s="10">
        <v>2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11</v>
      </c>
      <c r="D63" s="10">
        <v>10</v>
      </c>
      <c r="E63" s="10">
        <v>7</v>
      </c>
      <c r="F63" s="10" t="s">
        <v>43</v>
      </c>
      <c r="G63" s="10">
        <v>1</v>
      </c>
      <c r="H63" s="10">
        <v>2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</v>
      </c>
      <c r="D64" s="10">
        <v>9</v>
      </c>
      <c r="E64" s="10">
        <v>7</v>
      </c>
      <c r="F64" s="10" t="s">
        <v>43</v>
      </c>
      <c r="G64" s="10">
        <v>2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3</v>
      </c>
      <c r="E65" s="10">
        <v>2</v>
      </c>
      <c r="F65" s="10" t="s">
        <v>43</v>
      </c>
      <c r="G65" s="10" t="s">
        <v>43</v>
      </c>
      <c r="H65" s="10">
        <v>1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8</v>
      </c>
      <c r="D66" s="10">
        <v>8</v>
      </c>
      <c r="E66" s="10">
        <v>4</v>
      </c>
      <c r="F66" s="10">
        <v>1</v>
      </c>
      <c r="G66" s="10">
        <v>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2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235</v>
      </c>
      <c r="D6" s="3">
        <v>56</v>
      </c>
      <c r="E6" s="3">
        <v>36</v>
      </c>
      <c r="F6" s="3">
        <v>5</v>
      </c>
      <c r="G6" s="3">
        <v>8</v>
      </c>
      <c r="H6" s="3">
        <v>7</v>
      </c>
      <c r="I6" s="3">
        <v>179</v>
      </c>
    </row>
    <row r="7" spans="1:32" ht="12" customHeight="1" x14ac:dyDescent="0.2">
      <c r="A7" s="27" t="s">
        <v>32</v>
      </c>
      <c r="B7" s="1" t="s">
        <v>10</v>
      </c>
      <c r="C7" s="10">
        <v>4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15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16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14</v>
      </c>
      <c r="D11" s="10">
        <v>2</v>
      </c>
      <c r="E11" s="10" t="s">
        <v>43</v>
      </c>
      <c r="F11" s="10">
        <v>2</v>
      </c>
      <c r="G11" s="10" t="s">
        <v>43</v>
      </c>
      <c r="H11" s="10" t="s">
        <v>43</v>
      </c>
      <c r="I11" s="10">
        <v>12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9</v>
      </c>
      <c r="D12" s="10">
        <v>1</v>
      </c>
      <c r="E12" s="10" t="s">
        <v>43</v>
      </c>
      <c r="F12" s="10">
        <v>1</v>
      </c>
      <c r="G12" s="10" t="s">
        <v>43</v>
      </c>
      <c r="H12" s="10" t="s">
        <v>43</v>
      </c>
      <c r="I12" s="10">
        <v>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13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24</v>
      </c>
      <c r="D14" s="10">
        <v>1</v>
      </c>
      <c r="E14" s="10" t="s">
        <v>43</v>
      </c>
      <c r="F14" s="10" t="s">
        <v>43</v>
      </c>
      <c r="G14" s="10">
        <v>1</v>
      </c>
      <c r="H14" s="10" t="s">
        <v>43</v>
      </c>
      <c r="I14" s="10">
        <v>23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26</v>
      </c>
      <c r="D15" s="10">
        <v>1</v>
      </c>
      <c r="E15" s="10">
        <v>1</v>
      </c>
      <c r="F15" s="10" t="s">
        <v>43</v>
      </c>
      <c r="G15" s="10" t="s">
        <v>43</v>
      </c>
      <c r="H15" s="10" t="s">
        <v>43</v>
      </c>
      <c r="I15" s="10">
        <v>25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21</v>
      </c>
      <c r="D16" s="10">
        <v>2</v>
      </c>
      <c r="E16" s="10" t="s">
        <v>43</v>
      </c>
      <c r="F16" s="10" t="s">
        <v>43</v>
      </c>
      <c r="G16" s="10" t="s">
        <v>43</v>
      </c>
      <c r="H16" s="10">
        <v>2</v>
      </c>
      <c r="I16" s="10">
        <v>19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13</v>
      </c>
      <c r="D17" s="10">
        <v>2</v>
      </c>
      <c r="E17" s="10">
        <v>1</v>
      </c>
      <c r="F17" s="10" t="s">
        <v>43</v>
      </c>
      <c r="G17" s="10" t="s">
        <v>43</v>
      </c>
      <c r="H17" s="10">
        <v>1</v>
      </c>
      <c r="I17" s="10">
        <v>11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12</v>
      </c>
      <c r="D18" s="10">
        <v>2</v>
      </c>
      <c r="E18" s="10">
        <v>1</v>
      </c>
      <c r="F18" s="10" t="s">
        <v>43</v>
      </c>
      <c r="G18" s="10" t="s">
        <v>43</v>
      </c>
      <c r="H18" s="10">
        <v>1</v>
      </c>
      <c r="I18" s="10">
        <v>10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11</v>
      </c>
      <c r="D19" s="10">
        <v>3</v>
      </c>
      <c r="E19" s="10">
        <v>2</v>
      </c>
      <c r="F19" s="10" t="s">
        <v>43</v>
      </c>
      <c r="G19" s="10" t="s">
        <v>43</v>
      </c>
      <c r="H19" s="10">
        <v>1</v>
      </c>
      <c r="I19" s="10">
        <v>8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11</v>
      </c>
      <c r="D20" s="10">
        <v>9</v>
      </c>
      <c r="E20" s="10">
        <v>5</v>
      </c>
      <c r="F20" s="10">
        <v>2</v>
      </c>
      <c r="G20" s="10">
        <v>1</v>
      </c>
      <c r="H20" s="10">
        <v>1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11</v>
      </c>
      <c r="D21" s="10">
        <v>9</v>
      </c>
      <c r="E21" s="10">
        <v>9</v>
      </c>
      <c r="F21" s="10" t="s">
        <v>43</v>
      </c>
      <c r="G21" s="10" t="s">
        <v>43</v>
      </c>
      <c r="H21" s="10" t="s">
        <v>43</v>
      </c>
      <c r="I21" s="10">
        <v>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10</v>
      </c>
      <c r="D22" s="10">
        <v>10</v>
      </c>
      <c r="E22" s="10">
        <v>8</v>
      </c>
      <c r="F22" s="10" t="s">
        <v>43</v>
      </c>
      <c r="G22" s="10">
        <v>1</v>
      </c>
      <c r="H22" s="10">
        <v>1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6</v>
      </c>
      <c r="D23" s="10">
        <v>6</v>
      </c>
      <c r="E23" s="10">
        <v>3</v>
      </c>
      <c r="F23" s="10" t="s">
        <v>43</v>
      </c>
      <c r="G23" s="10">
        <v>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5</v>
      </c>
      <c r="D24" s="10">
        <v>5</v>
      </c>
      <c r="E24" s="10">
        <v>5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3</v>
      </c>
      <c r="D25" s="10">
        <v>3</v>
      </c>
      <c r="E25" s="10">
        <v>1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123</v>
      </c>
      <c r="D27" s="3">
        <v>32</v>
      </c>
      <c r="E27" s="3">
        <v>18</v>
      </c>
      <c r="F27" s="3">
        <v>4</v>
      </c>
      <c r="G27" s="3">
        <v>6</v>
      </c>
      <c r="H27" s="3">
        <v>4</v>
      </c>
      <c r="I27" s="3">
        <v>91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8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8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7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7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5</v>
      </c>
      <c r="D32" s="10">
        <v>1</v>
      </c>
      <c r="E32" s="10" t="s">
        <v>43</v>
      </c>
      <c r="F32" s="10">
        <v>1</v>
      </c>
      <c r="G32" s="10" t="s">
        <v>43</v>
      </c>
      <c r="H32" s="10" t="s">
        <v>43</v>
      </c>
      <c r="I32" s="10">
        <v>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6</v>
      </c>
      <c r="D33" s="10">
        <v>1</v>
      </c>
      <c r="E33" s="10" t="s">
        <v>43</v>
      </c>
      <c r="F33" s="10">
        <v>1</v>
      </c>
      <c r="G33" s="10" t="s">
        <v>43</v>
      </c>
      <c r="H33" s="10" t="s">
        <v>43</v>
      </c>
      <c r="I33" s="10">
        <v>5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7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14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14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15</v>
      </c>
      <c r="D36" s="10">
        <v>1</v>
      </c>
      <c r="E36" s="10">
        <v>1</v>
      </c>
      <c r="F36" s="10" t="s">
        <v>43</v>
      </c>
      <c r="G36" s="10" t="s">
        <v>43</v>
      </c>
      <c r="H36" s="10" t="s">
        <v>43</v>
      </c>
      <c r="I36" s="10">
        <v>14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13</v>
      </c>
      <c r="D37" s="10">
        <v>2</v>
      </c>
      <c r="E37" s="10" t="s">
        <v>43</v>
      </c>
      <c r="F37" s="10" t="s">
        <v>43</v>
      </c>
      <c r="G37" s="10" t="s">
        <v>43</v>
      </c>
      <c r="H37" s="10">
        <v>2</v>
      </c>
      <c r="I37" s="10">
        <v>11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8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7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4</v>
      </c>
      <c r="D40" s="10">
        <v>2</v>
      </c>
      <c r="E40" s="10">
        <v>2</v>
      </c>
      <c r="F40" s="10" t="s">
        <v>43</v>
      </c>
      <c r="G40" s="10" t="s">
        <v>43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6</v>
      </c>
      <c r="D41" s="10">
        <v>5</v>
      </c>
      <c r="E41" s="10">
        <v>2</v>
      </c>
      <c r="F41" s="10">
        <v>2</v>
      </c>
      <c r="G41" s="10" t="s">
        <v>43</v>
      </c>
      <c r="H41" s="10">
        <v>1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4</v>
      </c>
      <c r="D42" s="10">
        <v>4</v>
      </c>
      <c r="E42" s="10">
        <v>4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</v>
      </c>
      <c r="D43" s="10">
        <v>5</v>
      </c>
      <c r="E43" s="10">
        <v>4</v>
      </c>
      <c r="F43" s="10" t="s">
        <v>43</v>
      </c>
      <c r="G43" s="10">
        <v>1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5</v>
      </c>
      <c r="D44" s="10">
        <v>5</v>
      </c>
      <c r="E44" s="10">
        <v>2</v>
      </c>
      <c r="F44" s="10" t="s">
        <v>43</v>
      </c>
      <c r="G44" s="10">
        <v>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3</v>
      </c>
      <c r="D45" s="10">
        <v>3</v>
      </c>
      <c r="E45" s="10">
        <v>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 t="s">
        <v>43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112</v>
      </c>
      <c r="D48" s="3">
        <v>24</v>
      </c>
      <c r="E48" s="3">
        <v>18</v>
      </c>
      <c r="F48" s="3">
        <v>1</v>
      </c>
      <c r="G48" s="3">
        <v>2</v>
      </c>
      <c r="H48" s="3">
        <v>3</v>
      </c>
      <c r="I48" s="3">
        <v>88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8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8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7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9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9</v>
      </c>
      <c r="D53" s="10">
        <v>1</v>
      </c>
      <c r="E53" s="10" t="s">
        <v>43</v>
      </c>
      <c r="F53" s="10">
        <v>1</v>
      </c>
      <c r="G53" s="10" t="s">
        <v>43</v>
      </c>
      <c r="H53" s="10" t="s">
        <v>43</v>
      </c>
      <c r="I53" s="10">
        <v>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3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6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10</v>
      </c>
      <c r="D56" s="10">
        <v>1</v>
      </c>
      <c r="E56" s="10" t="s">
        <v>43</v>
      </c>
      <c r="F56" s="10" t="s">
        <v>43</v>
      </c>
      <c r="G56" s="10">
        <v>1</v>
      </c>
      <c r="H56" s="10" t="s">
        <v>43</v>
      </c>
      <c r="I56" s="10">
        <v>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11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8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</v>
      </c>
      <c r="D60" s="10">
        <v>2</v>
      </c>
      <c r="E60" s="10">
        <v>1</v>
      </c>
      <c r="F60" s="10" t="s">
        <v>43</v>
      </c>
      <c r="G60" s="10" t="s">
        <v>43</v>
      </c>
      <c r="H60" s="10">
        <v>1</v>
      </c>
      <c r="I60" s="10">
        <v>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7</v>
      </c>
      <c r="D61" s="10">
        <v>1</v>
      </c>
      <c r="E61" s="10" t="s">
        <v>43</v>
      </c>
      <c r="F61" s="10" t="s">
        <v>43</v>
      </c>
      <c r="G61" s="10" t="s">
        <v>43</v>
      </c>
      <c r="H61" s="10">
        <v>1</v>
      </c>
      <c r="I61" s="10">
        <v>6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</v>
      </c>
      <c r="D62" s="10">
        <v>4</v>
      </c>
      <c r="E62" s="10">
        <v>3</v>
      </c>
      <c r="F62" s="10" t="s">
        <v>43</v>
      </c>
      <c r="G62" s="10">
        <v>1</v>
      </c>
      <c r="H62" s="10" t="s">
        <v>43</v>
      </c>
      <c r="I62" s="10">
        <v>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</v>
      </c>
      <c r="D63" s="10">
        <v>5</v>
      </c>
      <c r="E63" s="10">
        <v>5</v>
      </c>
      <c r="F63" s="10" t="s">
        <v>43</v>
      </c>
      <c r="G63" s="10" t="s">
        <v>43</v>
      </c>
      <c r="H63" s="10" t="s">
        <v>43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</v>
      </c>
      <c r="D64" s="10">
        <v>5</v>
      </c>
      <c r="E64" s="10">
        <v>4</v>
      </c>
      <c r="F64" s="10" t="s">
        <v>43</v>
      </c>
      <c r="G64" s="10" t="s">
        <v>43</v>
      </c>
      <c r="H64" s="10">
        <v>1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>
        <v>1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2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143</v>
      </c>
      <c r="D6" s="3">
        <v>27</v>
      </c>
      <c r="E6" s="3">
        <v>14</v>
      </c>
      <c r="F6" s="3">
        <v>4</v>
      </c>
      <c r="G6" s="3">
        <v>2</v>
      </c>
      <c r="H6" s="3">
        <v>7</v>
      </c>
      <c r="I6" s="3">
        <v>116</v>
      </c>
    </row>
    <row r="7" spans="1:32" ht="12" customHeight="1" x14ac:dyDescent="0.2">
      <c r="A7" s="27" t="s">
        <v>32</v>
      </c>
      <c r="B7" s="1" t="s">
        <v>10</v>
      </c>
      <c r="C7" s="10">
        <v>2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8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8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10</v>
      </c>
      <c r="D10" s="10">
        <v>2</v>
      </c>
      <c r="E10" s="10" t="s">
        <v>43</v>
      </c>
      <c r="F10" s="10">
        <v>2</v>
      </c>
      <c r="G10" s="10" t="s">
        <v>43</v>
      </c>
      <c r="H10" s="10" t="s">
        <v>43</v>
      </c>
      <c r="I10" s="10">
        <v>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13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14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14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13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19</v>
      </c>
      <c r="D14" s="10">
        <v>2</v>
      </c>
      <c r="E14" s="10" t="s">
        <v>43</v>
      </c>
      <c r="F14" s="10">
        <v>1</v>
      </c>
      <c r="G14" s="10" t="s">
        <v>43</v>
      </c>
      <c r="H14" s="10">
        <v>1</v>
      </c>
      <c r="I14" s="10">
        <v>17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12</v>
      </c>
      <c r="D15" s="10">
        <v>1</v>
      </c>
      <c r="E15" s="10" t="s">
        <v>43</v>
      </c>
      <c r="F15" s="10" t="s">
        <v>43</v>
      </c>
      <c r="G15" s="10">
        <v>1</v>
      </c>
      <c r="H15" s="10" t="s">
        <v>43</v>
      </c>
      <c r="I15" s="10">
        <v>11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9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8</v>
      </c>
      <c r="D17" s="10">
        <v>1</v>
      </c>
      <c r="E17" s="10" t="s">
        <v>43</v>
      </c>
      <c r="F17" s="10">
        <v>1</v>
      </c>
      <c r="G17" s="10" t="s">
        <v>43</v>
      </c>
      <c r="H17" s="10" t="s">
        <v>43</v>
      </c>
      <c r="I17" s="10">
        <v>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3</v>
      </c>
      <c r="D18" s="10">
        <v>3</v>
      </c>
      <c r="E18" s="10">
        <v>1</v>
      </c>
      <c r="F18" s="10" t="s">
        <v>43</v>
      </c>
      <c r="G18" s="10" t="s">
        <v>43</v>
      </c>
      <c r="H18" s="10">
        <v>2</v>
      </c>
      <c r="I18" s="10" t="s">
        <v>43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7</v>
      </c>
      <c r="D19" s="10">
        <v>2</v>
      </c>
      <c r="E19" s="10" t="s">
        <v>43</v>
      </c>
      <c r="F19" s="10" t="s">
        <v>43</v>
      </c>
      <c r="G19" s="10" t="s">
        <v>43</v>
      </c>
      <c r="H19" s="10">
        <v>2</v>
      </c>
      <c r="I19" s="10">
        <v>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4</v>
      </c>
      <c r="D20" s="10">
        <v>1</v>
      </c>
      <c r="E20" s="10">
        <v>1</v>
      </c>
      <c r="F20" s="10" t="s">
        <v>43</v>
      </c>
      <c r="G20" s="10" t="s">
        <v>43</v>
      </c>
      <c r="H20" s="10" t="s">
        <v>43</v>
      </c>
      <c r="I20" s="10">
        <v>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3</v>
      </c>
      <c r="D21" s="10">
        <v>3</v>
      </c>
      <c r="E21" s="10">
        <v>3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6</v>
      </c>
      <c r="D22" s="10">
        <v>5</v>
      </c>
      <c r="E22" s="10">
        <v>2</v>
      </c>
      <c r="F22" s="10" t="s">
        <v>43</v>
      </c>
      <c r="G22" s="10">
        <v>1</v>
      </c>
      <c r="H22" s="10">
        <v>2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</v>
      </c>
      <c r="D23" s="10">
        <v>4</v>
      </c>
      <c r="E23" s="10">
        <v>4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3</v>
      </c>
      <c r="E24" s="10">
        <v>3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65</v>
      </c>
      <c r="D27" s="3">
        <v>12</v>
      </c>
      <c r="E27" s="3">
        <v>5</v>
      </c>
      <c r="F27" s="3">
        <v>2</v>
      </c>
      <c r="G27" s="3">
        <v>2</v>
      </c>
      <c r="H27" s="3">
        <v>3</v>
      </c>
      <c r="I27" s="3">
        <v>53</v>
      </c>
    </row>
    <row r="28" spans="1:12" ht="12" customHeight="1" x14ac:dyDescent="0.2">
      <c r="A28" s="27" t="s">
        <v>32</v>
      </c>
      <c r="B28" s="1" t="s">
        <v>10</v>
      </c>
      <c r="C28" s="10">
        <v>1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6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3</v>
      </c>
      <c r="D31" s="10">
        <v>1</v>
      </c>
      <c r="E31" s="10" t="s">
        <v>43</v>
      </c>
      <c r="F31" s="10">
        <v>1</v>
      </c>
      <c r="G31" s="10" t="s">
        <v>43</v>
      </c>
      <c r="H31" s="10" t="s">
        <v>43</v>
      </c>
      <c r="I31" s="10">
        <v>2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6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6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6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11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10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6</v>
      </c>
      <c r="D36" s="10">
        <v>1</v>
      </c>
      <c r="E36" s="10" t="s">
        <v>43</v>
      </c>
      <c r="F36" s="10" t="s">
        <v>43</v>
      </c>
      <c r="G36" s="10">
        <v>1</v>
      </c>
      <c r="H36" s="10" t="s">
        <v>43</v>
      </c>
      <c r="I36" s="10">
        <v>5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4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4</v>
      </c>
      <c r="D38" s="10">
        <v>1</v>
      </c>
      <c r="E38" s="10" t="s">
        <v>43</v>
      </c>
      <c r="F38" s="10">
        <v>1</v>
      </c>
      <c r="G38" s="10" t="s">
        <v>43</v>
      </c>
      <c r="H38" s="10" t="s">
        <v>43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</v>
      </c>
      <c r="D39" s="10">
        <v>2</v>
      </c>
      <c r="E39" s="10" t="s">
        <v>43</v>
      </c>
      <c r="F39" s="10" t="s">
        <v>43</v>
      </c>
      <c r="G39" s="10" t="s">
        <v>43</v>
      </c>
      <c r="H39" s="10">
        <v>2</v>
      </c>
      <c r="I39" s="10" t="s">
        <v>43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3</v>
      </c>
      <c r="D40" s="10" t="s">
        <v>43</v>
      </c>
      <c r="E40" s="10" t="s">
        <v>43</v>
      </c>
      <c r="F40" s="10" t="s">
        <v>43</v>
      </c>
      <c r="G40" s="10" t="s">
        <v>43</v>
      </c>
      <c r="H40" s="10" t="s">
        <v>43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 t="s">
        <v>43</v>
      </c>
      <c r="E41" s="10" t="s">
        <v>43</v>
      </c>
      <c r="F41" s="10" t="s">
        <v>43</v>
      </c>
      <c r="G41" s="10" t="s">
        <v>43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</v>
      </c>
      <c r="D42" s="10">
        <v>1</v>
      </c>
      <c r="E42" s="10">
        <v>1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</v>
      </c>
      <c r="D43" s="10">
        <v>3</v>
      </c>
      <c r="E43" s="10">
        <v>2</v>
      </c>
      <c r="F43" s="10" t="s">
        <v>43</v>
      </c>
      <c r="G43" s="10">
        <v>1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</v>
      </c>
      <c r="D44" s="10">
        <v>1</v>
      </c>
      <c r="E44" s="10">
        <v>1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78</v>
      </c>
      <c r="D48" s="3">
        <v>15</v>
      </c>
      <c r="E48" s="3">
        <v>9</v>
      </c>
      <c r="F48" s="3">
        <v>2</v>
      </c>
      <c r="G48" s="3" t="s">
        <v>43</v>
      </c>
      <c r="H48" s="3">
        <v>4</v>
      </c>
      <c r="I48" s="3">
        <v>63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2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4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7</v>
      </c>
      <c r="D52" s="10">
        <v>1</v>
      </c>
      <c r="E52" s="10" t="s">
        <v>43</v>
      </c>
      <c r="F52" s="10">
        <v>1</v>
      </c>
      <c r="G52" s="10" t="s">
        <v>43</v>
      </c>
      <c r="H52" s="10" t="s">
        <v>43</v>
      </c>
      <c r="I52" s="10">
        <v>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10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10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8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7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8</v>
      </c>
      <c r="D56" s="10">
        <v>1</v>
      </c>
      <c r="E56" s="10" t="s">
        <v>43</v>
      </c>
      <c r="F56" s="10">
        <v>1</v>
      </c>
      <c r="G56" s="10" t="s">
        <v>43</v>
      </c>
      <c r="H56" s="10" t="s">
        <v>43</v>
      </c>
      <c r="I56" s="10">
        <v>7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6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5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 t="s">
        <v>43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</v>
      </c>
      <c r="D61" s="10">
        <v>2</v>
      </c>
      <c r="E61" s="10" t="s">
        <v>43</v>
      </c>
      <c r="F61" s="10" t="s">
        <v>43</v>
      </c>
      <c r="G61" s="10" t="s">
        <v>43</v>
      </c>
      <c r="H61" s="10">
        <v>2</v>
      </c>
      <c r="I61" s="10">
        <v>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</v>
      </c>
      <c r="D62" s="10">
        <v>1</v>
      </c>
      <c r="E62" s="10">
        <v>1</v>
      </c>
      <c r="F62" s="10" t="s">
        <v>43</v>
      </c>
      <c r="G62" s="10" t="s">
        <v>43</v>
      </c>
      <c r="H62" s="10" t="s">
        <v>43</v>
      </c>
      <c r="I62" s="10">
        <v>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</v>
      </c>
      <c r="D63" s="10">
        <v>2</v>
      </c>
      <c r="E63" s="10">
        <v>2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</v>
      </c>
      <c r="D64" s="10">
        <v>2</v>
      </c>
      <c r="E64" s="10" t="s">
        <v>43</v>
      </c>
      <c r="F64" s="10" t="s">
        <v>43</v>
      </c>
      <c r="G64" s="10" t="s">
        <v>43</v>
      </c>
      <c r="H64" s="10">
        <v>2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3</v>
      </c>
      <c r="E65" s="10">
        <v>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2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1359</v>
      </c>
      <c r="D6" s="3">
        <v>172</v>
      </c>
      <c r="E6" s="3">
        <v>87</v>
      </c>
      <c r="F6" s="3">
        <v>10</v>
      </c>
      <c r="G6" s="3">
        <v>24</v>
      </c>
      <c r="H6" s="3">
        <v>51</v>
      </c>
      <c r="I6" s="3">
        <v>1187</v>
      </c>
    </row>
    <row r="7" spans="1:32" ht="12" customHeight="1" x14ac:dyDescent="0.2">
      <c r="A7" s="27" t="s">
        <v>32</v>
      </c>
      <c r="B7" s="1" t="s">
        <v>10</v>
      </c>
      <c r="C7" s="10">
        <v>19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42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41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45</v>
      </c>
      <c r="D9" s="10">
        <v>3</v>
      </c>
      <c r="E9" s="10" t="s">
        <v>46</v>
      </c>
      <c r="F9" s="10">
        <v>1</v>
      </c>
      <c r="G9" s="10" t="s">
        <v>46</v>
      </c>
      <c r="H9" s="10">
        <v>2</v>
      </c>
      <c r="I9" s="10">
        <v>42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101</v>
      </c>
      <c r="D10" s="10">
        <v>3</v>
      </c>
      <c r="E10" s="10" t="s">
        <v>43</v>
      </c>
      <c r="F10" s="10" t="s">
        <v>43</v>
      </c>
      <c r="G10" s="10" t="s">
        <v>43</v>
      </c>
      <c r="H10" s="10">
        <v>3</v>
      </c>
      <c r="I10" s="10">
        <v>98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117</v>
      </c>
      <c r="D11" s="10">
        <v>6</v>
      </c>
      <c r="E11" s="10" t="s">
        <v>43</v>
      </c>
      <c r="F11" s="10" t="s">
        <v>43</v>
      </c>
      <c r="G11" s="10">
        <v>1</v>
      </c>
      <c r="H11" s="10">
        <v>5</v>
      </c>
      <c r="I11" s="10">
        <v>111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139</v>
      </c>
      <c r="D12" s="10">
        <v>3</v>
      </c>
      <c r="E12" s="10" t="s">
        <v>43</v>
      </c>
      <c r="F12" s="10" t="s">
        <v>43</v>
      </c>
      <c r="G12" s="10" t="s">
        <v>43</v>
      </c>
      <c r="H12" s="10">
        <v>3</v>
      </c>
      <c r="I12" s="10">
        <v>136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161</v>
      </c>
      <c r="D13" s="10">
        <v>7</v>
      </c>
      <c r="E13" s="10" t="s">
        <v>43</v>
      </c>
      <c r="F13" s="10">
        <v>1</v>
      </c>
      <c r="G13" s="10" t="s">
        <v>43</v>
      </c>
      <c r="H13" s="10">
        <v>6</v>
      </c>
      <c r="I13" s="10">
        <v>154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186</v>
      </c>
      <c r="D14" s="10">
        <v>13</v>
      </c>
      <c r="E14" s="10" t="s">
        <v>43</v>
      </c>
      <c r="F14" s="10">
        <v>1</v>
      </c>
      <c r="G14" s="10" t="s">
        <v>43</v>
      </c>
      <c r="H14" s="10">
        <v>12</v>
      </c>
      <c r="I14" s="10">
        <v>173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173</v>
      </c>
      <c r="D15" s="10">
        <v>9</v>
      </c>
      <c r="E15" s="10">
        <v>3</v>
      </c>
      <c r="F15" s="10">
        <v>1</v>
      </c>
      <c r="G15" s="10" t="s">
        <v>43</v>
      </c>
      <c r="H15" s="10">
        <v>5</v>
      </c>
      <c r="I15" s="10">
        <v>164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97</v>
      </c>
      <c r="D16" s="10">
        <v>7</v>
      </c>
      <c r="E16" s="10">
        <v>3</v>
      </c>
      <c r="F16" s="10">
        <v>1</v>
      </c>
      <c r="G16" s="10" t="s">
        <v>43</v>
      </c>
      <c r="H16" s="10">
        <v>3</v>
      </c>
      <c r="I16" s="10">
        <v>90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72</v>
      </c>
      <c r="D17" s="10">
        <v>4</v>
      </c>
      <c r="E17" s="10" t="s">
        <v>43</v>
      </c>
      <c r="F17" s="10">
        <v>2</v>
      </c>
      <c r="G17" s="10" t="s">
        <v>43</v>
      </c>
      <c r="H17" s="10">
        <v>2</v>
      </c>
      <c r="I17" s="10">
        <v>68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51</v>
      </c>
      <c r="D18" s="10">
        <v>4</v>
      </c>
      <c r="E18" s="10">
        <v>2</v>
      </c>
      <c r="F18" s="10" t="s">
        <v>43</v>
      </c>
      <c r="G18" s="10" t="s">
        <v>43</v>
      </c>
      <c r="H18" s="10">
        <v>2</v>
      </c>
      <c r="I18" s="10">
        <v>47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32</v>
      </c>
      <c r="D19" s="10">
        <v>14</v>
      </c>
      <c r="E19" s="10">
        <v>9</v>
      </c>
      <c r="F19" s="10">
        <v>2</v>
      </c>
      <c r="G19" s="10">
        <v>1</v>
      </c>
      <c r="H19" s="10">
        <v>2</v>
      </c>
      <c r="I19" s="10">
        <v>18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27</v>
      </c>
      <c r="D20" s="10">
        <v>19</v>
      </c>
      <c r="E20" s="10">
        <v>15</v>
      </c>
      <c r="F20" s="10" t="s">
        <v>43</v>
      </c>
      <c r="G20" s="10">
        <v>1</v>
      </c>
      <c r="H20" s="10">
        <v>3</v>
      </c>
      <c r="I20" s="10">
        <v>8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29</v>
      </c>
      <c r="D21" s="10">
        <v>25</v>
      </c>
      <c r="E21" s="10">
        <v>16</v>
      </c>
      <c r="F21" s="10">
        <v>1</v>
      </c>
      <c r="G21" s="10">
        <v>7</v>
      </c>
      <c r="H21" s="10">
        <v>1</v>
      </c>
      <c r="I21" s="10">
        <v>4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26</v>
      </c>
      <c r="D22" s="10">
        <v>19</v>
      </c>
      <c r="E22" s="10">
        <v>16</v>
      </c>
      <c r="F22" s="10" t="s">
        <v>43</v>
      </c>
      <c r="G22" s="10">
        <v>3</v>
      </c>
      <c r="H22" s="10" t="s">
        <v>43</v>
      </c>
      <c r="I22" s="10">
        <v>7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17</v>
      </c>
      <c r="D23" s="10">
        <v>16</v>
      </c>
      <c r="E23" s="10">
        <v>12</v>
      </c>
      <c r="F23" s="10" t="s">
        <v>43</v>
      </c>
      <c r="G23" s="10">
        <v>4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15</v>
      </c>
      <c r="D24" s="10">
        <v>11</v>
      </c>
      <c r="E24" s="10">
        <v>9</v>
      </c>
      <c r="F24" s="10" t="s">
        <v>43</v>
      </c>
      <c r="G24" s="10">
        <v>2</v>
      </c>
      <c r="H24" s="10" t="s">
        <v>43</v>
      </c>
      <c r="I24" s="10">
        <v>4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10</v>
      </c>
      <c r="D25" s="10">
        <v>8</v>
      </c>
      <c r="E25" s="10">
        <v>2</v>
      </c>
      <c r="F25" s="10" t="s">
        <v>43</v>
      </c>
      <c r="G25" s="10">
        <v>5</v>
      </c>
      <c r="H25" s="10">
        <v>1</v>
      </c>
      <c r="I25" s="10">
        <v>2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710</v>
      </c>
      <c r="D27" s="3">
        <v>106</v>
      </c>
      <c r="E27" s="3">
        <v>42</v>
      </c>
      <c r="F27" s="3">
        <v>9</v>
      </c>
      <c r="G27" s="3">
        <v>19</v>
      </c>
      <c r="H27" s="3">
        <v>36</v>
      </c>
      <c r="I27" s="3">
        <v>604</v>
      </c>
    </row>
    <row r="28" spans="1:12" ht="12" customHeight="1" x14ac:dyDescent="0.2">
      <c r="A28" s="27" t="s">
        <v>32</v>
      </c>
      <c r="B28" s="1" t="s">
        <v>10</v>
      </c>
      <c r="C28" s="10">
        <v>7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7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22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21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21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21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49</v>
      </c>
      <c r="D31" s="10">
        <v>1</v>
      </c>
      <c r="E31" s="10" t="s">
        <v>43</v>
      </c>
      <c r="F31" s="10" t="s">
        <v>43</v>
      </c>
      <c r="G31" s="10" t="s">
        <v>43</v>
      </c>
      <c r="H31" s="10">
        <v>1</v>
      </c>
      <c r="I31" s="10">
        <v>48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58</v>
      </c>
      <c r="D32" s="10">
        <v>3</v>
      </c>
      <c r="E32" s="10" t="s">
        <v>43</v>
      </c>
      <c r="F32" s="10" t="s">
        <v>43</v>
      </c>
      <c r="G32" s="10" t="s">
        <v>43</v>
      </c>
      <c r="H32" s="10">
        <v>3</v>
      </c>
      <c r="I32" s="10">
        <v>55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64</v>
      </c>
      <c r="D33" s="10">
        <v>2</v>
      </c>
      <c r="E33" s="10" t="s">
        <v>43</v>
      </c>
      <c r="F33" s="10" t="s">
        <v>43</v>
      </c>
      <c r="G33" s="10" t="s">
        <v>43</v>
      </c>
      <c r="H33" s="10">
        <v>2</v>
      </c>
      <c r="I33" s="10">
        <v>62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91</v>
      </c>
      <c r="D34" s="10">
        <v>6</v>
      </c>
      <c r="E34" s="10" t="s">
        <v>43</v>
      </c>
      <c r="F34" s="10">
        <v>1</v>
      </c>
      <c r="G34" s="10" t="s">
        <v>43</v>
      </c>
      <c r="H34" s="10">
        <v>5</v>
      </c>
      <c r="I34" s="10">
        <v>85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105</v>
      </c>
      <c r="D35" s="10">
        <v>10</v>
      </c>
      <c r="E35" s="10" t="s">
        <v>43</v>
      </c>
      <c r="F35" s="10">
        <v>1</v>
      </c>
      <c r="G35" s="10" t="s">
        <v>43</v>
      </c>
      <c r="H35" s="10">
        <v>9</v>
      </c>
      <c r="I35" s="10">
        <v>95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99</v>
      </c>
      <c r="D36" s="10">
        <v>6</v>
      </c>
      <c r="E36" s="10">
        <v>1</v>
      </c>
      <c r="F36" s="10">
        <v>1</v>
      </c>
      <c r="G36" s="10" t="s">
        <v>43</v>
      </c>
      <c r="H36" s="10">
        <v>4</v>
      </c>
      <c r="I36" s="10">
        <v>93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56</v>
      </c>
      <c r="D37" s="10">
        <v>4</v>
      </c>
      <c r="E37" s="10">
        <v>1</v>
      </c>
      <c r="F37" s="10">
        <v>1</v>
      </c>
      <c r="G37" s="10" t="s">
        <v>43</v>
      </c>
      <c r="H37" s="10">
        <v>2</v>
      </c>
      <c r="I37" s="10">
        <v>52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30</v>
      </c>
      <c r="D38" s="10">
        <v>3</v>
      </c>
      <c r="E38" s="10" t="s">
        <v>43</v>
      </c>
      <c r="F38" s="10">
        <v>2</v>
      </c>
      <c r="G38" s="10" t="s">
        <v>43</v>
      </c>
      <c r="H38" s="10">
        <v>1</v>
      </c>
      <c r="I38" s="10">
        <v>27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22</v>
      </c>
      <c r="D39" s="10">
        <v>4</v>
      </c>
      <c r="E39" s="10">
        <v>2</v>
      </c>
      <c r="F39" s="10" t="s">
        <v>43</v>
      </c>
      <c r="G39" s="10" t="s">
        <v>43</v>
      </c>
      <c r="H39" s="10">
        <v>2</v>
      </c>
      <c r="I39" s="10">
        <v>18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22</v>
      </c>
      <c r="D40" s="10">
        <v>13</v>
      </c>
      <c r="E40" s="10">
        <v>8</v>
      </c>
      <c r="F40" s="10">
        <v>2</v>
      </c>
      <c r="G40" s="10">
        <v>1</v>
      </c>
      <c r="H40" s="10">
        <v>2</v>
      </c>
      <c r="I40" s="10">
        <v>9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15</v>
      </c>
      <c r="D41" s="10">
        <v>10</v>
      </c>
      <c r="E41" s="10">
        <v>7</v>
      </c>
      <c r="F41" s="10" t="s">
        <v>43</v>
      </c>
      <c r="G41" s="10">
        <v>1</v>
      </c>
      <c r="H41" s="10">
        <v>2</v>
      </c>
      <c r="I41" s="10">
        <v>5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18</v>
      </c>
      <c r="D42" s="10">
        <v>16</v>
      </c>
      <c r="E42" s="10">
        <v>8</v>
      </c>
      <c r="F42" s="10">
        <v>1</v>
      </c>
      <c r="G42" s="10">
        <v>6</v>
      </c>
      <c r="H42" s="10">
        <v>1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13</v>
      </c>
      <c r="D43" s="10">
        <v>11</v>
      </c>
      <c r="E43" s="10">
        <v>8</v>
      </c>
      <c r="F43" s="10" t="s">
        <v>43</v>
      </c>
      <c r="G43" s="10">
        <v>3</v>
      </c>
      <c r="H43" s="10" t="s">
        <v>43</v>
      </c>
      <c r="I43" s="10">
        <v>2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6</v>
      </c>
      <c r="D44" s="10">
        <v>6</v>
      </c>
      <c r="E44" s="10">
        <v>3</v>
      </c>
      <c r="F44" s="10" t="s">
        <v>43</v>
      </c>
      <c r="G44" s="10">
        <v>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7</v>
      </c>
      <c r="D45" s="10">
        <v>5</v>
      </c>
      <c r="E45" s="10">
        <v>4</v>
      </c>
      <c r="F45" s="10" t="s">
        <v>43</v>
      </c>
      <c r="G45" s="10">
        <v>1</v>
      </c>
      <c r="H45" s="10" t="s">
        <v>43</v>
      </c>
      <c r="I45" s="10">
        <v>2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5</v>
      </c>
      <c r="D46" s="10">
        <v>5</v>
      </c>
      <c r="E46" s="10" t="s">
        <v>43</v>
      </c>
      <c r="F46" s="10" t="s">
        <v>43</v>
      </c>
      <c r="G46" s="10">
        <v>4</v>
      </c>
      <c r="H46" s="10">
        <v>1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649</v>
      </c>
      <c r="D48" s="3">
        <v>66</v>
      </c>
      <c r="E48" s="3">
        <v>45</v>
      </c>
      <c r="F48" s="3">
        <v>1</v>
      </c>
      <c r="G48" s="3">
        <v>5</v>
      </c>
      <c r="H48" s="3">
        <v>15</v>
      </c>
      <c r="I48" s="3">
        <v>583</v>
      </c>
    </row>
    <row r="49" spans="1:11" ht="12" customHeight="1" x14ac:dyDescent="0.2">
      <c r="A49" s="27" t="s">
        <v>32</v>
      </c>
      <c r="B49" s="1" t="s">
        <v>10</v>
      </c>
      <c r="C49" s="10">
        <v>12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20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20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24</v>
      </c>
      <c r="D51" s="10">
        <v>3</v>
      </c>
      <c r="E51" s="10" t="s">
        <v>46</v>
      </c>
      <c r="F51" s="10">
        <v>1</v>
      </c>
      <c r="G51" s="10" t="s">
        <v>46</v>
      </c>
      <c r="H51" s="10">
        <v>2</v>
      </c>
      <c r="I51" s="10">
        <v>21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52</v>
      </c>
      <c r="D52" s="10">
        <v>2</v>
      </c>
      <c r="E52" s="10" t="s">
        <v>43</v>
      </c>
      <c r="F52" s="10" t="s">
        <v>43</v>
      </c>
      <c r="G52" s="10" t="s">
        <v>43</v>
      </c>
      <c r="H52" s="10">
        <v>2</v>
      </c>
      <c r="I52" s="10">
        <v>50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59</v>
      </c>
      <c r="D53" s="10">
        <v>3</v>
      </c>
      <c r="E53" s="10" t="s">
        <v>43</v>
      </c>
      <c r="F53" s="10" t="s">
        <v>43</v>
      </c>
      <c r="G53" s="10">
        <v>1</v>
      </c>
      <c r="H53" s="10">
        <v>2</v>
      </c>
      <c r="I53" s="10">
        <v>56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75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74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70</v>
      </c>
      <c r="D55" s="10">
        <v>1</v>
      </c>
      <c r="E55" s="10" t="s">
        <v>43</v>
      </c>
      <c r="F55" s="10" t="s">
        <v>43</v>
      </c>
      <c r="G55" s="10" t="s">
        <v>43</v>
      </c>
      <c r="H55" s="10">
        <v>1</v>
      </c>
      <c r="I55" s="10">
        <v>69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81</v>
      </c>
      <c r="D56" s="10">
        <v>3</v>
      </c>
      <c r="E56" s="10" t="s">
        <v>43</v>
      </c>
      <c r="F56" s="10" t="s">
        <v>43</v>
      </c>
      <c r="G56" s="10" t="s">
        <v>43</v>
      </c>
      <c r="H56" s="10">
        <v>3</v>
      </c>
      <c r="I56" s="10">
        <v>78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74</v>
      </c>
      <c r="D57" s="10">
        <v>3</v>
      </c>
      <c r="E57" s="10">
        <v>2</v>
      </c>
      <c r="F57" s="10" t="s">
        <v>43</v>
      </c>
      <c r="G57" s="10" t="s">
        <v>43</v>
      </c>
      <c r="H57" s="10">
        <v>1</v>
      </c>
      <c r="I57" s="10">
        <v>71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41</v>
      </c>
      <c r="D58" s="10">
        <v>3</v>
      </c>
      <c r="E58" s="10">
        <v>2</v>
      </c>
      <c r="F58" s="10" t="s">
        <v>43</v>
      </c>
      <c r="G58" s="10" t="s">
        <v>43</v>
      </c>
      <c r="H58" s="10">
        <v>1</v>
      </c>
      <c r="I58" s="10">
        <v>38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42</v>
      </c>
      <c r="D59" s="10">
        <v>1</v>
      </c>
      <c r="E59" s="10" t="s">
        <v>43</v>
      </c>
      <c r="F59" s="10" t="s">
        <v>43</v>
      </c>
      <c r="G59" s="10" t="s">
        <v>43</v>
      </c>
      <c r="H59" s="10">
        <v>1</v>
      </c>
      <c r="I59" s="10">
        <v>41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29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29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10</v>
      </c>
      <c r="D61" s="10">
        <v>1</v>
      </c>
      <c r="E61" s="10">
        <v>1</v>
      </c>
      <c r="F61" s="10" t="s">
        <v>43</v>
      </c>
      <c r="G61" s="10" t="s">
        <v>43</v>
      </c>
      <c r="H61" s="10" t="s">
        <v>43</v>
      </c>
      <c r="I61" s="10">
        <v>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12</v>
      </c>
      <c r="D62" s="10">
        <v>9</v>
      </c>
      <c r="E62" s="10">
        <v>8</v>
      </c>
      <c r="F62" s="10" t="s">
        <v>43</v>
      </c>
      <c r="G62" s="10" t="s">
        <v>43</v>
      </c>
      <c r="H62" s="10">
        <v>1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11</v>
      </c>
      <c r="D63" s="10">
        <v>9</v>
      </c>
      <c r="E63" s="10">
        <v>8</v>
      </c>
      <c r="F63" s="10" t="s">
        <v>43</v>
      </c>
      <c r="G63" s="10">
        <v>1</v>
      </c>
      <c r="H63" s="10" t="s">
        <v>43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13</v>
      </c>
      <c r="D64" s="10">
        <v>8</v>
      </c>
      <c r="E64" s="10">
        <v>8</v>
      </c>
      <c r="F64" s="10" t="s">
        <v>43</v>
      </c>
      <c r="G64" s="10" t="s">
        <v>43</v>
      </c>
      <c r="H64" s="10" t="s">
        <v>43</v>
      </c>
      <c r="I64" s="10">
        <v>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11</v>
      </c>
      <c r="D65" s="10">
        <v>10</v>
      </c>
      <c r="E65" s="10">
        <v>9</v>
      </c>
      <c r="F65" s="10" t="s">
        <v>43</v>
      </c>
      <c r="G65" s="10">
        <v>1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8</v>
      </c>
      <c r="D66" s="10">
        <v>6</v>
      </c>
      <c r="E66" s="10">
        <v>5</v>
      </c>
      <c r="F66" s="10" t="s">
        <v>43</v>
      </c>
      <c r="G66" s="10">
        <v>1</v>
      </c>
      <c r="H66" s="10" t="s">
        <v>43</v>
      </c>
      <c r="I66" s="10">
        <v>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</v>
      </c>
      <c r="D67" s="10">
        <v>3</v>
      </c>
      <c r="E67" s="10">
        <v>2</v>
      </c>
      <c r="F67" s="10" t="s">
        <v>43</v>
      </c>
      <c r="G67" s="10">
        <v>1</v>
      </c>
      <c r="H67" s="10" t="s">
        <v>43</v>
      </c>
      <c r="I67" s="10">
        <v>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733</v>
      </c>
      <c r="D6" s="3">
        <v>176</v>
      </c>
      <c r="E6" s="3">
        <v>110</v>
      </c>
      <c r="F6" s="3">
        <v>10</v>
      </c>
      <c r="G6" s="3">
        <v>33</v>
      </c>
      <c r="H6" s="3">
        <v>23</v>
      </c>
      <c r="I6" s="3">
        <v>557</v>
      </c>
    </row>
    <row r="7" spans="1:32" ht="12" customHeight="1" x14ac:dyDescent="0.2">
      <c r="A7" s="27" t="s">
        <v>32</v>
      </c>
      <c r="B7" s="1" t="s">
        <v>10</v>
      </c>
      <c r="C7" s="10">
        <v>2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11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10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44</v>
      </c>
      <c r="D9" s="10">
        <v>1</v>
      </c>
      <c r="E9" s="10" t="s">
        <v>46</v>
      </c>
      <c r="F9" s="10">
        <v>1</v>
      </c>
      <c r="G9" s="10" t="s">
        <v>46</v>
      </c>
      <c r="H9" s="10" t="s">
        <v>43</v>
      </c>
      <c r="I9" s="10">
        <v>43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37</v>
      </c>
      <c r="D10" s="10">
        <v>3</v>
      </c>
      <c r="E10" s="10" t="s">
        <v>43</v>
      </c>
      <c r="F10" s="10" t="s">
        <v>43</v>
      </c>
      <c r="G10" s="10" t="s">
        <v>43</v>
      </c>
      <c r="H10" s="10">
        <v>3</v>
      </c>
      <c r="I10" s="10">
        <v>34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38</v>
      </c>
      <c r="D11" s="10">
        <v>2</v>
      </c>
      <c r="E11" s="10" t="s">
        <v>43</v>
      </c>
      <c r="F11" s="10">
        <v>1</v>
      </c>
      <c r="G11" s="10" t="s">
        <v>43</v>
      </c>
      <c r="H11" s="10">
        <v>1</v>
      </c>
      <c r="I11" s="10">
        <v>36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49</v>
      </c>
      <c r="D12" s="10">
        <v>2</v>
      </c>
      <c r="E12" s="10" t="s">
        <v>43</v>
      </c>
      <c r="F12" s="10" t="s">
        <v>43</v>
      </c>
      <c r="G12" s="10">
        <v>1</v>
      </c>
      <c r="H12" s="10">
        <v>1</v>
      </c>
      <c r="I12" s="10">
        <v>47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75</v>
      </c>
      <c r="D13" s="10">
        <v>2</v>
      </c>
      <c r="E13" s="10">
        <v>1</v>
      </c>
      <c r="F13" s="10" t="s">
        <v>43</v>
      </c>
      <c r="G13" s="10" t="s">
        <v>43</v>
      </c>
      <c r="H13" s="10">
        <v>1</v>
      </c>
      <c r="I13" s="10">
        <v>73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69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68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60</v>
      </c>
      <c r="D15" s="10">
        <v>2</v>
      </c>
      <c r="E15" s="10" t="s">
        <v>43</v>
      </c>
      <c r="F15" s="10" t="s">
        <v>43</v>
      </c>
      <c r="G15" s="10">
        <v>2</v>
      </c>
      <c r="H15" s="10" t="s">
        <v>43</v>
      </c>
      <c r="I15" s="10">
        <v>58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58</v>
      </c>
      <c r="D16" s="10">
        <v>3</v>
      </c>
      <c r="E16" s="10" t="s">
        <v>43</v>
      </c>
      <c r="F16" s="10" t="s">
        <v>43</v>
      </c>
      <c r="G16" s="10" t="s">
        <v>43</v>
      </c>
      <c r="H16" s="10">
        <v>3</v>
      </c>
      <c r="I16" s="10">
        <v>55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63</v>
      </c>
      <c r="D17" s="10">
        <v>7</v>
      </c>
      <c r="E17" s="10">
        <v>2</v>
      </c>
      <c r="F17" s="10">
        <v>1</v>
      </c>
      <c r="G17" s="10" t="s">
        <v>43</v>
      </c>
      <c r="H17" s="10">
        <v>4</v>
      </c>
      <c r="I17" s="10">
        <v>56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47</v>
      </c>
      <c r="D18" s="10">
        <v>4</v>
      </c>
      <c r="E18" s="10">
        <v>1</v>
      </c>
      <c r="F18" s="10">
        <v>1</v>
      </c>
      <c r="G18" s="10" t="s">
        <v>43</v>
      </c>
      <c r="H18" s="10">
        <v>2</v>
      </c>
      <c r="I18" s="10">
        <v>43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34</v>
      </c>
      <c r="D19" s="10">
        <v>14</v>
      </c>
      <c r="E19" s="10">
        <v>11</v>
      </c>
      <c r="F19" s="10">
        <v>1</v>
      </c>
      <c r="G19" s="10" t="s">
        <v>43</v>
      </c>
      <c r="H19" s="10">
        <v>2</v>
      </c>
      <c r="I19" s="10">
        <v>20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36</v>
      </c>
      <c r="D20" s="10">
        <v>29</v>
      </c>
      <c r="E20" s="10">
        <v>21</v>
      </c>
      <c r="F20" s="10">
        <v>2</v>
      </c>
      <c r="G20" s="10">
        <v>3</v>
      </c>
      <c r="H20" s="10">
        <v>3</v>
      </c>
      <c r="I20" s="10">
        <v>7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42</v>
      </c>
      <c r="D21" s="10">
        <v>39</v>
      </c>
      <c r="E21" s="10">
        <v>33</v>
      </c>
      <c r="F21" s="10" t="s">
        <v>43</v>
      </c>
      <c r="G21" s="10">
        <v>5</v>
      </c>
      <c r="H21" s="10">
        <v>1</v>
      </c>
      <c r="I21" s="10">
        <v>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32</v>
      </c>
      <c r="D22" s="10">
        <v>31</v>
      </c>
      <c r="E22" s="10">
        <v>23</v>
      </c>
      <c r="F22" s="10" t="s">
        <v>43</v>
      </c>
      <c r="G22" s="10">
        <v>8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22</v>
      </c>
      <c r="D23" s="10">
        <v>22</v>
      </c>
      <c r="E23" s="10">
        <v>14</v>
      </c>
      <c r="F23" s="10">
        <v>1</v>
      </c>
      <c r="G23" s="10">
        <v>7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8</v>
      </c>
      <c r="D24" s="10">
        <v>8</v>
      </c>
      <c r="E24" s="10">
        <v>3</v>
      </c>
      <c r="F24" s="10">
        <v>1</v>
      </c>
      <c r="G24" s="10">
        <v>4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6</v>
      </c>
      <c r="D25" s="10">
        <v>5</v>
      </c>
      <c r="E25" s="10">
        <v>1</v>
      </c>
      <c r="F25" s="10" t="s">
        <v>43</v>
      </c>
      <c r="G25" s="10">
        <v>3</v>
      </c>
      <c r="H25" s="10">
        <v>1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390</v>
      </c>
      <c r="D27" s="3">
        <v>101</v>
      </c>
      <c r="E27" s="3">
        <v>55</v>
      </c>
      <c r="F27" s="3">
        <v>8</v>
      </c>
      <c r="G27" s="3">
        <v>25</v>
      </c>
      <c r="H27" s="3">
        <v>13</v>
      </c>
      <c r="I27" s="3">
        <v>289</v>
      </c>
    </row>
    <row r="28" spans="1:12" ht="12" customHeight="1" x14ac:dyDescent="0.2">
      <c r="A28" s="27" t="s">
        <v>32</v>
      </c>
      <c r="B28" s="1" t="s">
        <v>10</v>
      </c>
      <c r="C28" s="10">
        <v>1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9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8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19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22</v>
      </c>
      <c r="D31" s="10">
        <v>1</v>
      </c>
      <c r="E31" s="10" t="s">
        <v>43</v>
      </c>
      <c r="F31" s="10" t="s">
        <v>43</v>
      </c>
      <c r="G31" s="10" t="s">
        <v>43</v>
      </c>
      <c r="H31" s="10">
        <v>1</v>
      </c>
      <c r="I31" s="10">
        <v>21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22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21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24</v>
      </c>
      <c r="D33" s="10">
        <v>2</v>
      </c>
      <c r="E33" s="10" t="s">
        <v>43</v>
      </c>
      <c r="F33" s="10" t="s">
        <v>43</v>
      </c>
      <c r="G33" s="10">
        <v>1</v>
      </c>
      <c r="H33" s="10">
        <v>1</v>
      </c>
      <c r="I33" s="10">
        <v>22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32</v>
      </c>
      <c r="D34" s="10">
        <v>1</v>
      </c>
      <c r="E34" s="10" t="s">
        <v>43</v>
      </c>
      <c r="F34" s="10" t="s">
        <v>43</v>
      </c>
      <c r="G34" s="10" t="s">
        <v>43</v>
      </c>
      <c r="H34" s="10">
        <v>1</v>
      </c>
      <c r="I34" s="10">
        <v>31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37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36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41</v>
      </c>
      <c r="D36" s="10">
        <v>2</v>
      </c>
      <c r="E36" s="10" t="s">
        <v>43</v>
      </c>
      <c r="F36" s="10" t="s">
        <v>43</v>
      </c>
      <c r="G36" s="10">
        <v>2</v>
      </c>
      <c r="H36" s="10" t="s">
        <v>43</v>
      </c>
      <c r="I36" s="10">
        <v>39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28</v>
      </c>
      <c r="D37" s="10">
        <v>2</v>
      </c>
      <c r="E37" s="10" t="s">
        <v>43</v>
      </c>
      <c r="F37" s="10" t="s">
        <v>43</v>
      </c>
      <c r="G37" s="10" t="s">
        <v>43</v>
      </c>
      <c r="H37" s="10">
        <v>2</v>
      </c>
      <c r="I37" s="10">
        <v>26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29</v>
      </c>
      <c r="D38" s="10">
        <v>4</v>
      </c>
      <c r="E38" s="10">
        <v>2</v>
      </c>
      <c r="F38" s="10">
        <v>1</v>
      </c>
      <c r="G38" s="10" t="s">
        <v>43</v>
      </c>
      <c r="H38" s="10">
        <v>1</v>
      </c>
      <c r="I38" s="10">
        <v>25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30</v>
      </c>
      <c r="D39" s="10">
        <v>3</v>
      </c>
      <c r="E39" s="10" t="s">
        <v>43</v>
      </c>
      <c r="F39" s="10">
        <v>1</v>
      </c>
      <c r="G39" s="10" t="s">
        <v>43</v>
      </c>
      <c r="H39" s="10">
        <v>2</v>
      </c>
      <c r="I39" s="10">
        <v>27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16</v>
      </c>
      <c r="D40" s="10">
        <v>9</v>
      </c>
      <c r="E40" s="10">
        <v>7</v>
      </c>
      <c r="F40" s="10">
        <v>1</v>
      </c>
      <c r="G40" s="10" t="s">
        <v>43</v>
      </c>
      <c r="H40" s="10">
        <v>1</v>
      </c>
      <c r="I40" s="10">
        <v>7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24</v>
      </c>
      <c r="D41" s="10">
        <v>19</v>
      </c>
      <c r="E41" s="10">
        <v>14</v>
      </c>
      <c r="F41" s="10">
        <v>2</v>
      </c>
      <c r="G41" s="10">
        <v>2</v>
      </c>
      <c r="H41" s="10">
        <v>1</v>
      </c>
      <c r="I41" s="10">
        <v>5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17</v>
      </c>
      <c r="D42" s="10">
        <v>17</v>
      </c>
      <c r="E42" s="10">
        <v>13</v>
      </c>
      <c r="F42" s="10" t="s">
        <v>43</v>
      </c>
      <c r="G42" s="10">
        <v>4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19</v>
      </c>
      <c r="D43" s="10">
        <v>18</v>
      </c>
      <c r="E43" s="10">
        <v>12</v>
      </c>
      <c r="F43" s="10" t="s">
        <v>43</v>
      </c>
      <c r="G43" s="10">
        <v>6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10</v>
      </c>
      <c r="D44" s="10">
        <v>10</v>
      </c>
      <c r="E44" s="10">
        <v>5</v>
      </c>
      <c r="F44" s="10">
        <v>1</v>
      </c>
      <c r="G44" s="10">
        <v>4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6</v>
      </c>
      <c r="D45" s="10">
        <v>6</v>
      </c>
      <c r="E45" s="10">
        <v>2</v>
      </c>
      <c r="F45" s="10">
        <v>1</v>
      </c>
      <c r="G45" s="10">
        <v>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4</v>
      </c>
      <c r="D46" s="10">
        <v>4</v>
      </c>
      <c r="E46" s="10" t="s">
        <v>43</v>
      </c>
      <c r="F46" s="10" t="s">
        <v>43</v>
      </c>
      <c r="G46" s="10">
        <v>3</v>
      </c>
      <c r="H46" s="10">
        <v>1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343</v>
      </c>
      <c r="D48" s="3">
        <v>75</v>
      </c>
      <c r="E48" s="3">
        <v>55</v>
      </c>
      <c r="F48" s="3">
        <v>2</v>
      </c>
      <c r="G48" s="3">
        <v>8</v>
      </c>
      <c r="H48" s="3">
        <v>10</v>
      </c>
      <c r="I48" s="3">
        <v>268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2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25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24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15</v>
      </c>
      <c r="D52" s="10">
        <v>2</v>
      </c>
      <c r="E52" s="10" t="s">
        <v>43</v>
      </c>
      <c r="F52" s="10" t="s">
        <v>43</v>
      </c>
      <c r="G52" s="10" t="s">
        <v>43</v>
      </c>
      <c r="H52" s="10">
        <v>2</v>
      </c>
      <c r="I52" s="10">
        <v>13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16</v>
      </c>
      <c r="D53" s="10">
        <v>1</v>
      </c>
      <c r="E53" s="10" t="s">
        <v>43</v>
      </c>
      <c r="F53" s="10">
        <v>1</v>
      </c>
      <c r="G53" s="10" t="s">
        <v>43</v>
      </c>
      <c r="H53" s="10" t="s">
        <v>43</v>
      </c>
      <c r="I53" s="10">
        <v>15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25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25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43</v>
      </c>
      <c r="D55" s="10">
        <v>1</v>
      </c>
      <c r="E55" s="10">
        <v>1</v>
      </c>
      <c r="F55" s="10" t="s">
        <v>43</v>
      </c>
      <c r="G55" s="10" t="s">
        <v>43</v>
      </c>
      <c r="H55" s="10" t="s">
        <v>43</v>
      </c>
      <c r="I55" s="10">
        <v>42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32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32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19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19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30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29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34</v>
      </c>
      <c r="D59" s="10">
        <v>3</v>
      </c>
      <c r="E59" s="10" t="s">
        <v>43</v>
      </c>
      <c r="F59" s="10" t="s">
        <v>43</v>
      </c>
      <c r="G59" s="10" t="s">
        <v>43</v>
      </c>
      <c r="H59" s="10">
        <v>3</v>
      </c>
      <c r="I59" s="10">
        <v>31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17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16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18</v>
      </c>
      <c r="D61" s="10">
        <v>5</v>
      </c>
      <c r="E61" s="10">
        <v>4</v>
      </c>
      <c r="F61" s="10" t="s">
        <v>43</v>
      </c>
      <c r="G61" s="10" t="s">
        <v>43</v>
      </c>
      <c r="H61" s="10">
        <v>1</v>
      </c>
      <c r="I61" s="10">
        <v>13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12</v>
      </c>
      <c r="D62" s="10">
        <v>10</v>
      </c>
      <c r="E62" s="10">
        <v>7</v>
      </c>
      <c r="F62" s="10" t="s">
        <v>43</v>
      </c>
      <c r="G62" s="10">
        <v>1</v>
      </c>
      <c r="H62" s="10">
        <v>2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25</v>
      </c>
      <c r="D63" s="10">
        <v>22</v>
      </c>
      <c r="E63" s="10">
        <v>20</v>
      </c>
      <c r="F63" s="10" t="s">
        <v>43</v>
      </c>
      <c r="G63" s="10">
        <v>1</v>
      </c>
      <c r="H63" s="10">
        <v>1</v>
      </c>
      <c r="I63" s="10">
        <v>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13</v>
      </c>
      <c r="D64" s="10">
        <v>13</v>
      </c>
      <c r="E64" s="10">
        <v>11</v>
      </c>
      <c r="F64" s="10" t="s">
        <v>43</v>
      </c>
      <c r="G64" s="10">
        <v>2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12</v>
      </c>
      <c r="D65" s="10">
        <v>12</v>
      </c>
      <c r="E65" s="10">
        <v>9</v>
      </c>
      <c r="F65" s="10" t="s">
        <v>43</v>
      </c>
      <c r="G65" s="10">
        <v>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1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1513</v>
      </c>
      <c r="D6" s="3">
        <v>226</v>
      </c>
      <c r="E6" s="3">
        <v>109</v>
      </c>
      <c r="F6" s="3">
        <v>22</v>
      </c>
      <c r="G6" s="3">
        <v>43</v>
      </c>
      <c r="H6" s="3">
        <v>52</v>
      </c>
      <c r="I6" s="3">
        <v>1287</v>
      </c>
    </row>
    <row r="7" spans="1:32" ht="12" customHeight="1" x14ac:dyDescent="0.2">
      <c r="A7" s="27" t="s">
        <v>32</v>
      </c>
      <c r="B7" s="1" t="s">
        <v>10</v>
      </c>
      <c r="C7" s="10">
        <v>28</v>
      </c>
      <c r="D7" s="10">
        <v>2</v>
      </c>
      <c r="E7" s="10" t="s">
        <v>46</v>
      </c>
      <c r="F7" s="10">
        <v>2</v>
      </c>
      <c r="G7" s="10" t="s">
        <v>46</v>
      </c>
      <c r="H7" s="10" t="s">
        <v>43</v>
      </c>
      <c r="I7" s="10">
        <v>26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41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40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91</v>
      </c>
      <c r="D9" s="10">
        <v>5</v>
      </c>
      <c r="E9" s="10" t="s">
        <v>46</v>
      </c>
      <c r="F9" s="10">
        <v>1</v>
      </c>
      <c r="G9" s="10" t="s">
        <v>46</v>
      </c>
      <c r="H9" s="10">
        <v>4</v>
      </c>
      <c r="I9" s="10">
        <v>86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115</v>
      </c>
      <c r="D10" s="10">
        <v>5</v>
      </c>
      <c r="E10" s="10" t="s">
        <v>43</v>
      </c>
      <c r="F10" s="10">
        <v>2</v>
      </c>
      <c r="G10" s="10" t="s">
        <v>43</v>
      </c>
      <c r="H10" s="10">
        <v>3</v>
      </c>
      <c r="I10" s="10">
        <v>110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119</v>
      </c>
      <c r="D11" s="10">
        <v>2</v>
      </c>
      <c r="E11" s="10" t="s">
        <v>43</v>
      </c>
      <c r="F11" s="10">
        <v>1</v>
      </c>
      <c r="G11" s="10" t="s">
        <v>43</v>
      </c>
      <c r="H11" s="10">
        <v>1</v>
      </c>
      <c r="I11" s="10">
        <v>117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119</v>
      </c>
      <c r="D12" s="10">
        <v>4</v>
      </c>
      <c r="E12" s="10" t="s">
        <v>43</v>
      </c>
      <c r="F12" s="10" t="s">
        <v>43</v>
      </c>
      <c r="G12" s="10">
        <v>3</v>
      </c>
      <c r="H12" s="10">
        <v>1</v>
      </c>
      <c r="I12" s="10">
        <v>115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192</v>
      </c>
      <c r="D13" s="10">
        <v>4</v>
      </c>
      <c r="E13" s="10">
        <v>2</v>
      </c>
      <c r="F13" s="10" t="s">
        <v>43</v>
      </c>
      <c r="G13" s="10" t="s">
        <v>43</v>
      </c>
      <c r="H13" s="10">
        <v>2</v>
      </c>
      <c r="I13" s="10">
        <v>188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166</v>
      </c>
      <c r="D14" s="10">
        <v>11</v>
      </c>
      <c r="E14" s="10" t="s">
        <v>43</v>
      </c>
      <c r="F14" s="10">
        <v>5</v>
      </c>
      <c r="G14" s="10" t="s">
        <v>43</v>
      </c>
      <c r="H14" s="10">
        <v>6</v>
      </c>
      <c r="I14" s="10">
        <v>155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132</v>
      </c>
      <c r="D15" s="10">
        <v>5</v>
      </c>
      <c r="E15" s="10">
        <v>1</v>
      </c>
      <c r="F15" s="10">
        <v>1</v>
      </c>
      <c r="G15" s="10" t="s">
        <v>43</v>
      </c>
      <c r="H15" s="10">
        <v>3</v>
      </c>
      <c r="I15" s="10">
        <v>127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100</v>
      </c>
      <c r="D16" s="10">
        <v>7</v>
      </c>
      <c r="E16" s="10" t="s">
        <v>43</v>
      </c>
      <c r="F16" s="10">
        <v>2</v>
      </c>
      <c r="G16" s="10" t="s">
        <v>43</v>
      </c>
      <c r="H16" s="10">
        <v>5</v>
      </c>
      <c r="I16" s="10">
        <v>93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109</v>
      </c>
      <c r="D17" s="10">
        <v>12</v>
      </c>
      <c r="E17" s="10">
        <v>4</v>
      </c>
      <c r="F17" s="10">
        <v>2</v>
      </c>
      <c r="G17" s="10">
        <v>2</v>
      </c>
      <c r="H17" s="10">
        <v>4</v>
      </c>
      <c r="I17" s="10">
        <v>97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81</v>
      </c>
      <c r="D18" s="10">
        <v>10</v>
      </c>
      <c r="E18" s="10">
        <v>2</v>
      </c>
      <c r="F18" s="10">
        <v>3</v>
      </c>
      <c r="G18" s="10" t="s">
        <v>43</v>
      </c>
      <c r="H18" s="10">
        <v>5</v>
      </c>
      <c r="I18" s="10">
        <v>71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44</v>
      </c>
      <c r="D19" s="10">
        <v>13</v>
      </c>
      <c r="E19" s="10">
        <v>5</v>
      </c>
      <c r="F19" s="10">
        <v>2</v>
      </c>
      <c r="G19" s="10">
        <v>1</v>
      </c>
      <c r="H19" s="10">
        <v>5</v>
      </c>
      <c r="I19" s="10">
        <v>31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45</v>
      </c>
      <c r="D20" s="10">
        <v>28</v>
      </c>
      <c r="E20" s="10">
        <v>20</v>
      </c>
      <c r="F20" s="10" t="s">
        <v>43</v>
      </c>
      <c r="G20" s="10">
        <v>1</v>
      </c>
      <c r="H20" s="10">
        <v>7</v>
      </c>
      <c r="I20" s="10">
        <v>17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45</v>
      </c>
      <c r="D21" s="10">
        <v>42</v>
      </c>
      <c r="E21" s="10">
        <v>30</v>
      </c>
      <c r="F21" s="10" t="s">
        <v>43</v>
      </c>
      <c r="G21" s="10">
        <v>8</v>
      </c>
      <c r="H21" s="10">
        <v>4</v>
      </c>
      <c r="I21" s="10">
        <v>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37</v>
      </c>
      <c r="D22" s="10">
        <v>31</v>
      </c>
      <c r="E22" s="10">
        <v>24</v>
      </c>
      <c r="F22" s="10" t="s">
        <v>43</v>
      </c>
      <c r="G22" s="10">
        <v>7</v>
      </c>
      <c r="H22" s="10" t="s">
        <v>43</v>
      </c>
      <c r="I22" s="10">
        <v>6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22</v>
      </c>
      <c r="D23" s="10">
        <v>18</v>
      </c>
      <c r="E23" s="10">
        <v>10</v>
      </c>
      <c r="F23" s="10" t="s">
        <v>43</v>
      </c>
      <c r="G23" s="10">
        <v>8</v>
      </c>
      <c r="H23" s="10" t="s">
        <v>43</v>
      </c>
      <c r="I23" s="10">
        <v>4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11</v>
      </c>
      <c r="D24" s="10">
        <v>10</v>
      </c>
      <c r="E24" s="10">
        <v>6</v>
      </c>
      <c r="F24" s="10">
        <v>1</v>
      </c>
      <c r="G24" s="10">
        <v>3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16</v>
      </c>
      <c r="D25" s="10">
        <v>16</v>
      </c>
      <c r="E25" s="10">
        <v>5</v>
      </c>
      <c r="F25" s="10" t="s">
        <v>43</v>
      </c>
      <c r="G25" s="10">
        <v>10</v>
      </c>
      <c r="H25" s="10">
        <v>1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794</v>
      </c>
      <c r="D27" s="3">
        <v>147</v>
      </c>
      <c r="E27" s="3">
        <v>59</v>
      </c>
      <c r="F27" s="3">
        <v>20</v>
      </c>
      <c r="G27" s="3">
        <v>36</v>
      </c>
      <c r="H27" s="3">
        <v>32</v>
      </c>
      <c r="I27" s="3">
        <v>647</v>
      </c>
    </row>
    <row r="28" spans="1:12" ht="12" customHeight="1" x14ac:dyDescent="0.2">
      <c r="A28" s="27" t="s">
        <v>32</v>
      </c>
      <c r="B28" s="1" t="s">
        <v>10</v>
      </c>
      <c r="C28" s="10">
        <v>20</v>
      </c>
      <c r="D28" s="10">
        <v>2</v>
      </c>
      <c r="E28" s="10" t="s">
        <v>46</v>
      </c>
      <c r="F28" s="10">
        <v>2</v>
      </c>
      <c r="G28" s="10" t="s">
        <v>46</v>
      </c>
      <c r="H28" s="10" t="s">
        <v>43</v>
      </c>
      <c r="I28" s="10">
        <v>18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25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24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42</v>
      </c>
      <c r="D30" s="10">
        <v>3</v>
      </c>
      <c r="E30" s="10" t="s">
        <v>46</v>
      </c>
      <c r="F30" s="10">
        <v>1</v>
      </c>
      <c r="G30" s="10" t="s">
        <v>46</v>
      </c>
      <c r="H30" s="10">
        <v>2</v>
      </c>
      <c r="I30" s="10">
        <v>39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59</v>
      </c>
      <c r="D31" s="10">
        <v>3</v>
      </c>
      <c r="E31" s="10" t="s">
        <v>43</v>
      </c>
      <c r="F31" s="10">
        <v>2</v>
      </c>
      <c r="G31" s="10" t="s">
        <v>43</v>
      </c>
      <c r="H31" s="10">
        <v>1</v>
      </c>
      <c r="I31" s="10">
        <v>56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62</v>
      </c>
      <c r="D32" s="10">
        <v>2</v>
      </c>
      <c r="E32" s="10" t="s">
        <v>43</v>
      </c>
      <c r="F32" s="10">
        <v>1</v>
      </c>
      <c r="G32" s="10" t="s">
        <v>43</v>
      </c>
      <c r="H32" s="10">
        <v>1</v>
      </c>
      <c r="I32" s="10">
        <v>60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62</v>
      </c>
      <c r="D33" s="10">
        <v>4</v>
      </c>
      <c r="E33" s="10" t="s">
        <v>43</v>
      </c>
      <c r="F33" s="10" t="s">
        <v>43</v>
      </c>
      <c r="G33" s="10">
        <v>3</v>
      </c>
      <c r="H33" s="10">
        <v>1</v>
      </c>
      <c r="I33" s="10">
        <v>58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94</v>
      </c>
      <c r="D34" s="10">
        <v>2</v>
      </c>
      <c r="E34" s="10">
        <v>1</v>
      </c>
      <c r="F34" s="10" t="s">
        <v>43</v>
      </c>
      <c r="G34" s="10" t="s">
        <v>43</v>
      </c>
      <c r="H34" s="10">
        <v>1</v>
      </c>
      <c r="I34" s="10">
        <v>92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93</v>
      </c>
      <c r="D35" s="10">
        <v>10</v>
      </c>
      <c r="E35" s="10" t="s">
        <v>43</v>
      </c>
      <c r="F35" s="10">
        <v>5</v>
      </c>
      <c r="G35" s="10" t="s">
        <v>43</v>
      </c>
      <c r="H35" s="10">
        <v>5</v>
      </c>
      <c r="I35" s="10">
        <v>83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66</v>
      </c>
      <c r="D36" s="10">
        <v>4</v>
      </c>
      <c r="E36" s="10">
        <v>1</v>
      </c>
      <c r="F36" s="10">
        <v>1</v>
      </c>
      <c r="G36" s="10" t="s">
        <v>43</v>
      </c>
      <c r="H36" s="10">
        <v>2</v>
      </c>
      <c r="I36" s="10">
        <v>62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45</v>
      </c>
      <c r="D37" s="10">
        <v>4</v>
      </c>
      <c r="E37" s="10" t="s">
        <v>43</v>
      </c>
      <c r="F37" s="10">
        <v>1</v>
      </c>
      <c r="G37" s="10" t="s">
        <v>43</v>
      </c>
      <c r="H37" s="10">
        <v>3</v>
      </c>
      <c r="I37" s="10">
        <v>41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58</v>
      </c>
      <c r="D38" s="10">
        <v>6</v>
      </c>
      <c r="E38" s="10">
        <v>1</v>
      </c>
      <c r="F38" s="10">
        <v>2</v>
      </c>
      <c r="G38" s="10" t="s">
        <v>43</v>
      </c>
      <c r="H38" s="10">
        <v>3</v>
      </c>
      <c r="I38" s="10">
        <v>52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46</v>
      </c>
      <c r="D39" s="10">
        <v>8</v>
      </c>
      <c r="E39" s="10">
        <v>1</v>
      </c>
      <c r="F39" s="10">
        <v>3</v>
      </c>
      <c r="G39" s="10" t="s">
        <v>43</v>
      </c>
      <c r="H39" s="10">
        <v>4</v>
      </c>
      <c r="I39" s="10">
        <v>38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22</v>
      </c>
      <c r="D40" s="10">
        <v>10</v>
      </c>
      <c r="E40" s="10">
        <v>5</v>
      </c>
      <c r="F40" s="10">
        <v>1</v>
      </c>
      <c r="G40" s="10">
        <v>1</v>
      </c>
      <c r="H40" s="10">
        <v>3</v>
      </c>
      <c r="I40" s="10">
        <v>12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18</v>
      </c>
      <c r="D41" s="10">
        <v>13</v>
      </c>
      <c r="E41" s="10">
        <v>10</v>
      </c>
      <c r="F41" s="10" t="s">
        <v>43</v>
      </c>
      <c r="G41" s="10">
        <v>1</v>
      </c>
      <c r="H41" s="10">
        <v>2</v>
      </c>
      <c r="I41" s="10">
        <v>5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25</v>
      </c>
      <c r="D42" s="10">
        <v>24</v>
      </c>
      <c r="E42" s="10">
        <v>15</v>
      </c>
      <c r="F42" s="10" t="s">
        <v>43</v>
      </c>
      <c r="G42" s="10">
        <v>7</v>
      </c>
      <c r="H42" s="10">
        <v>2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18</v>
      </c>
      <c r="D43" s="10">
        <v>15</v>
      </c>
      <c r="E43" s="10">
        <v>10</v>
      </c>
      <c r="F43" s="10" t="s">
        <v>43</v>
      </c>
      <c r="G43" s="10">
        <v>5</v>
      </c>
      <c r="H43" s="10" t="s">
        <v>43</v>
      </c>
      <c r="I43" s="10">
        <v>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14</v>
      </c>
      <c r="D44" s="10">
        <v>12</v>
      </c>
      <c r="E44" s="10">
        <v>6</v>
      </c>
      <c r="F44" s="10" t="s">
        <v>43</v>
      </c>
      <c r="G44" s="10">
        <v>6</v>
      </c>
      <c r="H44" s="10" t="s">
        <v>43</v>
      </c>
      <c r="I44" s="10">
        <v>2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10</v>
      </c>
      <c r="D45" s="10">
        <v>9</v>
      </c>
      <c r="E45" s="10">
        <v>5</v>
      </c>
      <c r="F45" s="10">
        <v>1</v>
      </c>
      <c r="G45" s="10">
        <v>3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15</v>
      </c>
      <c r="D46" s="10">
        <v>15</v>
      </c>
      <c r="E46" s="10">
        <v>4</v>
      </c>
      <c r="F46" s="10" t="s">
        <v>43</v>
      </c>
      <c r="G46" s="10">
        <v>10</v>
      </c>
      <c r="H46" s="10">
        <v>1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719</v>
      </c>
      <c r="D48" s="3">
        <v>79</v>
      </c>
      <c r="E48" s="3">
        <v>50</v>
      </c>
      <c r="F48" s="3">
        <v>2</v>
      </c>
      <c r="G48" s="3">
        <v>7</v>
      </c>
      <c r="H48" s="3">
        <v>20</v>
      </c>
      <c r="I48" s="3">
        <v>640</v>
      </c>
    </row>
    <row r="49" spans="1:11" ht="12" customHeight="1" x14ac:dyDescent="0.2">
      <c r="A49" s="27" t="s">
        <v>32</v>
      </c>
      <c r="B49" s="1" t="s">
        <v>10</v>
      </c>
      <c r="C49" s="10">
        <v>8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8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16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49</v>
      </c>
      <c r="D51" s="10">
        <v>2</v>
      </c>
      <c r="E51" s="10" t="s">
        <v>46</v>
      </c>
      <c r="F51" s="10" t="s">
        <v>43</v>
      </c>
      <c r="G51" s="10" t="s">
        <v>46</v>
      </c>
      <c r="H51" s="10">
        <v>2</v>
      </c>
      <c r="I51" s="10">
        <v>47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56</v>
      </c>
      <c r="D52" s="10">
        <v>2</v>
      </c>
      <c r="E52" s="10" t="s">
        <v>43</v>
      </c>
      <c r="F52" s="10" t="s">
        <v>43</v>
      </c>
      <c r="G52" s="10" t="s">
        <v>43</v>
      </c>
      <c r="H52" s="10">
        <v>2</v>
      </c>
      <c r="I52" s="10">
        <v>54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57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57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57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57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98</v>
      </c>
      <c r="D55" s="10">
        <v>2</v>
      </c>
      <c r="E55" s="10">
        <v>1</v>
      </c>
      <c r="F55" s="10" t="s">
        <v>43</v>
      </c>
      <c r="G55" s="10" t="s">
        <v>43</v>
      </c>
      <c r="H55" s="10">
        <v>1</v>
      </c>
      <c r="I55" s="10">
        <v>96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73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72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66</v>
      </c>
      <c r="D57" s="10">
        <v>1</v>
      </c>
      <c r="E57" s="10" t="s">
        <v>43</v>
      </c>
      <c r="F57" s="10" t="s">
        <v>43</v>
      </c>
      <c r="G57" s="10" t="s">
        <v>43</v>
      </c>
      <c r="H57" s="10">
        <v>1</v>
      </c>
      <c r="I57" s="10">
        <v>65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55</v>
      </c>
      <c r="D58" s="10">
        <v>3</v>
      </c>
      <c r="E58" s="10" t="s">
        <v>43</v>
      </c>
      <c r="F58" s="10">
        <v>1</v>
      </c>
      <c r="G58" s="10" t="s">
        <v>43</v>
      </c>
      <c r="H58" s="10">
        <v>2</v>
      </c>
      <c r="I58" s="10">
        <v>52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51</v>
      </c>
      <c r="D59" s="10">
        <v>6</v>
      </c>
      <c r="E59" s="10">
        <v>3</v>
      </c>
      <c r="F59" s="10" t="s">
        <v>43</v>
      </c>
      <c r="G59" s="10">
        <v>2</v>
      </c>
      <c r="H59" s="10">
        <v>1</v>
      </c>
      <c r="I59" s="10">
        <v>45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35</v>
      </c>
      <c r="D60" s="10">
        <v>2</v>
      </c>
      <c r="E60" s="10">
        <v>1</v>
      </c>
      <c r="F60" s="10" t="s">
        <v>43</v>
      </c>
      <c r="G60" s="10" t="s">
        <v>43</v>
      </c>
      <c r="H60" s="10">
        <v>1</v>
      </c>
      <c r="I60" s="10">
        <v>33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22</v>
      </c>
      <c r="D61" s="10">
        <v>3</v>
      </c>
      <c r="E61" s="10" t="s">
        <v>43</v>
      </c>
      <c r="F61" s="10">
        <v>1</v>
      </c>
      <c r="G61" s="10" t="s">
        <v>43</v>
      </c>
      <c r="H61" s="10">
        <v>2</v>
      </c>
      <c r="I61" s="10">
        <v>19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27</v>
      </c>
      <c r="D62" s="10">
        <v>15</v>
      </c>
      <c r="E62" s="10">
        <v>10</v>
      </c>
      <c r="F62" s="10" t="s">
        <v>43</v>
      </c>
      <c r="G62" s="10" t="s">
        <v>43</v>
      </c>
      <c r="H62" s="10">
        <v>5</v>
      </c>
      <c r="I62" s="10">
        <v>12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20</v>
      </c>
      <c r="D63" s="10">
        <v>18</v>
      </c>
      <c r="E63" s="10">
        <v>15</v>
      </c>
      <c r="F63" s="10" t="s">
        <v>43</v>
      </c>
      <c r="G63" s="10">
        <v>1</v>
      </c>
      <c r="H63" s="10">
        <v>2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19</v>
      </c>
      <c r="D64" s="10">
        <v>16</v>
      </c>
      <c r="E64" s="10">
        <v>14</v>
      </c>
      <c r="F64" s="10" t="s">
        <v>43</v>
      </c>
      <c r="G64" s="10">
        <v>2</v>
      </c>
      <c r="H64" s="10" t="s">
        <v>43</v>
      </c>
      <c r="I64" s="10">
        <v>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8</v>
      </c>
      <c r="D65" s="10">
        <v>6</v>
      </c>
      <c r="E65" s="10">
        <v>4</v>
      </c>
      <c r="F65" s="10" t="s">
        <v>43</v>
      </c>
      <c r="G65" s="10">
        <v>2</v>
      </c>
      <c r="H65" s="10" t="s">
        <v>43</v>
      </c>
      <c r="I65" s="10">
        <v>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388</v>
      </c>
      <c r="D6" s="3">
        <v>116</v>
      </c>
      <c r="E6" s="3">
        <v>71</v>
      </c>
      <c r="F6" s="3">
        <v>7</v>
      </c>
      <c r="G6" s="3">
        <v>18</v>
      </c>
      <c r="H6" s="3">
        <v>20</v>
      </c>
      <c r="I6" s="3">
        <v>272</v>
      </c>
    </row>
    <row r="7" spans="1:32" ht="12" customHeight="1" x14ac:dyDescent="0.2">
      <c r="A7" s="27" t="s">
        <v>32</v>
      </c>
      <c r="B7" s="1" t="s">
        <v>10</v>
      </c>
      <c r="C7" s="10">
        <v>22</v>
      </c>
      <c r="D7" s="10">
        <v>2</v>
      </c>
      <c r="E7" s="10" t="s">
        <v>46</v>
      </c>
      <c r="F7" s="10" t="s">
        <v>43</v>
      </c>
      <c r="G7" s="10" t="s">
        <v>46</v>
      </c>
      <c r="H7" s="10">
        <v>2</v>
      </c>
      <c r="I7" s="10">
        <v>20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16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15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19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28</v>
      </c>
      <c r="D10" s="10">
        <v>5</v>
      </c>
      <c r="E10" s="10" t="s">
        <v>43</v>
      </c>
      <c r="F10" s="10">
        <v>2</v>
      </c>
      <c r="G10" s="10" t="s">
        <v>43</v>
      </c>
      <c r="H10" s="10">
        <v>3</v>
      </c>
      <c r="I10" s="10">
        <v>23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36</v>
      </c>
      <c r="D11" s="10">
        <v>4</v>
      </c>
      <c r="E11" s="10">
        <v>3</v>
      </c>
      <c r="F11" s="10" t="s">
        <v>43</v>
      </c>
      <c r="G11" s="10" t="s">
        <v>43</v>
      </c>
      <c r="H11" s="10">
        <v>1</v>
      </c>
      <c r="I11" s="10">
        <v>32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38</v>
      </c>
      <c r="D12" s="10">
        <v>5</v>
      </c>
      <c r="E12" s="10">
        <v>5</v>
      </c>
      <c r="F12" s="10" t="s">
        <v>43</v>
      </c>
      <c r="G12" s="10" t="s">
        <v>43</v>
      </c>
      <c r="H12" s="10" t="s">
        <v>43</v>
      </c>
      <c r="I12" s="10">
        <v>33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33</v>
      </c>
      <c r="D13" s="10">
        <v>2</v>
      </c>
      <c r="E13" s="10">
        <v>1</v>
      </c>
      <c r="F13" s="10" t="s">
        <v>43</v>
      </c>
      <c r="G13" s="10" t="s">
        <v>43</v>
      </c>
      <c r="H13" s="10">
        <v>1</v>
      </c>
      <c r="I13" s="10">
        <v>31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32</v>
      </c>
      <c r="D14" s="10">
        <v>5</v>
      </c>
      <c r="E14" s="10">
        <v>2</v>
      </c>
      <c r="F14" s="10" t="s">
        <v>43</v>
      </c>
      <c r="G14" s="10">
        <v>2</v>
      </c>
      <c r="H14" s="10">
        <v>1</v>
      </c>
      <c r="I14" s="10">
        <v>27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24</v>
      </c>
      <c r="D15" s="10">
        <v>2</v>
      </c>
      <c r="E15" s="10" t="s">
        <v>43</v>
      </c>
      <c r="F15" s="10" t="s">
        <v>43</v>
      </c>
      <c r="G15" s="10">
        <v>1</v>
      </c>
      <c r="H15" s="10">
        <v>1</v>
      </c>
      <c r="I15" s="10">
        <v>22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18</v>
      </c>
      <c r="D16" s="10">
        <v>3</v>
      </c>
      <c r="E16" s="10" t="s">
        <v>43</v>
      </c>
      <c r="F16" s="10">
        <v>1</v>
      </c>
      <c r="G16" s="10" t="s">
        <v>43</v>
      </c>
      <c r="H16" s="10">
        <v>2</v>
      </c>
      <c r="I16" s="10">
        <v>15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21</v>
      </c>
      <c r="D17" s="10">
        <v>9</v>
      </c>
      <c r="E17" s="10">
        <v>4</v>
      </c>
      <c r="F17" s="10">
        <v>1</v>
      </c>
      <c r="G17" s="10" t="s">
        <v>43</v>
      </c>
      <c r="H17" s="10">
        <v>4</v>
      </c>
      <c r="I17" s="10">
        <v>12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21</v>
      </c>
      <c r="D18" s="10">
        <v>6</v>
      </c>
      <c r="E18" s="10">
        <v>3</v>
      </c>
      <c r="F18" s="10">
        <v>1</v>
      </c>
      <c r="G18" s="10" t="s">
        <v>43</v>
      </c>
      <c r="H18" s="10">
        <v>2</v>
      </c>
      <c r="I18" s="10">
        <v>15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16</v>
      </c>
      <c r="D19" s="10">
        <v>10</v>
      </c>
      <c r="E19" s="10">
        <v>5</v>
      </c>
      <c r="F19" s="10">
        <v>2</v>
      </c>
      <c r="G19" s="10">
        <v>2</v>
      </c>
      <c r="H19" s="10">
        <v>1</v>
      </c>
      <c r="I19" s="10">
        <v>6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14</v>
      </c>
      <c r="D20" s="10">
        <v>13</v>
      </c>
      <c r="E20" s="10">
        <v>11</v>
      </c>
      <c r="F20" s="10" t="s">
        <v>43</v>
      </c>
      <c r="G20" s="10">
        <v>1</v>
      </c>
      <c r="H20" s="10">
        <v>1</v>
      </c>
      <c r="I20" s="10">
        <v>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16</v>
      </c>
      <c r="D21" s="10">
        <v>16</v>
      </c>
      <c r="E21" s="10">
        <v>13</v>
      </c>
      <c r="F21" s="10" t="s">
        <v>43</v>
      </c>
      <c r="G21" s="10">
        <v>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16</v>
      </c>
      <c r="D22" s="10">
        <v>16</v>
      </c>
      <c r="E22" s="10">
        <v>13</v>
      </c>
      <c r="F22" s="10" t="s">
        <v>43</v>
      </c>
      <c r="G22" s="10">
        <v>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13</v>
      </c>
      <c r="D23" s="10">
        <v>12</v>
      </c>
      <c r="E23" s="10">
        <v>8</v>
      </c>
      <c r="F23" s="10" t="s">
        <v>43</v>
      </c>
      <c r="G23" s="10">
        <v>4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3</v>
      </c>
      <c r="E24" s="10">
        <v>2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2</v>
      </c>
      <c r="E25" s="10">
        <v>1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198</v>
      </c>
      <c r="D27" s="3">
        <v>62</v>
      </c>
      <c r="E27" s="3">
        <v>35</v>
      </c>
      <c r="F27" s="3">
        <v>4</v>
      </c>
      <c r="G27" s="3">
        <v>12</v>
      </c>
      <c r="H27" s="3">
        <v>11</v>
      </c>
      <c r="I27" s="3">
        <v>136</v>
      </c>
    </row>
    <row r="28" spans="1:12" ht="12" customHeight="1" x14ac:dyDescent="0.2">
      <c r="A28" s="27" t="s">
        <v>32</v>
      </c>
      <c r="B28" s="1" t="s">
        <v>10</v>
      </c>
      <c r="C28" s="10">
        <v>14</v>
      </c>
      <c r="D28" s="10">
        <v>2</v>
      </c>
      <c r="E28" s="10" t="s">
        <v>46</v>
      </c>
      <c r="F28" s="10" t="s">
        <v>43</v>
      </c>
      <c r="G28" s="10" t="s">
        <v>46</v>
      </c>
      <c r="H28" s="10">
        <v>2</v>
      </c>
      <c r="I28" s="10">
        <v>12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7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6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6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13</v>
      </c>
      <c r="D31" s="10">
        <v>1</v>
      </c>
      <c r="E31" s="10" t="s">
        <v>43</v>
      </c>
      <c r="F31" s="10" t="s">
        <v>43</v>
      </c>
      <c r="G31" s="10" t="s">
        <v>43</v>
      </c>
      <c r="H31" s="10">
        <v>1</v>
      </c>
      <c r="I31" s="10">
        <v>12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18</v>
      </c>
      <c r="D32" s="10">
        <v>2</v>
      </c>
      <c r="E32" s="10">
        <v>2</v>
      </c>
      <c r="F32" s="10" t="s">
        <v>43</v>
      </c>
      <c r="G32" s="10" t="s">
        <v>43</v>
      </c>
      <c r="H32" s="10" t="s">
        <v>43</v>
      </c>
      <c r="I32" s="10">
        <v>16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16</v>
      </c>
      <c r="D33" s="10">
        <v>2</v>
      </c>
      <c r="E33" s="10">
        <v>2</v>
      </c>
      <c r="F33" s="10" t="s">
        <v>43</v>
      </c>
      <c r="G33" s="10" t="s">
        <v>43</v>
      </c>
      <c r="H33" s="10" t="s">
        <v>43</v>
      </c>
      <c r="I33" s="10">
        <v>14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20</v>
      </c>
      <c r="D34" s="10">
        <v>2</v>
      </c>
      <c r="E34" s="10">
        <v>1</v>
      </c>
      <c r="F34" s="10" t="s">
        <v>43</v>
      </c>
      <c r="G34" s="10" t="s">
        <v>43</v>
      </c>
      <c r="H34" s="10">
        <v>1</v>
      </c>
      <c r="I34" s="10">
        <v>18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14</v>
      </c>
      <c r="D35" s="10">
        <v>1</v>
      </c>
      <c r="E35" s="10" t="s">
        <v>43</v>
      </c>
      <c r="F35" s="10" t="s">
        <v>43</v>
      </c>
      <c r="G35" s="10">
        <v>1</v>
      </c>
      <c r="H35" s="10" t="s">
        <v>43</v>
      </c>
      <c r="I35" s="10">
        <v>13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13</v>
      </c>
      <c r="D36" s="10">
        <v>1</v>
      </c>
      <c r="E36" s="10" t="s">
        <v>43</v>
      </c>
      <c r="F36" s="10" t="s">
        <v>43</v>
      </c>
      <c r="G36" s="10" t="s">
        <v>43</v>
      </c>
      <c r="H36" s="10">
        <v>1</v>
      </c>
      <c r="I36" s="10">
        <v>12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12</v>
      </c>
      <c r="D37" s="10">
        <v>2</v>
      </c>
      <c r="E37" s="10" t="s">
        <v>43</v>
      </c>
      <c r="F37" s="10">
        <v>1</v>
      </c>
      <c r="G37" s="10" t="s">
        <v>43</v>
      </c>
      <c r="H37" s="10">
        <v>1</v>
      </c>
      <c r="I37" s="10">
        <v>10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11</v>
      </c>
      <c r="D38" s="10">
        <v>5</v>
      </c>
      <c r="E38" s="10">
        <v>2</v>
      </c>
      <c r="F38" s="10">
        <v>1</v>
      </c>
      <c r="G38" s="10" t="s">
        <v>43</v>
      </c>
      <c r="H38" s="10">
        <v>2</v>
      </c>
      <c r="I38" s="10">
        <v>6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11</v>
      </c>
      <c r="D39" s="10">
        <v>4</v>
      </c>
      <c r="E39" s="10">
        <v>1</v>
      </c>
      <c r="F39" s="10">
        <v>1</v>
      </c>
      <c r="G39" s="10" t="s">
        <v>43</v>
      </c>
      <c r="H39" s="10">
        <v>2</v>
      </c>
      <c r="I39" s="10">
        <v>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10</v>
      </c>
      <c r="D40" s="10">
        <v>7</v>
      </c>
      <c r="E40" s="10">
        <v>4</v>
      </c>
      <c r="F40" s="10">
        <v>1</v>
      </c>
      <c r="G40" s="10">
        <v>2</v>
      </c>
      <c r="H40" s="10" t="s">
        <v>43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5</v>
      </c>
      <c r="D41" s="10">
        <v>5</v>
      </c>
      <c r="E41" s="10">
        <v>5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6</v>
      </c>
      <c r="D42" s="10">
        <v>6</v>
      </c>
      <c r="E42" s="10">
        <v>5</v>
      </c>
      <c r="F42" s="10" t="s">
        <v>43</v>
      </c>
      <c r="G42" s="10">
        <v>1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11</v>
      </c>
      <c r="D43" s="10">
        <v>11</v>
      </c>
      <c r="E43" s="10">
        <v>8</v>
      </c>
      <c r="F43" s="10" t="s">
        <v>43</v>
      </c>
      <c r="G43" s="10">
        <v>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8</v>
      </c>
      <c r="D44" s="10">
        <v>7</v>
      </c>
      <c r="E44" s="10">
        <v>3</v>
      </c>
      <c r="F44" s="10" t="s">
        <v>43</v>
      </c>
      <c r="G44" s="10">
        <v>4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>
        <v>1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190</v>
      </c>
      <c r="D48" s="3">
        <v>54</v>
      </c>
      <c r="E48" s="3">
        <v>36</v>
      </c>
      <c r="F48" s="3">
        <v>3</v>
      </c>
      <c r="G48" s="3">
        <v>6</v>
      </c>
      <c r="H48" s="3">
        <v>9</v>
      </c>
      <c r="I48" s="3">
        <v>136</v>
      </c>
    </row>
    <row r="49" spans="1:11" ht="12" customHeight="1" x14ac:dyDescent="0.2">
      <c r="A49" s="27" t="s">
        <v>32</v>
      </c>
      <c r="B49" s="1" t="s">
        <v>10</v>
      </c>
      <c r="C49" s="10">
        <v>8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8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9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13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13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15</v>
      </c>
      <c r="D52" s="10">
        <v>4</v>
      </c>
      <c r="E52" s="10" t="s">
        <v>43</v>
      </c>
      <c r="F52" s="10">
        <v>2</v>
      </c>
      <c r="G52" s="10" t="s">
        <v>43</v>
      </c>
      <c r="H52" s="10">
        <v>2</v>
      </c>
      <c r="I52" s="10">
        <v>11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18</v>
      </c>
      <c r="D53" s="10">
        <v>2</v>
      </c>
      <c r="E53" s="10">
        <v>1</v>
      </c>
      <c r="F53" s="10" t="s">
        <v>43</v>
      </c>
      <c r="G53" s="10" t="s">
        <v>43</v>
      </c>
      <c r="H53" s="10">
        <v>1</v>
      </c>
      <c r="I53" s="10">
        <v>16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22</v>
      </c>
      <c r="D54" s="10">
        <v>3</v>
      </c>
      <c r="E54" s="10">
        <v>3</v>
      </c>
      <c r="F54" s="10" t="s">
        <v>43</v>
      </c>
      <c r="G54" s="10" t="s">
        <v>43</v>
      </c>
      <c r="H54" s="10" t="s">
        <v>43</v>
      </c>
      <c r="I54" s="10">
        <v>19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13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18</v>
      </c>
      <c r="D56" s="10">
        <v>4</v>
      </c>
      <c r="E56" s="10">
        <v>2</v>
      </c>
      <c r="F56" s="10" t="s">
        <v>43</v>
      </c>
      <c r="G56" s="10">
        <v>1</v>
      </c>
      <c r="H56" s="10">
        <v>1</v>
      </c>
      <c r="I56" s="10">
        <v>14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11</v>
      </c>
      <c r="D57" s="10">
        <v>1</v>
      </c>
      <c r="E57" s="10" t="s">
        <v>43</v>
      </c>
      <c r="F57" s="10" t="s">
        <v>43</v>
      </c>
      <c r="G57" s="10">
        <v>1</v>
      </c>
      <c r="H57" s="10" t="s">
        <v>43</v>
      </c>
      <c r="I57" s="10">
        <v>10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10</v>
      </c>
      <c r="D59" s="10">
        <v>4</v>
      </c>
      <c r="E59" s="10">
        <v>2</v>
      </c>
      <c r="F59" s="10" t="s">
        <v>43</v>
      </c>
      <c r="G59" s="10" t="s">
        <v>43</v>
      </c>
      <c r="H59" s="10">
        <v>2</v>
      </c>
      <c r="I59" s="10">
        <v>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10</v>
      </c>
      <c r="D60" s="10">
        <v>2</v>
      </c>
      <c r="E60" s="10">
        <v>2</v>
      </c>
      <c r="F60" s="10" t="s">
        <v>43</v>
      </c>
      <c r="G60" s="10" t="s">
        <v>43</v>
      </c>
      <c r="H60" s="10" t="s">
        <v>43</v>
      </c>
      <c r="I60" s="10">
        <v>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6</v>
      </c>
      <c r="D61" s="10">
        <v>3</v>
      </c>
      <c r="E61" s="10">
        <v>1</v>
      </c>
      <c r="F61" s="10">
        <v>1</v>
      </c>
      <c r="G61" s="10" t="s">
        <v>43</v>
      </c>
      <c r="H61" s="10">
        <v>1</v>
      </c>
      <c r="I61" s="10">
        <v>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9</v>
      </c>
      <c r="D62" s="10">
        <v>8</v>
      </c>
      <c r="E62" s="10">
        <v>6</v>
      </c>
      <c r="F62" s="10" t="s">
        <v>43</v>
      </c>
      <c r="G62" s="10">
        <v>1</v>
      </c>
      <c r="H62" s="10">
        <v>1</v>
      </c>
      <c r="I62" s="10">
        <v>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10</v>
      </c>
      <c r="D63" s="10">
        <v>10</v>
      </c>
      <c r="E63" s="10">
        <v>8</v>
      </c>
      <c r="F63" s="10" t="s">
        <v>43</v>
      </c>
      <c r="G63" s="10">
        <v>2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</v>
      </c>
      <c r="D64" s="10">
        <v>5</v>
      </c>
      <c r="E64" s="10">
        <v>5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5</v>
      </c>
      <c r="D65" s="10">
        <v>5</v>
      </c>
      <c r="E65" s="10">
        <v>5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1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5" width="25.1640625" customWidth="1"/>
    <col min="6" max="6" width="27.83203125" customWidth="1"/>
    <col min="7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1166</v>
      </c>
      <c r="D6" s="3">
        <v>517</v>
      </c>
      <c r="E6" s="3">
        <v>302</v>
      </c>
      <c r="F6" s="3">
        <v>63</v>
      </c>
      <c r="G6" s="3">
        <v>103</v>
      </c>
      <c r="H6" s="3">
        <v>49</v>
      </c>
      <c r="I6" s="3">
        <v>649</v>
      </c>
    </row>
    <row r="7" spans="1:32" ht="12" customHeight="1" x14ac:dyDescent="0.2">
      <c r="A7" s="27" t="s">
        <v>32</v>
      </c>
      <c r="B7" s="1" t="s">
        <v>10</v>
      </c>
      <c r="C7" s="10">
        <v>41</v>
      </c>
      <c r="D7" s="10">
        <v>11</v>
      </c>
      <c r="E7" s="10" t="s">
        <v>46</v>
      </c>
      <c r="F7" s="10">
        <v>6</v>
      </c>
      <c r="G7" s="10" t="s">
        <v>46</v>
      </c>
      <c r="H7" s="10">
        <v>5</v>
      </c>
      <c r="I7" s="10">
        <v>30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73</v>
      </c>
      <c r="D8" s="10">
        <v>8</v>
      </c>
      <c r="E8" s="10" t="s">
        <v>46</v>
      </c>
      <c r="F8" s="10">
        <v>2</v>
      </c>
      <c r="G8" s="10" t="s">
        <v>46</v>
      </c>
      <c r="H8" s="10">
        <v>6</v>
      </c>
      <c r="I8" s="10">
        <v>65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42</v>
      </c>
      <c r="D9" s="10">
        <v>4</v>
      </c>
      <c r="E9" s="10" t="s">
        <v>46</v>
      </c>
      <c r="F9" s="10">
        <v>1</v>
      </c>
      <c r="G9" s="10" t="s">
        <v>46</v>
      </c>
      <c r="H9" s="10">
        <v>3</v>
      </c>
      <c r="I9" s="10">
        <v>38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61</v>
      </c>
      <c r="D10" s="10">
        <v>12</v>
      </c>
      <c r="E10" s="10" t="s">
        <v>43</v>
      </c>
      <c r="F10" s="10">
        <v>8</v>
      </c>
      <c r="G10" s="10">
        <v>2</v>
      </c>
      <c r="H10" s="10">
        <v>2</v>
      </c>
      <c r="I10" s="10">
        <v>49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54</v>
      </c>
      <c r="D11" s="10">
        <v>10</v>
      </c>
      <c r="E11" s="10">
        <v>4</v>
      </c>
      <c r="F11" s="10">
        <v>4</v>
      </c>
      <c r="G11" s="10" t="s">
        <v>43</v>
      </c>
      <c r="H11" s="10">
        <v>2</v>
      </c>
      <c r="I11" s="10">
        <v>44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41</v>
      </c>
      <c r="D12" s="10">
        <v>7</v>
      </c>
      <c r="E12" s="10">
        <v>1</v>
      </c>
      <c r="F12" s="10">
        <v>1</v>
      </c>
      <c r="G12" s="10">
        <v>2</v>
      </c>
      <c r="H12" s="10">
        <v>3</v>
      </c>
      <c r="I12" s="10">
        <v>34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59</v>
      </c>
      <c r="D13" s="10">
        <v>8</v>
      </c>
      <c r="E13" s="10">
        <v>1</v>
      </c>
      <c r="F13" s="10">
        <v>3</v>
      </c>
      <c r="G13" s="10" t="s">
        <v>43</v>
      </c>
      <c r="H13" s="10">
        <v>4</v>
      </c>
      <c r="I13" s="10">
        <v>51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68</v>
      </c>
      <c r="D14" s="10">
        <v>11</v>
      </c>
      <c r="E14" s="10">
        <v>3</v>
      </c>
      <c r="F14" s="10">
        <v>1</v>
      </c>
      <c r="G14" s="10">
        <v>2</v>
      </c>
      <c r="H14" s="10">
        <v>5</v>
      </c>
      <c r="I14" s="10">
        <v>57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75</v>
      </c>
      <c r="D15" s="10">
        <v>9</v>
      </c>
      <c r="E15" s="10">
        <v>2</v>
      </c>
      <c r="F15" s="10">
        <v>5</v>
      </c>
      <c r="G15" s="10" t="s">
        <v>43</v>
      </c>
      <c r="H15" s="10">
        <v>2</v>
      </c>
      <c r="I15" s="10">
        <v>66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80</v>
      </c>
      <c r="D16" s="10">
        <v>10</v>
      </c>
      <c r="E16" s="10">
        <v>2</v>
      </c>
      <c r="F16" s="10">
        <v>5</v>
      </c>
      <c r="G16" s="10" t="s">
        <v>43</v>
      </c>
      <c r="H16" s="10">
        <v>3</v>
      </c>
      <c r="I16" s="10">
        <v>70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66</v>
      </c>
      <c r="D17" s="10">
        <v>14</v>
      </c>
      <c r="E17" s="10">
        <v>10</v>
      </c>
      <c r="F17" s="10">
        <v>1</v>
      </c>
      <c r="G17" s="10" t="s">
        <v>43</v>
      </c>
      <c r="H17" s="10">
        <v>3</v>
      </c>
      <c r="I17" s="10">
        <v>52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58</v>
      </c>
      <c r="D18" s="10">
        <v>12</v>
      </c>
      <c r="E18" s="10">
        <v>6</v>
      </c>
      <c r="F18" s="10">
        <v>1</v>
      </c>
      <c r="G18" s="10">
        <v>3</v>
      </c>
      <c r="H18" s="10">
        <v>2</v>
      </c>
      <c r="I18" s="10">
        <v>46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57</v>
      </c>
      <c r="D19" s="10">
        <v>34</v>
      </c>
      <c r="E19" s="10">
        <v>24</v>
      </c>
      <c r="F19" s="10">
        <v>6</v>
      </c>
      <c r="G19" s="10">
        <v>2</v>
      </c>
      <c r="H19" s="10">
        <v>2</v>
      </c>
      <c r="I19" s="10">
        <v>23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62</v>
      </c>
      <c r="D20" s="10">
        <v>51</v>
      </c>
      <c r="E20" s="10">
        <v>39</v>
      </c>
      <c r="F20" s="10">
        <v>7</v>
      </c>
      <c r="G20" s="10">
        <v>3</v>
      </c>
      <c r="H20" s="10">
        <v>2</v>
      </c>
      <c r="I20" s="10">
        <v>11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102</v>
      </c>
      <c r="D21" s="10">
        <v>98</v>
      </c>
      <c r="E21" s="10">
        <v>80</v>
      </c>
      <c r="F21" s="10">
        <v>3</v>
      </c>
      <c r="G21" s="10">
        <v>13</v>
      </c>
      <c r="H21" s="10">
        <v>2</v>
      </c>
      <c r="I21" s="10">
        <v>4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111</v>
      </c>
      <c r="D22" s="10">
        <v>103</v>
      </c>
      <c r="E22" s="10">
        <v>72</v>
      </c>
      <c r="F22" s="10">
        <v>2</v>
      </c>
      <c r="G22" s="10">
        <v>27</v>
      </c>
      <c r="H22" s="10">
        <v>2</v>
      </c>
      <c r="I22" s="10">
        <v>8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57</v>
      </c>
      <c r="D23" s="10">
        <v>57</v>
      </c>
      <c r="E23" s="10">
        <v>37</v>
      </c>
      <c r="F23" s="10" t="s">
        <v>43</v>
      </c>
      <c r="G23" s="10">
        <v>19</v>
      </c>
      <c r="H23" s="10">
        <v>1</v>
      </c>
      <c r="I23" s="10" t="s">
        <v>43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31</v>
      </c>
      <c r="D24" s="10">
        <v>30</v>
      </c>
      <c r="E24" s="10">
        <v>12</v>
      </c>
      <c r="F24" s="10">
        <v>6</v>
      </c>
      <c r="G24" s="10">
        <v>12</v>
      </c>
      <c r="H24" s="10" t="s">
        <v>43</v>
      </c>
      <c r="I24" s="10">
        <v>1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27</v>
      </c>
      <c r="D25" s="10">
        <v>27</v>
      </c>
      <c r="E25" s="10">
        <v>9</v>
      </c>
      <c r="F25" s="10">
        <v>1</v>
      </c>
      <c r="G25" s="10">
        <v>17</v>
      </c>
      <c r="H25" s="10" t="s">
        <v>43</v>
      </c>
      <c r="I25" s="10" t="s">
        <v>43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 t="s">
        <v>43</v>
      </c>
      <c r="F26" s="10" t="s">
        <v>43</v>
      </c>
      <c r="G26" s="10">
        <v>1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719</v>
      </c>
      <c r="D27" s="3">
        <v>316</v>
      </c>
      <c r="E27" s="3">
        <v>164</v>
      </c>
      <c r="F27" s="3">
        <v>51</v>
      </c>
      <c r="G27" s="3">
        <v>78</v>
      </c>
      <c r="H27" s="3">
        <v>23</v>
      </c>
      <c r="I27" s="3">
        <v>403</v>
      </c>
    </row>
    <row r="28" spans="1:11" ht="12" customHeight="1" x14ac:dyDescent="0.2">
      <c r="A28" s="27" t="s">
        <v>32</v>
      </c>
      <c r="B28" s="1" t="s">
        <v>10</v>
      </c>
      <c r="C28" s="10">
        <v>23</v>
      </c>
      <c r="D28" s="10">
        <v>6</v>
      </c>
      <c r="E28" s="10" t="s">
        <v>46</v>
      </c>
      <c r="F28" s="10">
        <v>5</v>
      </c>
      <c r="G28" s="10" t="s">
        <v>46</v>
      </c>
      <c r="H28" s="10">
        <v>1</v>
      </c>
      <c r="I28" s="10">
        <v>17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41</v>
      </c>
      <c r="D29" s="10">
        <v>5</v>
      </c>
      <c r="E29" s="10" t="s">
        <v>46</v>
      </c>
      <c r="F29" s="10">
        <v>1</v>
      </c>
      <c r="G29" s="10" t="s">
        <v>46</v>
      </c>
      <c r="H29" s="10">
        <v>4</v>
      </c>
      <c r="I29" s="10">
        <v>36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22</v>
      </c>
      <c r="D30" s="10">
        <v>1</v>
      </c>
      <c r="E30" s="10" t="s">
        <v>46</v>
      </c>
      <c r="F30" s="10" t="s">
        <v>43</v>
      </c>
      <c r="G30" s="10" t="s">
        <v>46</v>
      </c>
      <c r="H30" s="10">
        <v>1</v>
      </c>
      <c r="I30" s="10">
        <v>21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31</v>
      </c>
      <c r="D31" s="10">
        <v>6</v>
      </c>
      <c r="E31" s="10" t="s">
        <v>43</v>
      </c>
      <c r="F31" s="10">
        <v>6</v>
      </c>
      <c r="G31" s="10" t="s">
        <v>43</v>
      </c>
      <c r="H31" s="10" t="s">
        <v>43</v>
      </c>
      <c r="I31" s="10">
        <v>25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29</v>
      </c>
      <c r="D32" s="10">
        <v>6</v>
      </c>
      <c r="E32" s="10">
        <v>2</v>
      </c>
      <c r="F32" s="10">
        <v>2</v>
      </c>
      <c r="G32" s="10" t="s">
        <v>43</v>
      </c>
      <c r="H32" s="10">
        <v>2</v>
      </c>
      <c r="I32" s="10">
        <v>23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25</v>
      </c>
      <c r="D33" s="10">
        <v>5</v>
      </c>
      <c r="E33" s="10" t="s">
        <v>43</v>
      </c>
      <c r="F33" s="10">
        <v>1</v>
      </c>
      <c r="G33" s="10">
        <v>2</v>
      </c>
      <c r="H33" s="10">
        <v>2</v>
      </c>
      <c r="I33" s="10">
        <v>20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39</v>
      </c>
      <c r="D34" s="10">
        <v>3</v>
      </c>
      <c r="E34" s="10">
        <v>1</v>
      </c>
      <c r="F34" s="10">
        <v>1</v>
      </c>
      <c r="G34" s="10" t="s">
        <v>43</v>
      </c>
      <c r="H34" s="10">
        <v>1</v>
      </c>
      <c r="I34" s="10">
        <v>36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48</v>
      </c>
      <c r="D35" s="10">
        <v>7</v>
      </c>
      <c r="E35" s="10">
        <v>1</v>
      </c>
      <c r="F35" s="10">
        <v>1</v>
      </c>
      <c r="G35" s="10">
        <v>2</v>
      </c>
      <c r="H35" s="10">
        <v>3</v>
      </c>
      <c r="I35" s="10">
        <v>41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56</v>
      </c>
      <c r="D36" s="10">
        <v>6</v>
      </c>
      <c r="E36" s="10">
        <v>1</v>
      </c>
      <c r="F36" s="10">
        <v>4</v>
      </c>
      <c r="G36" s="10" t="s">
        <v>43</v>
      </c>
      <c r="H36" s="10">
        <v>1</v>
      </c>
      <c r="I36" s="10">
        <v>50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47</v>
      </c>
      <c r="D37" s="10">
        <v>6</v>
      </c>
      <c r="E37" s="10">
        <v>1</v>
      </c>
      <c r="F37" s="10">
        <v>5</v>
      </c>
      <c r="G37" s="10" t="s">
        <v>43</v>
      </c>
      <c r="H37" s="10" t="s">
        <v>43</v>
      </c>
      <c r="I37" s="10">
        <v>41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46</v>
      </c>
      <c r="D38" s="10">
        <v>11</v>
      </c>
      <c r="E38" s="10">
        <v>8</v>
      </c>
      <c r="F38" s="10">
        <v>1</v>
      </c>
      <c r="G38" s="10" t="s">
        <v>43</v>
      </c>
      <c r="H38" s="10">
        <v>2</v>
      </c>
      <c r="I38" s="10">
        <v>35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33</v>
      </c>
      <c r="D39" s="10">
        <v>5</v>
      </c>
      <c r="E39" s="10">
        <v>2</v>
      </c>
      <c r="F39" s="10">
        <v>1</v>
      </c>
      <c r="G39" s="10">
        <v>1</v>
      </c>
      <c r="H39" s="10">
        <v>1</v>
      </c>
      <c r="I39" s="10">
        <v>28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40</v>
      </c>
      <c r="D40" s="10">
        <v>24</v>
      </c>
      <c r="E40" s="10">
        <v>17</v>
      </c>
      <c r="F40" s="10">
        <v>5</v>
      </c>
      <c r="G40" s="10">
        <v>1</v>
      </c>
      <c r="H40" s="10">
        <v>1</v>
      </c>
      <c r="I40" s="10">
        <v>16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40</v>
      </c>
      <c r="D41" s="10">
        <v>35</v>
      </c>
      <c r="E41" s="10">
        <v>23</v>
      </c>
      <c r="F41" s="10">
        <v>7</v>
      </c>
      <c r="G41" s="10">
        <v>3</v>
      </c>
      <c r="H41" s="10">
        <v>2</v>
      </c>
      <c r="I41" s="10">
        <v>5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65</v>
      </c>
      <c r="D42" s="10">
        <v>63</v>
      </c>
      <c r="E42" s="10">
        <v>48</v>
      </c>
      <c r="F42" s="10">
        <v>3</v>
      </c>
      <c r="G42" s="10">
        <v>11</v>
      </c>
      <c r="H42" s="10">
        <v>1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66</v>
      </c>
      <c r="D43" s="10">
        <v>60</v>
      </c>
      <c r="E43" s="10">
        <v>37</v>
      </c>
      <c r="F43" s="10">
        <v>1</v>
      </c>
      <c r="G43" s="10">
        <v>22</v>
      </c>
      <c r="H43" s="10" t="s">
        <v>43</v>
      </c>
      <c r="I43" s="10">
        <v>6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34</v>
      </c>
      <c r="D44" s="10">
        <v>34</v>
      </c>
      <c r="E44" s="10">
        <v>18</v>
      </c>
      <c r="F44" s="10" t="s">
        <v>43</v>
      </c>
      <c r="G44" s="10">
        <v>15</v>
      </c>
      <c r="H44" s="10">
        <v>1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18</v>
      </c>
      <c r="D45" s="10">
        <v>17</v>
      </c>
      <c r="E45" s="10">
        <v>2</v>
      </c>
      <c r="F45" s="10">
        <v>6</v>
      </c>
      <c r="G45" s="10">
        <v>9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16</v>
      </c>
      <c r="D46" s="10">
        <v>16</v>
      </c>
      <c r="E46" s="10">
        <v>3</v>
      </c>
      <c r="F46" s="10">
        <v>1</v>
      </c>
      <c r="G46" s="10">
        <v>12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447</v>
      </c>
      <c r="D48" s="3">
        <v>201</v>
      </c>
      <c r="E48" s="3">
        <v>138</v>
      </c>
      <c r="F48" s="3">
        <v>12</v>
      </c>
      <c r="G48" s="3">
        <v>25</v>
      </c>
      <c r="H48" s="3">
        <v>26</v>
      </c>
      <c r="I48" s="3">
        <v>246</v>
      </c>
    </row>
    <row r="49" spans="1:11" ht="12" customHeight="1" x14ac:dyDescent="0.2">
      <c r="A49" s="27" t="s">
        <v>32</v>
      </c>
      <c r="B49" s="1" t="s">
        <v>10</v>
      </c>
      <c r="C49" s="10">
        <v>18</v>
      </c>
      <c r="D49" s="10">
        <v>5</v>
      </c>
      <c r="E49" s="10" t="s">
        <v>46</v>
      </c>
      <c r="F49" s="10">
        <v>1</v>
      </c>
      <c r="G49" s="10" t="s">
        <v>46</v>
      </c>
      <c r="H49" s="10">
        <v>4</v>
      </c>
      <c r="I49" s="10">
        <v>13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32</v>
      </c>
      <c r="D50" s="10">
        <v>3</v>
      </c>
      <c r="E50" s="10" t="s">
        <v>46</v>
      </c>
      <c r="F50" s="10">
        <v>1</v>
      </c>
      <c r="G50" s="10" t="s">
        <v>46</v>
      </c>
      <c r="H50" s="10">
        <v>2</v>
      </c>
      <c r="I50" s="10">
        <v>29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20</v>
      </c>
      <c r="D51" s="10">
        <v>3</v>
      </c>
      <c r="E51" s="10" t="s">
        <v>46</v>
      </c>
      <c r="F51" s="10">
        <v>1</v>
      </c>
      <c r="G51" s="10" t="s">
        <v>46</v>
      </c>
      <c r="H51" s="10">
        <v>2</v>
      </c>
      <c r="I51" s="10">
        <v>17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30</v>
      </c>
      <c r="D52" s="10">
        <v>6</v>
      </c>
      <c r="E52" s="10" t="s">
        <v>43</v>
      </c>
      <c r="F52" s="10">
        <v>2</v>
      </c>
      <c r="G52" s="10">
        <v>2</v>
      </c>
      <c r="H52" s="10">
        <v>2</v>
      </c>
      <c r="I52" s="10">
        <v>24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25</v>
      </c>
      <c r="D53" s="10">
        <v>4</v>
      </c>
      <c r="E53" s="10">
        <v>2</v>
      </c>
      <c r="F53" s="10">
        <v>2</v>
      </c>
      <c r="G53" s="10" t="s">
        <v>43</v>
      </c>
      <c r="H53" s="10" t="s">
        <v>43</v>
      </c>
      <c r="I53" s="10">
        <v>21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16</v>
      </c>
      <c r="D54" s="10">
        <v>2</v>
      </c>
      <c r="E54" s="10">
        <v>1</v>
      </c>
      <c r="F54" s="10" t="s">
        <v>43</v>
      </c>
      <c r="G54" s="10" t="s">
        <v>43</v>
      </c>
      <c r="H54" s="10">
        <v>1</v>
      </c>
      <c r="I54" s="10">
        <v>14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20</v>
      </c>
      <c r="D55" s="10">
        <v>5</v>
      </c>
      <c r="E55" s="10" t="s">
        <v>43</v>
      </c>
      <c r="F55" s="10">
        <v>2</v>
      </c>
      <c r="G55" s="10" t="s">
        <v>43</v>
      </c>
      <c r="H55" s="10">
        <v>3</v>
      </c>
      <c r="I55" s="10">
        <v>15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20</v>
      </c>
      <c r="D56" s="10">
        <v>4</v>
      </c>
      <c r="E56" s="10">
        <v>2</v>
      </c>
      <c r="F56" s="10" t="s">
        <v>43</v>
      </c>
      <c r="G56" s="10" t="s">
        <v>43</v>
      </c>
      <c r="H56" s="10">
        <v>2</v>
      </c>
      <c r="I56" s="10">
        <v>16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19</v>
      </c>
      <c r="D57" s="10">
        <v>3</v>
      </c>
      <c r="E57" s="10">
        <v>1</v>
      </c>
      <c r="F57" s="10">
        <v>1</v>
      </c>
      <c r="G57" s="10" t="s">
        <v>43</v>
      </c>
      <c r="H57" s="10">
        <v>1</v>
      </c>
      <c r="I57" s="10">
        <v>16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33</v>
      </c>
      <c r="D58" s="10">
        <v>4</v>
      </c>
      <c r="E58" s="10">
        <v>1</v>
      </c>
      <c r="F58" s="10" t="s">
        <v>43</v>
      </c>
      <c r="G58" s="10" t="s">
        <v>43</v>
      </c>
      <c r="H58" s="10">
        <v>3</v>
      </c>
      <c r="I58" s="10">
        <v>29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20</v>
      </c>
      <c r="D59" s="10">
        <v>3</v>
      </c>
      <c r="E59" s="10">
        <v>2</v>
      </c>
      <c r="F59" s="10" t="s">
        <v>43</v>
      </c>
      <c r="G59" s="10" t="s">
        <v>43</v>
      </c>
      <c r="H59" s="10">
        <v>1</v>
      </c>
      <c r="I59" s="10">
        <v>17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25</v>
      </c>
      <c r="D60" s="10">
        <v>7</v>
      </c>
      <c r="E60" s="10">
        <v>4</v>
      </c>
      <c r="F60" s="10" t="s">
        <v>43</v>
      </c>
      <c r="G60" s="10">
        <v>2</v>
      </c>
      <c r="H60" s="10">
        <v>1</v>
      </c>
      <c r="I60" s="10">
        <v>18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17</v>
      </c>
      <c r="D61" s="10">
        <v>10</v>
      </c>
      <c r="E61" s="10">
        <v>7</v>
      </c>
      <c r="F61" s="10">
        <v>1</v>
      </c>
      <c r="G61" s="10">
        <v>1</v>
      </c>
      <c r="H61" s="10">
        <v>1</v>
      </c>
      <c r="I61" s="10">
        <v>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22</v>
      </c>
      <c r="D62" s="10">
        <v>16</v>
      </c>
      <c r="E62" s="10">
        <v>16</v>
      </c>
      <c r="F62" s="10" t="s">
        <v>43</v>
      </c>
      <c r="G62" s="10" t="s">
        <v>43</v>
      </c>
      <c r="H62" s="10" t="s">
        <v>43</v>
      </c>
      <c r="I62" s="10">
        <v>6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37</v>
      </c>
      <c r="D63" s="10">
        <v>35</v>
      </c>
      <c r="E63" s="10">
        <v>32</v>
      </c>
      <c r="F63" s="10" t="s">
        <v>43</v>
      </c>
      <c r="G63" s="10">
        <v>2</v>
      </c>
      <c r="H63" s="10">
        <v>1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45</v>
      </c>
      <c r="D64" s="10">
        <v>43</v>
      </c>
      <c r="E64" s="10">
        <v>35</v>
      </c>
      <c r="F64" s="10">
        <v>1</v>
      </c>
      <c r="G64" s="10">
        <v>5</v>
      </c>
      <c r="H64" s="10">
        <v>2</v>
      </c>
      <c r="I64" s="10">
        <v>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23</v>
      </c>
      <c r="D65" s="10">
        <v>23</v>
      </c>
      <c r="E65" s="10">
        <v>19</v>
      </c>
      <c r="F65" s="10" t="s">
        <v>43</v>
      </c>
      <c r="G65" s="10">
        <v>4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13</v>
      </c>
      <c r="D66" s="10">
        <v>13</v>
      </c>
      <c r="E66" s="10">
        <v>10</v>
      </c>
      <c r="F66" s="10" t="s">
        <v>43</v>
      </c>
      <c r="G66" s="10">
        <v>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11</v>
      </c>
      <c r="D67" s="10">
        <v>11</v>
      </c>
      <c r="E67" s="10">
        <v>6</v>
      </c>
      <c r="F67" s="10" t="s">
        <v>43</v>
      </c>
      <c r="G67" s="10">
        <v>5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>
        <v>1</v>
      </c>
      <c r="E68" s="6" t="s">
        <v>43</v>
      </c>
      <c r="F68" s="6" t="s">
        <v>43</v>
      </c>
      <c r="G68" s="6">
        <v>1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198</v>
      </c>
      <c r="D6" s="3">
        <v>67</v>
      </c>
      <c r="E6" s="3">
        <v>42</v>
      </c>
      <c r="F6" s="3">
        <v>5</v>
      </c>
      <c r="G6" s="3">
        <v>10</v>
      </c>
      <c r="H6" s="3">
        <v>10</v>
      </c>
      <c r="I6" s="3">
        <v>131</v>
      </c>
    </row>
    <row r="7" spans="1:32" ht="12" customHeight="1" x14ac:dyDescent="0.2">
      <c r="A7" s="27" t="s">
        <v>32</v>
      </c>
      <c r="B7" s="1" t="s">
        <v>10</v>
      </c>
      <c r="C7" s="10" t="s">
        <v>43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 t="s">
        <v>43</v>
      </c>
      <c r="J7" t="s">
        <v>32</v>
      </c>
      <c r="K7" t="s">
        <v>32</v>
      </c>
      <c r="L7" t="s">
        <v>32</v>
      </c>
    </row>
    <row r="8" spans="1:32" ht="12" customHeight="1" x14ac:dyDescent="0.2">
      <c r="A8" s="27" t="s">
        <v>32</v>
      </c>
      <c r="B8" s="1" t="s">
        <v>11</v>
      </c>
      <c r="C8" s="10">
        <v>3</v>
      </c>
      <c r="D8" s="10">
        <v>2</v>
      </c>
      <c r="E8" s="10" t="s">
        <v>46</v>
      </c>
      <c r="F8" s="10">
        <v>1</v>
      </c>
      <c r="G8" s="10" t="s">
        <v>46</v>
      </c>
      <c r="H8" s="10">
        <v>1</v>
      </c>
      <c r="I8" s="10">
        <v>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10</v>
      </c>
      <c r="D10" s="10">
        <v>1</v>
      </c>
      <c r="E10" s="10" t="s">
        <v>43</v>
      </c>
      <c r="F10" s="10" t="s">
        <v>43</v>
      </c>
      <c r="G10" s="10" t="s">
        <v>43</v>
      </c>
      <c r="H10" s="10">
        <v>1</v>
      </c>
      <c r="I10" s="10">
        <v>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21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20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11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11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17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17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13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13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14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14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14</v>
      </c>
      <c r="D16" s="10">
        <v>4</v>
      </c>
      <c r="E16" s="10">
        <v>1</v>
      </c>
      <c r="F16" s="10">
        <v>1</v>
      </c>
      <c r="G16" s="10" t="s">
        <v>43</v>
      </c>
      <c r="H16" s="10">
        <v>2</v>
      </c>
      <c r="I16" s="10">
        <v>10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17</v>
      </c>
      <c r="D17" s="10">
        <v>2</v>
      </c>
      <c r="E17" s="10">
        <v>2</v>
      </c>
      <c r="F17" s="10" t="s">
        <v>43</v>
      </c>
      <c r="G17" s="10" t="s">
        <v>43</v>
      </c>
      <c r="H17" s="10" t="s">
        <v>43</v>
      </c>
      <c r="I17" s="10">
        <v>15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14</v>
      </c>
      <c r="D18" s="10">
        <v>1</v>
      </c>
      <c r="E18" s="10">
        <v>1</v>
      </c>
      <c r="F18" s="10" t="s">
        <v>43</v>
      </c>
      <c r="G18" s="10" t="s">
        <v>43</v>
      </c>
      <c r="H18" s="10" t="s">
        <v>43</v>
      </c>
      <c r="I18" s="10">
        <v>13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8</v>
      </c>
      <c r="D19" s="10">
        <v>3</v>
      </c>
      <c r="E19" s="10" t="s">
        <v>43</v>
      </c>
      <c r="F19" s="10">
        <v>2</v>
      </c>
      <c r="G19" s="10" t="s">
        <v>43</v>
      </c>
      <c r="H19" s="10">
        <v>1</v>
      </c>
      <c r="I19" s="10">
        <v>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13</v>
      </c>
      <c r="D20" s="10">
        <v>13</v>
      </c>
      <c r="E20" s="10">
        <v>11</v>
      </c>
      <c r="F20" s="10" t="s">
        <v>43</v>
      </c>
      <c r="G20" s="10" t="s">
        <v>43</v>
      </c>
      <c r="H20" s="10">
        <v>2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11</v>
      </c>
      <c r="D21" s="10">
        <v>11</v>
      </c>
      <c r="E21" s="10">
        <v>11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12</v>
      </c>
      <c r="D22" s="10">
        <v>12</v>
      </c>
      <c r="E22" s="10">
        <v>7</v>
      </c>
      <c r="F22" s="10">
        <v>1</v>
      </c>
      <c r="G22" s="10">
        <v>3</v>
      </c>
      <c r="H22" s="10">
        <v>1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</v>
      </c>
      <c r="D23" s="10">
        <v>5</v>
      </c>
      <c r="E23" s="10">
        <v>3</v>
      </c>
      <c r="F23" s="10" t="s">
        <v>43</v>
      </c>
      <c r="G23" s="10">
        <v>2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9</v>
      </c>
      <c r="D24" s="10">
        <v>8</v>
      </c>
      <c r="E24" s="10">
        <v>5</v>
      </c>
      <c r="F24" s="10" t="s">
        <v>43</v>
      </c>
      <c r="G24" s="10">
        <v>3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3</v>
      </c>
      <c r="D25" s="10">
        <v>3</v>
      </c>
      <c r="E25" s="10">
        <v>1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113</v>
      </c>
      <c r="D27" s="3">
        <v>39</v>
      </c>
      <c r="E27" s="3">
        <v>19</v>
      </c>
      <c r="F27" s="3">
        <v>4</v>
      </c>
      <c r="G27" s="3">
        <v>10</v>
      </c>
      <c r="H27" s="3">
        <v>6</v>
      </c>
      <c r="I27" s="3">
        <v>74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</v>
      </c>
      <c r="D29" s="10">
        <v>2</v>
      </c>
      <c r="E29" s="10" t="s">
        <v>46</v>
      </c>
      <c r="F29" s="10">
        <v>1</v>
      </c>
      <c r="G29" s="10" t="s">
        <v>46</v>
      </c>
      <c r="H29" s="10">
        <v>1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 t="s">
        <v>43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 t="s">
        <v>43</v>
      </c>
      <c r="J30" t="s">
        <v>32</v>
      </c>
      <c r="K30" t="s">
        <v>32</v>
      </c>
      <c r="L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15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14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6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10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8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8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8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8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8</v>
      </c>
      <c r="D37" s="10">
        <v>3</v>
      </c>
      <c r="E37" s="10" t="s">
        <v>43</v>
      </c>
      <c r="F37" s="10">
        <v>1</v>
      </c>
      <c r="G37" s="10" t="s">
        <v>43</v>
      </c>
      <c r="H37" s="10">
        <v>2</v>
      </c>
      <c r="I37" s="10">
        <v>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8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8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4</v>
      </c>
      <c r="D40" s="10">
        <v>2</v>
      </c>
      <c r="E40" s="10" t="s">
        <v>43</v>
      </c>
      <c r="F40" s="10">
        <v>1</v>
      </c>
      <c r="G40" s="10" t="s">
        <v>43</v>
      </c>
      <c r="H40" s="10">
        <v>1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6</v>
      </c>
      <c r="D41" s="10">
        <v>6</v>
      </c>
      <c r="E41" s="10">
        <v>6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6</v>
      </c>
      <c r="D42" s="10">
        <v>6</v>
      </c>
      <c r="E42" s="10">
        <v>6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10</v>
      </c>
      <c r="D43" s="10">
        <v>10</v>
      </c>
      <c r="E43" s="10">
        <v>5</v>
      </c>
      <c r="F43" s="10">
        <v>1</v>
      </c>
      <c r="G43" s="10">
        <v>3</v>
      </c>
      <c r="H43" s="10">
        <v>1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 t="s">
        <v>43</v>
      </c>
      <c r="F44" s="10" t="s">
        <v>43</v>
      </c>
      <c r="G44" s="10">
        <v>2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5</v>
      </c>
      <c r="D45" s="10">
        <v>4</v>
      </c>
      <c r="E45" s="10">
        <v>1</v>
      </c>
      <c r="F45" s="10" t="s">
        <v>43</v>
      </c>
      <c r="G45" s="10">
        <v>3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3</v>
      </c>
      <c r="D46" s="10">
        <v>3</v>
      </c>
      <c r="E46" s="10">
        <v>1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85</v>
      </c>
      <c r="D48" s="3">
        <v>28</v>
      </c>
      <c r="E48" s="3">
        <v>23</v>
      </c>
      <c r="F48" s="3">
        <v>1</v>
      </c>
      <c r="G48" s="3" t="s">
        <v>43</v>
      </c>
      <c r="H48" s="3">
        <v>4</v>
      </c>
      <c r="I48" s="3">
        <v>57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 t="s">
        <v>43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 t="s">
        <v>43</v>
      </c>
      <c r="J50" t="s">
        <v>32</v>
      </c>
      <c r="K50" t="s">
        <v>32</v>
      </c>
      <c r="L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3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2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7</v>
      </c>
      <c r="D52" s="10">
        <v>1</v>
      </c>
      <c r="E52" s="10" t="s">
        <v>43</v>
      </c>
      <c r="F52" s="10" t="s">
        <v>43</v>
      </c>
      <c r="G52" s="10" t="s">
        <v>43</v>
      </c>
      <c r="H52" s="10">
        <v>1</v>
      </c>
      <c r="I52" s="10">
        <v>6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6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6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5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5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7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7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5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5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6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6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6</v>
      </c>
      <c r="D58" s="10">
        <v>1</v>
      </c>
      <c r="E58" s="10">
        <v>1</v>
      </c>
      <c r="F58" s="10" t="s">
        <v>43</v>
      </c>
      <c r="G58" s="10" t="s">
        <v>43</v>
      </c>
      <c r="H58" s="10" t="s">
        <v>43</v>
      </c>
      <c r="I58" s="10">
        <v>5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9</v>
      </c>
      <c r="D59" s="10">
        <v>2</v>
      </c>
      <c r="E59" s="10">
        <v>2</v>
      </c>
      <c r="F59" s="10" t="s">
        <v>43</v>
      </c>
      <c r="G59" s="10" t="s">
        <v>43</v>
      </c>
      <c r="H59" s="10" t="s">
        <v>43</v>
      </c>
      <c r="I59" s="10">
        <v>7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6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5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4</v>
      </c>
      <c r="D61" s="10">
        <v>1</v>
      </c>
      <c r="E61" s="10" t="s">
        <v>43</v>
      </c>
      <c r="F61" s="10">
        <v>1</v>
      </c>
      <c r="G61" s="10" t="s">
        <v>43</v>
      </c>
      <c r="H61" s="10" t="s">
        <v>43</v>
      </c>
      <c r="I61" s="10">
        <v>3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7</v>
      </c>
      <c r="D62" s="10">
        <v>7</v>
      </c>
      <c r="E62" s="10">
        <v>5</v>
      </c>
      <c r="F62" s="10" t="s">
        <v>43</v>
      </c>
      <c r="G62" s="10" t="s">
        <v>43</v>
      </c>
      <c r="H62" s="10">
        <v>2</v>
      </c>
      <c r="I62" s="10" t="s">
        <v>43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5</v>
      </c>
      <c r="D63" s="10">
        <v>5</v>
      </c>
      <c r="E63" s="10">
        <v>5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2</v>
      </c>
      <c r="D64" s="10">
        <v>2</v>
      </c>
      <c r="E64" s="10">
        <v>2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3</v>
      </c>
      <c r="E65" s="10">
        <v>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4</v>
      </c>
      <c r="D66" s="10">
        <v>4</v>
      </c>
      <c r="E66" s="10">
        <v>4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323</v>
      </c>
      <c r="D6" s="3">
        <v>108</v>
      </c>
      <c r="E6" s="3">
        <v>44</v>
      </c>
      <c r="F6" s="3">
        <v>18</v>
      </c>
      <c r="G6" s="3">
        <v>18</v>
      </c>
      <c r="H6" s="3">
        <v>28</v>
      </c>
      <c r="I6" s="3">
        <v>215</v>
      </c>
    </row>
    <row r="7" spans="1:32" ht="12" customHeight="1" x14ac:dyDescent="0.2">
      <c r="A7" s="27" t="s">
        <v>32</v>
      </c>
      <c r="B7" s="1" t="s">
        <v>10</v>
      </c>
      <c r="C7" s="10">
        <v>19</v>
      </c>
      <c r="D7" s="10">
        <v>5</v>
      </c>
      <c r="E7" s="10" t="s">
        <v>46</v>
      </c>
      <c r="F7" s="10">
        <v>3</v>
      </c>
      <c r="G7" s="10" t="s">
        <v>46</v>
      </c>
      <c r="H7" s="10">
        <v>2</v>
      </c>
      <c r="I7" s="10">
        <v>14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26</v>
      </c>
      <c r="D8" s="10">
        <v>8</v>
      </c>
      <c r="E8" s="10" t="s">
        <v>46</v>
      </c>
      <c r="F8" s="10">
        <v>6</v>
      </c>
      <c r="G8" s="10" t="s">
        <v>46</v>
      </c>
      <c r="H8" s="10">
        <v>2</v>
      </c>
      <c r="I8" s="10">
        <v>18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30</v>
      </c>
      <c r="D9" s="10">
        <v>5</v>
      </c>
      <c r="E9" s="10" t="s">
        <v>46</v>
      </c>
      <c r="F9" s="10">
        <v>3</v>
      </c>
      <c r="G9" s="10" t="s">
        <v>46</v>
      </c>
      <c r="H9" s="10">
        <v>2</v>
      </c>
      <c r="I9" s="10">
        <v>25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19</v>
      </c>
      <c r="D10" s="10">
        <v>3</v>
      </c>
      <c r="E10" s="10" t="s">
        <v>43</v>
      </c>
      <c r="F10" s="10">
        <v>1</v>
      </c>
      <c r="G10" s="10" t="s">
        <v>43</v>
      </c>
      <c r="H10" s="10">
        <v>2</v>
      </c>
      <c r="I10" s="10">
        <v>16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11</v>
      </c>
      <c r="D11" s="10">
        <v>2</v>
      </c>
      <c r="E11" s="10">
        <v>1</v>
      </c>
      <c r="F11" s="10" t="s">
        <v>43</v>
      </c>
      <c r="G11" s="10" t="s">
        <v>43</v>
      </c>
      <c r="H11" s="10">
        <v>1</v>
      </c>
      <c r="I11" s="10">
        <v>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22</v>
      </c>
      <c r="D12" s="10">
        <v>2</v>
      </c>
      <c r="E12" s="10" t="s">
        <v>43</v>
      </c>
      <c r="F12" s="10" t="s">
        <v>43</v>
      </c>
      <c r="G12" s="10" t="s">
        <v>43</v>
      </c>
      <c r="H12" s="10">
        <v>2</v>
      </c>
      <c r="I12" s="10">
        <v>20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23</v>
      </c>
      <c r="D13" s="10">
        <v>3</v>
      </c>
      <c r="E13" s="10" t="s">
        <v>43</v>
      </c>
      <c r="F13" s="10" t="s">
        <v>43</v>
      </c>
      <c r="G13" s="10" t="s">
        <v>43</v>
      </c>
      <c r="H13" s="10">
        <v>3</v>
      </c>
      <c r="I13" s="10">
        <v>20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24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23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23</v>
      </c>
      <c r="D15" s="10">
        <v>2</v>
      </c>
      <c r="E15" s="10" t="s">
        <v>43</v>
      </c>
      <c r="F15" s="10">
        <v>1</v>
      </c>
      <c r="G15" s="10" t="s">
        <v>43</v>
      </c>
      <c r="H15" s="10">
        <v>1</v>
      </c>
      <c r="I15" s="10">
        <v>21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28</v>
      </c>
      <c r="D16" s="10">
        <v>11</v>
      </c>
      <c r="E16" s="10" t="s">
        <v>43</v>
      </c>
      <c r="F16" s="10" t="s">
        <v>43</v>
      </c>
      <c r="G16" s="10">
        <v>2</v>
      </c>
      <c r="H16" s="10">
        <v>9</v>
      </c>
      <c r="I16" s="10">
        <v>17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17</v>
      </c>
      <c r="D17" s="10">
        <v>3</v>
      </c>
      <c r="E17" s="10" t="s">
        <v>43</v>
      </c>
      <c r="F17" s="10" t="s">
        <v>43</v>
      </c>
      <c r="G17" s="10">
        <v>1</v>
      </c>
      <c r="H17" s="10">
        <v>2</v>
      </c>
      <c r="I17" s="10">
        <v>14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8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8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14</v>
      </c>
      <c r="D19" s="10">
        <v>7</v>
      </c>
      <c r="E19" s="10">
        <v>5</v>
      </c>
      <c r="F19" s="10">
        <v>1</v>
      </c>
      <c r="G19" s="10">
        <v>1</v>
      </c>
      <c r="H19" s="10" t="s">
        <v>43</v>
      </c>
      <c r="I19" s="10">
        <v>7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11</v>
      </c>
      <c r="D20" s="10">
        <v>10</v>
      </c>
      <c r="E20" s="10">
        <v>8</v>
      </c>
      <c r="F20" s="10">
        <v>1</v>
      </c>
      <c r="G20" s="10" t="s">
        <v>43</v>
      </c>
      <c r="H20" s="10">
        <v>1</v>
      </c>
      <c r="I20" s="10">
        <v>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16</v>
      </c>
      <c r="D21" s="10">
        <v>15</v>
      </c>
      <c r="E21" s="10">
        <v>14</v>
      </c>
      <c r="F21" s="10" t="s">
        <v>43</v>
      </c>
      <c r="G21" s="10">
        <v>1</v>
      </c>
      <c r="H21" s="10" t="s">
        <v>43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13</v>
      </c>
      <c r="D22" s="10">
        <v>13</v>
      </c>
      <c r="E22" s="10">
        <v>9</v>
      </c>
      <c r="F22" s="10">
        <v>1</v>
      </c>
      <c r="G22" s="10">
        <v>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</v>
      </c>
      <c r="D23" s="10">
        <v>4</v>
      </c>
      <c r="E23" s="10">
        <v>3</v>
      </c>
      <c r="F23" s="10" t="s">
        <v>43</v>
      </c>
      <c r="G23" s="10">
        <v>1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3</v>
      </c>
      <c r="E24" s="10" t="s">
        <v>43</v>
      </c>
      <c r="F24" s="10" t="s">
        <v>43</v>
      </c>
      <c r="G24" s="10">
        <v>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11</v>
      </c>
      <c r="D25" s="10">
        <v>11</v>
      </c>
      <c r="E25" s="10">
        <v>4</v>
      </c>
      <c r="F25" s="10">
        <v>1</v>
      </c>
      <c r="G25" s="10">
        <v>6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168</v>
      </c>
      <c r="D27" s="3">
        <v>47</v>
      </c>
      <c r="E27" s="3">
        <v>14</v>
      </c>
      <c r="F27" s="3">
        <v>4</v>
      </c>
      <c r="G27" s="3">
        <v>12</v>
      </c>
      <c r="H27" s="3">
        <v>17</v>
      </c>
      <c r="I27" s="3">
        <v>121</v>
      </c>
    </row>
    <row r="28" spans="1:12" ht="12" customHeight="1" x14ac:dyDescent="0.2">
      <c r="A28" s="27" t="s">
        <v>32</v>
      </c>
      <c r="B28" s="1" t="s">
        <v>10</v>
      </c>
      <c r="C28" s="10">
        <v>14</v>
      </c>
      <c r="D28" s="10">
        <v>3</v>
      </c>
      <c r="E28" s="10" t="s">
        <v>46</v>
      </c>
      <c r="F28" s="10">
        <v>1</v>
      </c>
      <c r="G28" s="10" t="s">
        <v>46</v>
      </c>
      <c r="H28" s="10">
        <v>2</v>
      </c>
      <c r="I28" s="10">
        <v>11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8</v>
      </c>
      <c r="D29" s="10">
        <v>2</v>
      </c>
      <c r="E29" s="10" t="s">
        <v>46</v>
      </c>
      <c r="F29" s="10">
        <v>1</v>
      </c>
      <c r="G29" s="10" t="s">
        <v>46</v>
      </c>
      <c r="H29" s="10">
        <v>1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17</v>
      </c>
      <c r="D30" s="10">
        <v>2</v>
      </c>
      <c r="E30" s="10" t="s">
        <v>46</v>
      </c>
      <c r="F30" s="10" t="s">
        <v>43</v>
      </c>
      <c r="G30" s="10" t="s">
        <v>46</v>
      </c>
      <c r="H30" s="10">
        <v>2</v>
      </c>
      <c r="I30" s="10">
        <v>15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8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8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</v>
      </c>
      <c r="D32" s="10">
        <v>2</v>
      </c>
      <c r="E32" s="10">
        <v>1</v>
      </c>
      <c r="F32" s="10" t="s">
        <v>43</v>
      </c>
      <c r="G32" s="10" t="s">
        <v>43</v>
      </c>
      <c r="H32" s="10">
        <v>1</v>
      </c>
      <c r="I32" s="10">
        <v>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17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16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15</v>
      </c>
      <c r="D34" s="10">
        <v>2</v>
      </c>
      <c r="E34" s="10" t="s">
        <v>43</v>
      </c>
      <c r="F34" s="10" t="s">
        <v>43</v>
      </c>
      <c r="G34" s="10" t="s">
        <v>43</v>
      </c>
      <c r="H34" s="10">
        <v>2</v>
      </c>
      <c r="I34" s="10">
        <v>13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14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13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12</v>
      </c>
      <c r="D36" s="10">
        <v>1</v>
      </c>
      <c r="E36" s="10" t="s">
        <v>43</v>
      </c>
      <c r="F36" s="10" t="s">
        <v>43</v>
      </c>
      <c r="G36" s="10" t="s">
        <v>43</v>
      </c>
      <c r="H36" s="10">
        <v>1</v>
      </c>
      <c r="I36" s="10">
        <v>11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12</v>
      </c>
      <c r="D37" s="10">
        <v>4</v>
      </c>
      <c r="E37" s="10" t="s">
        <v>43</v>
      </c>
      <c r="F37" s="10" t="s">
        <v>43</v>
      </c>
      <c r="G37" s="10" t="s">
        <v>43</v>
      </c>
      <c r="H37" s="10">
        <v>4</v>
      </c>
      <c r="I37" s="10">
        <v>8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11</v>
      </c>
      <c r="D38" s="10">
        <v>2</v>
      </c>
      <c r="E38" s="10" t="s">
        <v>43</v>
      </c>
      <c r="F38" s="10" t="s">
        <v>43</v>
      </c>
      <c r="G38" s="10" t="s">
        <v>43</v>
      </c>
      <c r="H38" s="10">
        <v>2</v>
      </c>
      <c r="I38" s="10">
        <v>9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6</v>
      </c>
      <c r="D40" s="10">
        <v>4</v>
      </c>
      <c r="E40" s="10">
        <v>3</v>
      </c>
      <c r="F40" s="10">
        <v>1</v>
      </c>
      <c r="G40" s="10" t="s">
        <v>43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7</v>
      </c>
      <c r="D41" s="10">
        <v>6</v>
      </c>
      <c r="E41" s="10">
        <v>5</v>
      </c>
      <c r="F41" s="10">
        <v>1</v>
      </c>
      <c r="G41" s="10" t="s">
        <v>43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</v>
      </c>
      <c r="D42" s="10">
        <v>2</v>
      </c>
      <c r="E42" s="10">
        <v>1</v>
      </c>
      <c r="F42" s="10" t="s">
        <v>43</v>
      </c>
      <c r="G42" s="10">
        <v>1</v>
      </c>
      <c r="H42" s="10" t="s">
        <v>43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</v>
      </c>
      <c r="D43" s="10">
        <v>5</v>
      </c>
      <c r="E43" s="10">
        <v>2</v>
      </c>
      <c r="F43" s="10" t="s">
        <v>43</v>
      </c>
      <c r="G43" s="10">
        <v>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</v>
      </c>
      <c r="D44" s="10" t="s">
        <v>43</v>
      </c>
      <c r="E44" s="10" t="s">
        <v>43</v>
      </c>
      <c r="F44" s="10" t="s">
        <v>43</v>
      </c>
      <c r="G44" s="10" t="s">
        <v>43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 t="s">
        <v>43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8</v>
      </c>
      <c r="D46" s="10">
        <v>8</v>
      </c>
      <c r="E46" s="10">
        <v>2</v>
      </c>
      <c r="F46" s="10" t="s">
        <v>43</v>
      </c>
      <c r="G46" s="10">
        <v>6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155</v>
      </c>
      <c r="D48" s="3">
        <v>61</v>
      </c>
      <c r="E48" s="3">
        <v>30</v>
      </c>
      <c r="F48" s="3">
        <v>14</v>
      </c>
      <c r="G48" s="3">
        <v>6</v>
      </c>
      <c r="H48" s="3">
        <v>11</v>
      </c>
      <c r="I48" s="3">
        <v>94</v>
      </c>
    </row>
    <row r="49" spans="1:11" ht="12" customHeight="1" x14ac:dyDescent="0.2">
      <c r="A49" s="27" t="s">
        <v>32</v>
      </c>
      <c r="B49" s="1" t="s">
        <v>10</v>
      </c>
      <c r="C49" s="10">
        <v>5</v>
      </c>
      <c r="D49" s="10">
        <v>2</v>
      </c>
      <c r="E49" s="10" t="s">
        <v>46</v>
      </c>
      <c r="F49" s="10">
        <v>2</v>
      </c>
      <c r="G49" s="10" t="s">
        <v>46</v>
      </c>
      <c r="H49" s="10" t="s">
        <v>43</v>
      </c>
      <c r="I49" s="10">
        <v>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18</v>
      </c>
      <c r="D50" s="10">
        <v>6</v>
      </c>
      <c r="E50" s="10" t="s">
        <v>46</v>
      </c>
      <c r="F50" s="10">
        <v>5</v>
      </c>
      <c r="G50" s="10" t="s">
        <v>46</v>
      </c>
      <c r="H50" s="10">
        <v>1</v>
      </c>
      <c r="I50" s="10">
        <v>12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13</v>
      </c>
      <c r="D51" s="10">
        <v>3</v>
      </c>
      <c r="E51" s="10" t="s">
        <v>46</v>
      </c>
      <c r="F51" s="10">
        <v>3</v>
      </c>
      <c r="G51" s="10" t="s">
        <v>46</v>
      </c>
      <c r="H51" s="10" t="s">
        <v>43</v>
      </c>
      <c r="I51" s="10">
        <v>10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11</v>
      </c>
      <c r="D52" s="10">
        <v>3</v>
      </c>
      <c r="E52" s="10" t="s">
        <v>43</v>
      </c>
      <c r="F52" s="10">
        <v>1</v>
      </c>
      <c r="G52" s="10" t="s">
        <v>43</v>
      </c>
      <c r="H52" s="10">
        <v>2</v>
      </c>
      <c r="I52" s="10">
        <v>8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8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5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4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8</v>
      </c>
      <c r="D55" s="10">
        <v>1</v>
      </c>
      <c r="E55" s="10" t="s">
        <v>43</v>
      </c>
      <c r="F55" s="10" t="s">
        <v>43</v>
      </c>
      <c r="G55" s="10" t="s">
        <v>43</v>
      </c>
      <c r="H55" s="10">
        <v>1</v>
      </c>
      <c r="I55" s="10">
        <v>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10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11</v>
      </c>
      <c r="D57" s="10">
        <v>1</v>
      </c>
      <c r="E57" s="10" t="s">
        <v>43</v>
      </c>
      <c r="F57" s="10">
        <v>1</v>
      </c>
      <c r="G57" s="10" t="s">
        <v>43</v>
      </c>
      <c r="H57" s="10" t="s">
        <v>43</v>
      </c>
      <c r="I57" s="10">
        <v>10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16</v>
      </c>
      <c r="D58" s="10">
        <v>7</v>
      </c>
      <c r="E58" s="10" t="s">
        <v>43</v>
      </c>
      <c r="F58" s="10" t="s">
        <v>43</v>
      </c>
      <c r="G58" s="10">
        <v>2</v>
      </c>
      <c r="H58" s="10">
        <v>5</v>
      </c>
      <c r="I58" s="10">
        <v>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6</v>
      </c>
      <c r="D59" s="10">
        <v>1</v>
      </c>
      <c r="E59" s="10" t="s">
        <v>43</v>
      </c>
      <c r="F59" s="10" t="s">
        <v>43</v>
      </c>
      <c r="G59" s="10">
        <v>1</v>
      </c>
      <c r="H59" s="10" t="s">
        <v>43</v>
      </c>
      <c r="I59" s="10">
        <v>5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8</v>
      </c>
      <c r="D61" s="10">
        <v>3</v>
      </c>
      <c r="E61" s="10">
        <v>2</v>
      </c>
      <c r="F61" s="10" t="s">
        <v>43</v>
      </c>
      <c r="G61" s="10">
        <v>1</v>
      </c>
      <c r="H61" s="10" t="s">
        <v>43</v>
      </c>
      <c r="I61" s="10">
        <v>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</v>
      </c>
      <c r="D62" s="10">
        <v>4</v>
      </c>
      <c r="E62" s="10">
        <v>3</v>
      </c>
      <c r="F62" s="10" t="s">
        <v>43</v>
      </c>
      <c r="G62" s="10" t="s">
        <v>43</v>
      </c>
      <c r="H62" s="10">
        <v>1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13</v>
      </c>
      <c r="D63" s="10">
        <v>13</v>
      </c>
      <c r="E63" s="10">
        <v>13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8</v>
      </c>
      <c r="D64" s="10">
        <v>8</v>
      </c>
      <c r="E64" s="10">
        <v>7</v>
      </c>
      <c r="F64" s="10">
        <v>1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3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 t="s">
        <v>43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</v>
      </c>
      <c r="D67" s="10">
        <v>3</v>
      </c>
      <c r="E67" s="10">
        <v>2</v>
      </c>
      <c r="F67" s="10">
        <v>1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423</v>
      </c>
      <c r="D6" s="3">
        <v>87</v>
      </c>
      <c r="E6" s="3">
        <v>46</v>
      </c>
      <c r="F6" s="3">
        <v>10</v>
      </c>
      <c r="G6" s="3">
        <v>17</v>
      </c>
      <c r="H6" s="3">
        <v>14</v>
      </c>
      <c r="I6" s="3">
        <v>336</v>
      </c>
    </row>
    <row r="7" spans="1:32" ht="12" customHeight="1" x14ac:dyDescent="0.2">
      <c r="A7" s="27" t="s">
        <v>32</v>
      </c>
      <c r="B7" s="1" t="s">
        <v>10</v>
      </c>
      <c r="C7" s="10">
        <v>9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25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24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23</v>
      </c>
      <c r="D9" s="10">
        <v>1</v>
      </c>
      <c r="E9" s="10" t="s">
        <v>46</v>
      </c>
      <c r="F9" s="10">
        <v>1</v>
      </c>
      <c r="G9" s="10" t="s">
        <v>46</v>
      </c>
      <c r="H9" s="10" t="s">
        <v>43</v>
      </c>
      <c r="I9" s="10">
        <v>22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28</v>
      </c>
      <c r="D10" s="10">
        <v>2</v>
      </c>
      <c r="E10" s="10" t="s">
        <v>43</v>
      </c>
      <c r="F10" s="10">
        <v>1</v>
      </c>
      <c r="G10" s="10" t="s">
        <v>43</v>
      </c>
      <c r="H10" s="10">
        <v>1</v>
      </c>
      <c r="I10" s="10">
        <v>26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17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33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33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46</v>
      </c>
      <c r="D13" s="10">
        <v>5</v>
      </c>
      <c r="E13" s="10">
        <v>2</v>
      </c>
      <c r="F13" s="10" t="s">
        <v>43</v>
      </c>
      <c r="G13" s="10">
        <v>1</v>
      </c>
      <c r="H13" s="10">
        <v>2</v>
      </c>
      <c r="I13" s="10">
        <v>41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51</v>
      </c>
      <c r="D14" s="10">
        <v>3</v>
      </c>
      <c r="E14" s="10" t="s">
        <v>43</v>
      </c>
      <c r="F14" s="10">
        <v>1</v>
      </c>
      <c r="G14" s="10" t="s">
        <v>43</v>
      </c>
      <c r="H14" s="10">
        <v>2</v>
      </c>
      <c r="I14" s="10">
        <v>48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44</v>
      </c>
      <c r="D15" s="10">
        <v>1</v>
      </c>
      <c r="E15" s="10" t="s">
        <v>43</v>
      </c>
      <c r="F15" s="10">
        <v>1</v>
      </c>
      <c r="G15" s="10" t="s">
        <v>43</v>
      </c>
      <c r="H15" s="10" t="s">
        <v>43</v>
      </c>
      <c r="I15" s="10">
        <v>43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25</v>
      </c>
      <c r="D16" s="10">
        <v>4</v>
      </c>
      <c r="E16" s="10">
        <v>1</v>
      </c>
      <c r="F16" s="10" t="s">
        <v>43</v>
      </c>
      <c r="G16" s="10" t="s">
        <v>43</v>
      </c>
      <c r="H16" s="10">
        <v>3</v>
      </c>
      <c r="I16" s="10">
        <v>21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27</v>
      </c>
      <c r="D17" s="10">
        <v>3</v>
      </c>
      <c r="E17" s="10" t="s">
        <v>43</v>
      </c>
      <c r="F17" s="10">
        <v>3</v>
      </c>
      <c r="G17" s="10" t="s">
        <v>43</v>
      </c>
      <c r="H17" s="10" t="s">
        <v>43</v>
      </c>
      <c r="I17" s="10">
        <v>24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19</v>
      </c>
      <c r="D18" s="10">
        <v>3</v>
      </c>
      <c r="E18" s="10">
        <v>2</v>
      </c>
      <c r="F18" s="10" t="s">
        <v>43</v>
      </c>
      <c r="G18" s="10" t="s">
        <v>43</v>
      </c>
      <c r="H18" s="10">
        <v>1</v>
      </c>
      <c r="I18" s="10">
        <v>16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14</v>
      </c>
      <c r="D19" s="10">
        <v>7</v>
      </c>
      <c r="E19" s="10">
        <v>4</v>
      </c>
      <c r="F19" s="10">
        <v>2</v>
      </c>
      <c r="G19" s="10">
        <v>1</v>
      </c>
      <c r="H19" s="10" t="s">
        <v>43</v>
      </c>
      <c r="I19" s="10">
        <v>7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14</v>
      </c>
      <c r="D20" s="10">
        <v>14</v>
      </c>
      <c r="E20" s="10">
        <v>11</v>
      </c>
      <c r="F20" s="10" t="s">
        <v>43</v>
      </c>
      <c r="G20" s="10">
        <v>1</v>
      </c>
      <c r="H20" s="10">
        <v>2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12</v>
      </c>
      <c r="D21" s="10">
        <v>11</v>
      </c>
      <c r="E21" s="10">
        <v>10</v>
      </c>
      <c r="F21" s="10" t="s">
        <v>43</v>
      </c>
      <c r="G21" s="10" t="s">
        <v>43</v>
      </c>
      <c r="H21" s="10">
        <v>1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16</v>
      </c>
      <c r="D22" s="10">
        <v>15</v>
      </c>
      <c r="E22" s="10">
        <v>9</v>
      </c>
      <c r="F22" s="10">
        <v>1</v>
      </c>
      <c r="G22" s="10">
        <v>5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8</v>
      </c>
      <c r="D23" s="10">
        <v>8</v>
      </c>
      <c r="E23" s="10">
        <v>4</v>
      </c>
      <c r="F23" s="10" t="s">
        <v>43</v>
      </c>
      <c r="G23" s="10">
        <v>4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7</v>
      </c>
      <c r="D24" s="10">
        <v>6</v>
      </c>
      <c r="E24" s="10">
        <v>1</v>
      </c>
      <c r="F24" s="10" t="s">
        <v>43</v>
      </c>
      <c r="G24" s="10">
        <v>5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3</v>
      </c>
      <c r="E25" s="10">
        <v>2</v>
      </c>
      <c r="F25" s="10" t="s">
        <v>43</v>
      </c>
      <c r="G25" s="10" t="s">
        <v>43</v>
      </c>
      <c r="H25" s="10">
        <v>1</v>
      </c>
      <c r="I25" s="10">
        <v>2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259</v>
      </c>
      <c r="D27" s="3">
        <v>53</v>
      </c>
      <c r="E27" s="3">
        <v>25</v>
      </c>
      <c r="F27" s="3">
        <v>8</v>
      </c>
      <c r="G27" s="3">
        <v>15</v>
      </c>
      <c r="H27" s="3">
        <v>5</v>
      </c>
      <c r="I27" s="3">
        <v>206</v>
      </c>
    </row>
    <row r="28" spans="1:12" ht="12" customHeight="1" x14ac:dyDescent="0.2">
      <c r="A28" s="27" t="s">
        <v>32</v>
      </c>
      <c r="B28" s="1" t="s">
        <v>10</v>
      </c>
      <c r="C28" s="10">
        <v>7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7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12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11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13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>
        <v>12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14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14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20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20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26</v>
      </c>
      <c r="D34" s="10">
        <v>3</v>
      </c>
      <c r="E34" s="10">
        <v>1</v>
      </c>
      <c r="F34" s="10" t="s">
        <v>43</v>
      </c>
      <c r="G34" s="10">
        <v>1</v>
      </c>
      <c r="H34" s="10">
        <v>1</v>
      </c>
      <c r="I34" s="10">
        <v>23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32</v>
      </c>
      <c r="D35" s="10">
        <v>2</v>
      </c>
      <c r="E35" s="10" t="s">
        <v>43</v>
      </c>
      <c r="F35" s="10">
        <v>1</v>
      </c>
      <c r="G35" s="10" t="s">
        <v>43</v>
      </c>
      <c r="H35" s="10">
        <v>1</v>
      </c>
      <c r="I35" s="10">
        <v>30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27</v>
      </c>
      <c r="D36" s="10">
        <v>1</v>
      </c>
      <c r="E36" s="10" t="s">
        <v>43</v>
      </c>
      <c r="F36" s="10">
        <v>1</v>
      </c>
      <c r="G36" s="10" t="s">
        <v>43</v>
      </c>
      <c r="H36" s="10" t="s">
        <v>43</v>
      </c>
      <c r="I36" s="10">
        <v>26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14</v>
      </c>
      <c r="D37" s="10">
        <v>1</v>
      </c>
      <c r="E37" s="10">
        <v>1</v>
      </c>
      <c r="F37" s="10" t="s">
        <v>43</v>
      </c>
      <c r="G37" s="10" t="s">
        <v>43</v>
      </c>
      <c r="H37" s="10" t="s">
        <v>43</v>
      </c>
      <c r="I37" s="10">
        <v>13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20</v>
      </c>
      <c r="D38" s="10">
        <v>2</v>
      </c>
      <c r="E38" s="10" t="s">
        <v>43</v>
      </c>
      <c r="F38" s="10">
        <v>2</v>
      </c>
      <c r="G38" s="10" t="s">
        <v>43</v>
      </c>
      <c r="H38" s="10" t="s">
        <v>43</v>
      </c>
      <c r="I38" s="10">
        <v>18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13</v>
      </c>
      <c r="D39" s="10">
        <v>3</v>
      </c>
      <c r="E39" s="10">
        <v>2</v>
      </c>
      <c r="F39" s="10" t="s">
        <v>43</v>
      </c>
      <c r="G39" s="10" t="s">
        <v>43</v>
      </c>
      <c r="H39" s="10">
        <v>1</v>
      </c>
      <c r="I39" s="10">
        <v>10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</v>
      </c>
      <c r="D40" s="10">
        <v>4</v>
      </c>
      <c r="E40" s="10">
        <v>2</v>
      </c>
      <c r="F40" s="10">
        <v>2</v>
      </c>
      <c r="G40" s="10" t="s">
        <v>43</v>
      </c>
      <c r="H40" s="10" t="s">
        <v>43</v>
      </c>
      <c r="I40" s="10">
        <v>5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7</v>
      </c>
      <c r="D41" s="10">
        <v>7</v>
      </c>
      <c r="E41" s="10">
        <v>6</v>
      </c>
      <c r="F41" s="10" t="s">
        <v>43</v>
      </c>
      <c r="G41" s="10">
        <v>1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</v>
      </c>
      <c r="D42" s="10">
        <v>3</v>
      </c>
      <c r="E42" s="10">
        <v>3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11</v>
      </c>
      <c r="D43" s="10">
        <v>10</v>
      </c>
      <c r="E43" s="10">
        <v>5</v>
      </c>
      <c r="F43" s="10">
        <v>1</v>
      </c>
      <c r="G43" s="10">
        <v>4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7</v>
      </c>
      <c r="D44" s="10">
        <v>7</v>
      </c>
      <c r="E44" s="10">
        <v>3</v>
      </c>
      <c r="F44" s="10" t="s">
        <v>43</v>
      </c>
      <c r="G44" s="10">
        <v>4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6</v>
      </c>
      <c r="D45" s="10">
        <v>6</v>
      </c>
      <c r="E45" s="10">
        <v>1</v>
      </c>
      <c r="F45" s="10" t="s">
        <v>43</v>
      </c>
      <c r="G45" s="10">
        <v>5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4</v>
      </c>
      <c r="D46" s="10">
        <v>2</v>
      </c>
      <c r="E46" s="10">
        <v>1</v>
      </c>
      <c r="F46" s="10" t="s">
        <v>43</v>
      </c>
      <c r="G46" s="10" t="s">
        <v>43</v>
      </c>
      <c r="H46" s="10">
        <v>1</v>
      </c>
      <c r="I46" s="10">
        <v>2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164</v>
      </c>
      <c r="D48" s="3">
        <v>34</v>
      </c>
      <c r="E48" s="3">
        <v>21</v>
      </c>
      <c r="F48" s="3">
        <v>2</v>
      </c>
      <c r="G48" s="3">
        <v>2</v>
      </c>
      <c r="H48" s="3">
        <v>9</v>
      </c>
      <c r="I48" s="3">
        <v>130</v>
      </c>
    </row>
    <row r="49" spans="1:11" ht="12" customHeight="1" x14ac:dyDescent="0.2">
      <c r="A49" s="27" t="s">
        <v>32</v>
      </c>
      <c r="B49" s="1" t="s">
        <v>10</v>
      </c>
      <c r="C49" s="10">
        <v>2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10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14</v>
      </c>
      <c r="D52" s="10">
        <v>2</v>
      </c>
      <c r="E52" s="10" t="s">
        <v>43</v>
      </c>
      <c r="F52" s="10">
        <v>1</v>
      </c>
      <c r="G52" s="10" t="s">
        <v>43</v>
      </c>
      <c r="H52" s="10">
        <v>1</v>
      </c>
      <c r="I52" s="10">
        <v>12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13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13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20</v>
      </c>
      <c r="D55" s="10">
        <v>2</v>
      </c>
      <c r="E55" s="10">
        <v>1</v>
      </c>
      <c r="F55" s="10" t="s">
        <v>43</v>
      </c>
      <c r="G55" s="10" t="s">
        <v>43</v>
      </c>
      <c r="H55" s="10">
        <v>1</v>
      </c>
      <c r="I55" s="10">
        <v>18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19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18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17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11</v>
      </c>
      <c r="D58" s="10">
        <v>3</v>
      </c>
      <c r="E58" s="10" t="s">
        <v>43</v>
      </c>
      <c r="F58" s="10" t="s">
        <v>43</v>
      </c>
      <c r="G58" s="10" t="s">
        <v>43</v>
      </c>
      <c r="H58" s="10">
        <v>3</v>
      </c>
      <c r="I58" s="10">
        <v>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7</v>
      </c>
      <c r="D59" s="10">
        <v>1</v>
      </c>
      <c r="E59" s="10" t="s">
        <v>43</v>
      </c>
      <c r="F59" s="10">
        <v>1</v>
      </c>
      <c r="G59" s="10" t="s">
        <v>43</v>
      </c>
      <c r="H59" s="10" t="s">
        <v>43</v>
      </c>
      <c r="I59" s="10">
        <v>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6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</v>
      </c>
      <c r="D61" s="10">
        <v>3</v>
      </c>
      <c r="E61" s="10">
        <v>2</v>
      </c>
      <c r="F61" s="10" t="s">
        <v>43</v>
      </c>
      <c r="G61" s="10">
        <v>1</v>
      </c>
      <c r="H61" s="10" t="s">
        <v>43</v>
      </c>
      <c r="I61" s="10">
        <v>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7</v>
      </c>
      <c r="D62" s="10">
        <v>7</v>
      </c>
      <c r="E62" s="10">
        <v>5</v>
      </c>
      <c r="F62" s="10" t="s">
        <v>43</v>
      </c>
      <c r="G62" s="10" t="s">
        <v>43</v>
      </c>
      <c r="H62" s="10">
        <v>2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9</v>
      </c>
      <c r="D63" s="10">
        <v>8</v>
      </c>
      <c r="E63" s="10">
        <v>7</v>
      </c>
      <c r="F63" s="10" t="s">
        <v>43</v>
      </c>
      <c r="G63" s="10" t="s">
        <v>43</v>
      </c>
      <c r="H63" s="10">
        <v>1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</v>
      </c>
      <c r="D64" s="10">
        <v>5</v>
      </c>
      <c r="E64" s="10">
        <v>4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>
        <v>1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354</v>
      </c>
      <c r="D6" s="3">
        <v>105</v>
      </c>
      <c r="E6" s="3">
        <v>54</v>
      </c>
      <c r="F6" s="3">
        <v>10</v>
      </c>
      <c r="G6" s="3">
        <v>14</v>
      </c>
      <c r="H6" s="3">
        <v>27</v>
      </c>
      <c r="I6" s="3">
        <v>249</v>
      </c>
    </row>
    <row r="7" spans="1:32" ht="12" customHeight="1" x14ac:dyDescent="0.2">
      <c r="A7" s="27" t="s">
        <v>32</v>
      </c>
      <c r="B7" s="1" t="s">
        <v>10</v>
      </c>
      <c r="C7" s="10">
        <v>16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20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19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19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18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19</v>
      </c>
      <c r="D10" s="10">
        <v>2</v>
      </c>
      <c r="E10" s="10">
        <v>1</v>
      </c>
      <c r="F10" s="10">
        <v>1</v>
      </c>
      <c r="G10" s="10" t="s">
        <v>43</v>
      </c>
      <c r="H10" s="10" t="s">
        <v>43</v>
      </c>
      <c r="I10" s="10">
        <v>17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25</v>
      </c>
      <c r="D11" s="10">
        <v>3</v>
      </c>
      <c r="E11" s="10">
        <v>1</v>
      </c>
      <c r="F11" s="10" t="s">
        <v>43</v>
      </c>
      <c r="G11" s="10" t="s">
        <v>43</v>
      </c>
      <c r="H11" s="10">
        <v>2</v>
      </c>
      <c r="I11" s="10">
        <v>22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24</v>
      </c>
      <c r="D12" s="10">
        <v>2</v>
      </c>
      <c r="E12" s="10" t="s">
        <v>43</v>
      </c>
      <c r="F12" s="10" t="s">
        <v>43</v>
      </c>
      <c r="G12" s="10">
        <v>1</v>
      </c>
      <c r="H12" s="10">
        <v>1</v>
      </c>
      <c r="I12" s="10">
        <v>22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37</v>
      </c>
      <c r="D13" s="10">
        <v>1</v>
      </c>
      <c r="E13" s="10" t="s">
        <v>43</v>
      </c>
      <c r="F13" s="10" t="s">
        <v>43</v>
      </c>
      <c r="G13" s="10" t="s">
        <v>43</v>
      </c>
      <c r="H13" s="10">
        <v>1</v>
      </c>
      <c r="I13" s="10">
        <v>36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26</v>
      </c>
      <c r="D14" s="10">
        <v>6</v>
      </c>
      <c r="E14" s="10">
        <v>3</v>
      </c>
      <c r="F14" s="10" t="s">
        <v>43</v>
      </c>
      <c r="G14" s="10" t="s">
        <v>43</v>
      </c>
      <c r="H14" s="10">
        <v>3</v>
      </c>
      <c r="I14" s="10">
        <v>20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29</v>
      </c>
      <c r="D15" s="10">
        <v>7</v>
      </c>
      <c r="E15" s="10">
        <v>1</v>
      </c>
      <c r="F15" s="10">
        <v>1</v>
      </c>
      <c r="G15" s="10">
        <v>1</v>
      </c>
      <c r="H15" s="10">
        <v>4</v>
      </c>
      <c r="I15" s="10">
        <v>22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24</v>
      </c>
      <c r="D16" s="10">
        <v>5</v>
      </c>
      <c r="E16" s="10" t="s">
        <v>43</v>
      </c>
      <c r="F16" s="10">
        <v>3</v>
      </c>
      <c r="G16" s="10" t="s">
        <v>43</v>
      </c>
      <c r="H16" s="10">
        <v>2</v>
      </c>
      <c r="I16" s="10">
        <v>19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14</v>
      </c>
      <c r="D17" s="10">
        <v>4</v>
      </c>
      <c r="E17" s="10" t="s">
        <v>43</v>
      </c>
      <c r="F17" s="10">
        <v>1</v>
      </c>
      <c r="G17" s="10" t="s">
        <v>43</v>
      </c>
      <c r="H17" s="10">
        <v>3</v>
      </c>
      <c r="I17" s="10">
        <v>10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22</v>
      </c>
      <c r="D18" s="10">
        <v>7</v>
      </c>
      <c r="E18" s="10">
        <v>3</v>
      </c>
      <c r="F18" s="10">
        <v>1</v>
      </c>
      <c r="G18" s="10" t="s">
        <v>43</v>
      </c>
      <c r="H18" s="10">
        <v>3</v>
      </c>
      <c r="I18" s="10">
        <v>15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22</v>
      </c>
      <c r="D19" s="10">
        <v>12</v>
      </c>
      <c r="E19" s="10">
        <v>6</v>
      </c>
      <c r="F19" s="10">
        <v>1</v>
      </c>
      <c r="G19" s="10" t="s">
        <v>43</v>
      </c>
      <c r="H19" s="10">
        <v>5</v>
      </c>
      <c r="I19" s="10">
        <v>10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13</v>
      </c>
      <c r="D20" s="10">
        <v>12</v>
      </c>
      <c r="E20" s="10">
        <v>10</v>
      </c>
      <c r="F20" s="10" t="s">
        <v>43</v>
      </c>
      <c r="G20" s="10">
        <v>1</v>
      </c>
      <c r="H20" s="10">
        <v>1</v>
      </c>
      <c r="I20" s="10">
        <v>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15</v>
      </c>
      <c r="D21" s="10">
        <v>14</v>
      </c>
      <c r="E21" s="10">
        <v>10</v>
      </c>
      <c r="F21" s="10">
        <v>1</v>
      </c>
      <c r="G21" s="10">
        <v>3</v>
      </c>
      <c r="H21" s="10" t="s">
        <v>43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13</v>
      </c>
      <c r="D22" s="10">
        <v>13</v>
      </c>
      <c r="E22" s="10">
        <v>9</v>
      </c>
      <c r="F22" s="10" t="s">
        <v>43</v>
      </c>
      <c r="G22" s="10">
        <v>4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11</v>
      </c>
      <c r="D23" s="10">
        <v>11</v>
      </c>
      <c r="E23" s="10">
        <v>7</v>
      </c>
      <c r="F23" s="10" t="s">
        <v>43</v>
      </c>
      <c r="G23" s="10">
        <v>4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</v>
      </c>
      <c r="D24" s="10">
        <v>2</v>
      </c>
      <c r="E24" s="10">
        <v>2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3</v>
      </c>
      <c r="D25" s="10">
        <v>2</v>
      </c>
      <c r="E25" s="10">
        <v>1</v>
      </c>
      <c r="F25" s="10" t="s">
        <v>43</v>
      </c>
      <c r="G25" s="10" t="s">
        <v>43</v>
      </c>
      <c r="H25" s="10">
        <v>1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215</v>
      </c>
      <c r="D27" s="3">
        <v>73</v>
      </c>
      <c r="E27" s="3">
        <v>32</v>
      </c>
      <c r="F27" s="3">
        <v>8</v>
      </c>
      <c r="G27" s="3">
        <v>13</v>
      </c>
      <c r="H27" s="3">
        <v>20</v>
      </c>
      <c r="I27" s="3">
        <v>142</v>
      </c>
    </row>
    <row r="28" spans="1:12" ht="12" customHeight="1" x14ac:dyDescent="0.2">
      <c r="A28" s="27" t="s">
        <v>32</v>
      </c>
      <c r="B28" s="1" t="s">
        <v>10</v>
      </c>
      <c r="C28" s="10">
        <v>12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10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9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10</v>
      </c>
      <c r="D30" s="10">
        <v>1</v>
      </c>
      <c r="E30" s="10" t="s">
        <v>46</v>
      </c>
      <c r="F30" s="10" t="s">
        <v>43</v>
      </c>
      <c r="G30" s="10" t="s">
        <v>46</v>
      </c>
      <c r="H30" s="10">
        <v>1</v>
      </c>
      <c r="I30" s="10">
        <v>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11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12</v>
      </c>
      <c r="D32" s="10">
        <v>1</v>
      </c>
      <c r="E32" s="10">
        <v>1</v>
      </c>
      <c r="F32" s="10" t="s">
        <v>43</v>
      </c>
      <c r="G32" s="10" t="s">
        <v>43</v>
      </c>
      <c r="H32" s="10" t="s">
        <v>43</v>
      </c>
      <c r="I32" s="10">
        <v>11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11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10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21</v>
      </c>
      <c r="D34" s="10">
        <v>1</v>
      </c>
      <c r="E34" s="10" t="s">
        <v>43</v>
      </c>
      <c r="F34" s="10" t="s">
        <v>43</v>
      </c>
      <c r="G34" s="10" t="s">
        <v>43</v>
      </c>
      <c r="H34" s="10">
        <v>1</v>
      </c>
      <c r="I34" s="10">
        <v>20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19</v>
      </c>
      <c r="D35" s="10">
        <v>5</v>
      </c>
      <c r="E35" s="10">
        <v>2</v>
      </c>
      <c r="F35" s="10" t="s">
        <v>43</v>
      </c>
      <c r="G35" s="10" t="s">
        <v>43</v>
      </c>
      <c r="H35" s="10">
        <v>3</v>
      </c>
      <c r="I35" s="10">
        <v>14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18</v>
      </c>
      <c r="D36" s="10">
        <v>7</v>
      </c>
      <c r="E36" s="10">
        <v>1</v>
      </c>
      <c r="F36" s="10">
        <v>1</v>
      </c>
      <c r="G36" s="10">
        <v>1</v>
      </c>
      <c r="H36" s="10">
        <v>4</v>
      </c>
      <c r="I36" s="10">
        <v>11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18</v>
      </c>
      <c r="D37" s="10">
        <v>3</v>
      </c>
      <c r="E37" s="10" t="s">
        <v>43</v>
      </c>
      <c r="F37" s="10">
        <v>2</v>
      </c>
      <c r="G37" s="10" t="s">
        <v>43</v>
      </c>
      <c r="H37" s="10">
        <v>1</v>
      </c>
      <c r="I37" s="10">
        <v>15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6</v>
      </c>
      <c r="D38" s="10">
        <v>3</v>
      </c>
      <c r="E38" s="10" t="s">
        <v>43</v>
      </c>
      <c r="F38" s="10">
        <v>1</v>
      </c>
      <c r="G38" s="10" t="s">
        <v>43</v>
      </c>
      <c r="H38" s="10">
        <v>2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14</v>
      </c>
      <c r="D39" s="10">
        <v>6</v>
      </c>
      <c r="E39" s="10">
        <v>2</v>
      </c>
      <c r="F39" s="10">
        <v>1</v>
      </c>
      <c r="G39" s="10" t="s">
        <v>43</v>
      </c>
      <c r="H39" s="10">
        <v>3</v>
      </c>
      <c r="I39" s="10">
        <v>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15</v>
      </c>
      <c r="D40" s="10">
        <v>8</v>
      </c>
      <c r="E40" s="10">
        <v>4</v>
      </c>
      <c r="F40" s="10">
        <v>1</v>
      </c>
      <c r="G40" s="10" t="s">
        <v>43</v>
      </c>
      <c r="H40" s="10">
        <v>3</v>
      </c>
      <c r="I40" s="10">
        <v>7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8</v>
      </c>
      <c r="D41" s="10">
        <v>7</v>
      </c>
      <c r="E41" s="10">
        <v>6</v>
      </c>
      <c r="F41" s="10" t="s">
        <v>43</v>
      </c>
      <c r="G41" s="10">
        <v>1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10</v>
      </c>
      <c r="D42" s="10">
        <v>10</v>
      </c>
      <c r="E42" s="10">
        <v>6</v>
      </c>
      <c r="F42" s="10">
        <v>1</v>
      </c>
      <c r="G42" s="10">
        <v>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8</v>
      </c>
      <c r="D43" s="10">
        <v>8</v>
      </c>
      <c r="E43" s="10">
        <v>4</v>
      </c>
      <c r="F43" s="10" t="s">
        <v>43</v>
      </c>
      <c r="G43" s="10">
        <v>4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9</v>
      </c>
      <c r="D44" s="10">
        <v>9</v>
      </c>
      <c r="E44" s="10">
        <v>5</v>
      </c>
      <c r="F44" s="10" t="s">
        <v>43</v>
      </c>
      <c r="G44" s="10">
        <v>4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1</v>
      </c>
      <c r="E46" s="10" t="s">
        <v>43</v>
      </c>
      <c r="F46" s="10" t="s">
        <v>43</v>
      </c>
      <c r="G46" s="10" t="s">
        <v>43</v>
      </c>
      <c r="H46" s="10">
        <v>1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139</v>
      </c>
      <c r="D48" s="3">
        <v>32</v>
      </c>
      <c r="E48" s="3">
        <v>22</v>
      </c>
      <c r="F48" s="3">
        <v>2</v>
      </c>
      <c r="G48" s="3">
        <v>1</v>
      </c>
      <c r="H48" s="3">
        <v>7</v>
      </c>
      <c r="I48" s="3">
        <v>107</v>
      </c>
    </row>
    <row r="49" spans="1:11" ht="12" customHeight="1" x14ac:dyDescent="0.2">
      <c r="A49" s="27" t="s">
        <v>32</v>
      </c>
      <c r="B49" s="1" t="s">
        <v>10</v>
      </c>
      <c r="C49" s="10">
        <v>4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10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9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9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</v>
      </c>
      <c r="D52" s="10">
        <v>2</v>
      </c>
      <c r="E52" s="10">
        <v>1</v>
      </c>
      <c r="F52" s="10">
        <v>1</v>
      </c>
      <c r="G52" s="10" t="s">
        <v>43</v>
      </c>
      <c r="H52" s="10" t="s">
        <v>43</v>
      </c>
      <c r="I52" s="10">
        <v>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13</v>
      </c>
      <c r="D53" s="10">
        <v>2</v>
      </c>
      <c r="E53" s="10" t="s">
        <v>43</v>
      </c>
      <c r="F53" s="10" t="s">
        <v>43</v>
      </c>
      <c r="G53" s="10" t="s">
        <v>43</v>
      </c>
      <c r="H53" s="10">
        <v>2</v>
      </c>
      <c r="I53" s="10">
        <v>11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13</v>
      </c>
      <c r="D54" s="10">
        <v>1</v>
      </c>
      <c r="E54" s="10" t="s">
        <v>43</v>
      </c>
      <c r="F54" s="10" t="s">
        <v>43</v>
      </c>
      <c r="G54" s="10">
        <v>1</v>
      </c>
      <c r="H54" s="10" t="s">
        <v>43</v>
      </c>
      <c r="I54" s="10">
        <v>12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16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</v>
      </c>
      <c r="D56" s="10">
        <v>1</v>
      </c>
      <c r="E56" s="10">
        <v>1</v>
      </c>
      <c r="F56" s="10" t="s">
        <v>43</v>
      </c>
      <c r="G56" s="10" t="s">
        <v>43</v>
      </c>
      <c r="H56" s="10" t="s">
        <v>43</v>
      </c>
      <c r="I56" s="10">
        <v>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11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</v>
      </c>
      <c r="D58" s="10">
        <v>2</v>
      </c>
      <c r="E58" s="10" t="s">
        <v>43</v>
      </c>
      <c r="F58" s="10">
        <v>1</v>
      </c>
      <c r="G58" s="10" t="s">
        <v>43</v>
      </c>
      <c r="H58" s="10">
        <v>1</v>
      </c>
      <c r="I58" s="10">
        <v>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8</v>
      </c>
      <c r="D59" s="10">
        <v>1</v>
      </c>
      <c r="E59" s="10" t="s">
        <v>43</v>
      </c>
      <c r="F59" s="10" t="s">
        <v>43</v>
      </c>
      <c r="G59" s="10" t="s">
        <v>43</v>
      </c>
      <c r="H59" s="10">
        <v>1</v>
      </c>
      <c r="I59" s="10">
        <v>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8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7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7</v>
      </c>
      <c r="D61" s="10">
        <v>4</v>
      </c>
      <c r="E61" s="10">
        <v>2</v>
      </c>
      <c r="F61" s="10" t="s">
        <v>43</v>
      </c>
      <c r="G61" s="10" t="s">
        <v>43</v>
      </c>
      <c r="H61" s="10">
        <v>2</v>
      </c>
      <c r="I61" s="10">
        <v>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</v>
      </c>
      <c r="D62" s="10">
        <v>5</v>
      </c>
      <c r="E62" s="10">
        <v>4</v>
      </c>
      <c r="F62" s="10" t="s">
        <v>43</v>
      </c>
      <c r="G62" s="10" t="s">
        <v>43</v>
      </c>
      <c r="H62" s="10">
        <v>1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5</v>
      </c>
      <c r="D63" s="10">
        <v>4</v>
      </c>
      <c r="E63" s="10">
        <v>4</v>
      </c>
      <c r="F63" s="10" t="s">
        <v>43</v>
      </c>
      <c r="G63" s="10" t="s">
        <v>43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</v>
      </c>
      <c r="D64" s="10">
        <v>5</v>
      </c>
      <c r="E64" s="10">
        <v>5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</v>
      </c>
      <c r="D65" s="10">
        <v>2</v>
      </c>
      <c r="E65" s="10">
        <v>2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515</v>
      </c>
      <c r="D6" s="3">
        <v>115</v>
      </c>
      <c r="E6" s="3">
        <v>57</v>
      </c>
      <c r="F6" s="3">
        <v>22</v>
      </c>
      <c r="G6" s="3">
        <v>19</v>
      </c>
      <c r="H6" s="3">
        <v>17</v>
      </c>
      <c r="I6" s="3">
        <v>400</v>
      </c>
    </row>
    <row r="7" spans="1:32" ht="12" customHeight="1" x14ac:dyDescent="0.2">
      <c r="A7" s="27" t="s">
        <v>32</v>
      </c>
      <c r="B7" s="1" t="s">
        <v>10</v>
      </c>
      <c r="C7" s="10">
        <v>30</v>
      </c>
      <c r="D7" s="10">
        <v>4</v>
      </c>
      <c r="E7" s="10" t="s">
        <v>46</v>
      </c>
      <c r="F7" s="10">
        <v>2</v>
      </c>
      <c r="G7" s="10" t="s">
        <v>46</v>
      </c>
      <c r="H7" s="10">
        <v>2</v>
      </c>
      <c r="I7" s="10">
        <v>26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26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35</v>
      </c>
      <c r="D9" s="10">
        <v>4</v>
      </c>
      <c r="E9" s="10" t="s">
        <v>46</v>
      </c>
      <c r="F9" s="10">
        <v>3</v>
      </c>
      <c r="G9" s="10" t="s">
        <v>46</v>
      </c>
      <c r="H9" s="10">
        <v>1</v>
      </c>
      <c r="I9" s="10">
        <v>31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44</v>
      </c>
      <c r="D10" s="10">
        <v>3</v>
      </c>
      <c r="E10" s="10" t="s">
        <v>43</v>
      </c>
      <c r="F10" s="10">
        <v>2</v>
      </c>
      <c r="G10" s="10" t="s">
        <v>43</v>
      </c>
      <c r="H10" s="10">
        <v>1</v>
      </c>
      <c r="I10" s="10">
        <v>41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45</v>
      </c>
      <c r="D11" s="10">
        <v>6</v>
      </c>
      <c r="E11" s="10">
        <v>1</v>
      </c>
      <c r="F11" s="10">
        <v>1</v>
      </c>
      <c r="G11" s="10">
        <v>4</v>
      </c>
      <c r="H11" s="10" t="s">
        <v>43</v>
      </c>
      <c r="I11" s="10">
        <v>39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44</v>
      </c>
      <c r="D12" s="10">
        <v>1</v>
      </c>
      <c r="E12" s="10" t="s">
        <v>43</v>
      </c>
      <c r="F12" s="10">
        <v>1</v>
      </c>
      <c r="G12" s="10" t="s">
        <v>43</v>
      </c>
      <c r="H12" s="10" t="s">
        <v>43</v>
      </c>
      <c r="I12" s="10">
        <v>43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45</v>
      </c>
      <c r="D13" s="10">
        <v>3</v>
      </c>
      <c r="E13" s="10" t="s">
        <v>43</v>
      </c>
      <c r="F13" s="10">
        <v>1</v>
      </c>
      <c r="G13" s="10">
        <v>1</v>
      </c>
      <c r="H13" s="10">
        <v>1</v>
      </c>
      <c r="I13" s="10">
        <v>42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53</v>
      </c>
      <c r="D14" s="10">
        <v>9</v>
      </c>
      <c r="E14" s="10">
        <v>2</v>
      </c>
      <c r="F14" s="10">
        <v>2</v>
      </c>
      <c r="G14" s="10">
        <v>1</v>
      </c>
      <c r="H14" s="10">
        <v>4</v>
      </c>
      <c r="I14" s="10">
        <v>44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42</v>
      </c>
      <c r="D15" s="10">
        <v>5</v>
      </c>
      <c r="E15" s="10" t="s">
        <v>43</v>
      </c>
      <c r="F15" s="10">
        <v>2</v>
      </c>
      <c r="G15" s="10">
        <v>2</v>
      </c>
      <c r="H15" s="10">
        <v>1</v>
      </c>
      <c r="I15" s="10">
        <v>37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30</v>
      </c>
      <c r="D16" s="10">
        <v>7</v>
      </c>
      <c r="E16" s="10">
        <v>1</v>
      </c>
      <c r="F16" s="10">
        <v>3</v>
      </c>
      <c r="G16" s="10">
        <v>2</v>
      </c>
      <c r="H16" s="10">
        <v>1</v>
      </c>
      <c r="I16" s="10">
        <v>23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23</v>
      </c>
      <c r="D17" s="10">
        <v>4</v>
      </c>
      <c r="E17" s="10">
        <v>1</v>
      </c>
      <c r="F17" s="10">
        <v>1</v>
      </c>
      <c r="G17" s="10" t="s">
        <v>43</v>
      </c>
      <c r="H17" s="10">
        <v>2</v>
      </c>
      <c r="I17" s="10">
        <v>19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18</v>
      </c>
      <c r="D18" s="10">
        <v>7</v>
      </c>
      <c r="E18" s="10">
        <v>2</v>
      </c>
      <c r="F18" s="10">
        <v>2</v>
      </c>
      <c r="G18" s="10">
        <v>1</v>
      </c>
      <c r="H18" s="10">
        <v>2</v>
      </c>
      <c r="I18" s="10">
        <v>11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17</v>
      </c>
      <c r="D19" s="10">
        <v>6</v>
      </c>
      <c r="E19" s="10">
        <v>3</v>
      </c>
      <c r="F19" s="10">
        <v>2</v>
      </c>
      <c r="G19" s="10">
        <v>1</v>
      </c>
      <c r="H19" s="10" t="s">
        <v>43</v>
      </c>
      <c r="I19" s="10">
        <v>11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19</v>
      </c>
      <c r="D20" s="10">
        <v>12</v>
      </c>
      <c r="E20" s="10">
        <v>10</v>
      </c>
      <c r="F20" s="10" t="s">
        <v>43</v>
      </c>
      <c r="G20" s="10">
        <v>1</v>
      </c>
      <c r="H20" s="10">
        <v>1</v>
      </c>
      <c r="I20" s="10">
        <v>7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11</v>
      </c>
      <c r="D21" s="10">
        <v>11</v>
      </c>
      <c r="E21" s="10">
        <v>7</v>
      </c>
      <c r="F21" s="10" t="s">
        <v>43</v>
      </c>
      <c r="G21" s="10">
        <v>3</v>
      </c>
      <c r="H21" s="10">
        <v>1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14</v>
      </c>
      <c r="D22" s="10">
        <v>14</v>
      </c>
      <c r="E22" s="10">
        <v>13</v>
      </c>
      <c r="F22" s="10" t="s">
        <v>43</v>
      </c>
      <c r="G22" s="10">
        <v>1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8</v>
      </c>
      <c r="D23" s="10">
        <v>8</v>
      </c>
      <c r="E23" s="10">
        <v>7</v>
      </c>
      <c r="F23" s="10" t="s">
        <v>43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6</v>
      </c>
      <c r="D24" s="10">
        <v>6</v>
      </c>
      <c r="E24" s="10">
        <v>6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5</v>
      </c>
      <c r="E25" s="10">
        <v>4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261</v>
      </c>
      <c r="D27" s="3">
        <v>66</v>
      </c>
      <c r="E27" s="3">
        <v>28</v>
      </c>
      <c r="F27" s="3">
        <v>14</v>
      </c>
      <c r="G27" s="3">
        <v>14</v>
      </c>
      <c r="H27" s="3">
        <v>10</v>
      </c>
      <c r="I27" s="3">
        <v>195</v>
      </c>
    </row>
    <row r="28" spans="1:12" ht="12" customHeight="1" x14ac:dyDescent="0.2">
      <c r="A28" s="27" t="s">
        <v>32</v>
      </c>
      <c r="B28" s="1" t="s">
        <v>10</v>
      </c>
      <c r="C28" s="10">
        <v>7</v>
      </c>
      <c r="D28" s="10">
        <v>1</v>
      </c>
      <c r="E28" s="10" t="s">
        <v>46</v>
      </c>
      <c r="F28" s="10">
        <v>1</v>
      </c>
      <c r="G28" s="10" t="s">
        <v>46</v>
      </c>
      <c r="H28" s="10" t="s">
        <v>43</v>
      </c>
      <c r="I28" s="10">
        <v>6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19</v>
      </c>
      <c r="D30" s="10">
        <v>2</v>
      </c>
      <c r="E30" s="10" t="s">
        <v>46</v>
      </c>
      <c r="F30" s="10">
        <v>1</v>
      </c>
      <c r="G30" s="10" t="s">
        <v>46</v>
      </c>
      <c r="H30" s="10">
        <v>1</v>
      </c>
      <c r="I30" s="10">
        <v>17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21</v>
      </c>
      <c r="D31" s="10">
        <v>2</v>
      </c>
      <c r="E31" s="10" t="s">
        <v>43</v>
      </c>
      <c r="F31" s="10">
        <v>1</v>
      </c>
      <c r="G31" s="10" t="s">
        <v>43</v>
      </c>
      <c r="H31" s="10">
        <v>1</v>
      </c>
      <c r="I31" s="10">
        <v>19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18</v>
      </c>
      <c r="D32" s="10">
        <v>2</v>
      </c>
      <c r="E32" s="10">
        <v>1</v>
      </c>
      <c r="F32" s="10">
        <v>1</v>
      </c>
      <c r="G32" s="10" t="s">
        <v>43</v>
      </c>
      <c r="H32" s="10" t="s">
        <v>43</v>
      </c>
      <c r="I32" s="10">
        <v>16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24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24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26</v>
      </c>
      <c r="D34" s="10">
        <v>3</v>
      </c>
      <c r="E34" s="10" t="s">
        <v>43</v>
      </c>
      <c r="F34" s="10">
        <v>1</v>
      </c>
      <c r="G34" s="10">
        <v>1</v>
      </c>
      <c r="H34" s="10">
        <v>1</v>
      </c>
      <c r="I34" s="10">
        <v>23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33</v>
      </c>
      <c r="D35" s="10">
        <v>8</v>
      </c>
      <c r="E35" s="10">
        <v>2</v>
      </c>
      <c r="F35" s="10">
        <v>2</v>
      </c>
      <c r="G35" s="10">
        <v>1</v>
      </c>
      <c r="H35" s="10">
        <v>3</v>
      </c>
      <c r="I35" s="10">
        <v>25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24</v>
      </c>
      <c r="D36" s="10">
        <v>3</v>
      </c>
      <c r="E36" s="10" t="s">
        <v>43</v>
      </c>
      <c r="F36" s="10">
        <v>1</v>
      </c>
      <c r="G36" s="10">
        <v>2</v>
      </c>
      <c r="H36" s="10" t="s">
        <v>43</v>
      </c>
      <c r="I36" s="10">
        <v>21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17</v>
      </c>
      <c r="D37" s="10">
        <v>6</v>
      </c>
      <c r="E37" s="10">
        <v>1</v>
      </c>
      <c r="F37" s="10">
        <v>3</v>
      </c>
      <c r="G37" s="10">
        <v>1</v>
      </c>
      <c r="H37" s="10">
        <v>1</v>
      </c>
      <c r="I37" s="10">
        <v>11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10</v>
      </c>
      <c r="D38" s="10">
        <v>1</v>
      </c>
      <c r="E38" s="10">
        <v>1</v>
      </c>
      <c r="F38" s="10" t="s">
        <v>43</v>
      </c>
      <c r="G38" s="10" t="s">
        <v>43</v>
      </c>
      <c r="H38" s="10" t="s">
        <v>43</v>
      </c>
      <c r="I38" s="10">
        <v>9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10</v>
      </c>
      <c r="D39" s="10">
        <v>6</v>
      </c>
      <c r="E39" s="10">
        <v>1</v>
      </c>
      <c r="F39" s="10">
        <v>2</v>
      </c>
      <c r="G39" s="10">
        <v>1</v>
      </c>
      <c r="H39" s="10">
        <v>2</v>
      </c>
      <c r="I39" s="10">
        <v>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</v>
      </c>
      <c r="D40" s="10">
        <v>3</v>
      </c>
      <c r="E40" s="10">
        <v>1</v>
      </c>
      <c r="F40" s="10">
        <v>1</v>
      </c>
      <c r="G40" s="10">
        <v>1</v>
      </c>
      <c r="H40" s="10" t="s">
        <v>43</v>
      </c>
      <c r="I40" s="10">
        <v>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8</v>
      </c>
      <c r="D41" s="10">
        <v>5</v>
      </c>
      <c r="E41" s="10">
        <v>4</v>
      </c>
      <c r="F41" s="10" t="s">
        <v>43</v>
      </c>
      <c r="G41" s="10">
        <v>1</v>
      </c>
      <c r="H41" s="10" t="s">
        <v>43</v>
      </c>
      <c r="I41" s="10">
        <v>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8</v>
      </c>
      <c r="D42" s="10">
        <v>8</v>
      </c>
      <c r="E42" s="10">
        <v>4</v>
      </c>
      <c r="F42" s="10" t="s">
        <v>43</v>
      </c>
      <c r="G42" s="10">
        <v>3</v>
      </c>
      <c r="H42" s="10">
        <v>1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8</v>
      </c>
      <c r="D43" s="10">
        <v>8</v>
      </c>
      <c r="E43" s="10">
        <v>7</v>
      </c>
      <c r="F43" s="10" t="s">
        <v>43</v>
      </c>
      <c r="G43" s="10">
        <v>1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</v>
      </c>
      <c r="D44" s="10">
        <v>3</v>
      </c>
      <c r="E44" s="10">
        <v>2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>
        <v>2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3</v>
      </c>
      <c r="D46" s="10">
        <v>3</v>
      </c>
      <c r="E46" s="10">
        <v>2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254</v>
      </c>
      <c r="D48" s="3">
        <v>49</v>
      </c>
      <c r="E48" s="3">
        <v>29</v>
      </c>
      <c r="F48" s="3">
        <v>8</v>
      </c>
      <c r="G48" s="3">
        <v>5</v>
      </c>
      <c r="H48" s="3">
        <v>7</v>
      </c>
      <c r="I48" s="3">
        <v>205</v>
      </c>
    </row>
    <row r="49" spans="1:11" ht="12" customHeight="1" x14ac:dyDescent="0.2">
      <c r="A49" s="27" t="s">
        <v>32</v>
      </c>
      <c r="B49" s="1" t="s">
        <v>10</v>
      </c>
      <c r="C49" s="10">
        <v>23</v>
      </c>
      <c r="D49" s="10">
        <v>3</v>
      </c>
      <c r="E49" s="10" t="s">
        <v>46</v>
      </c>
      <c r="F49" s="10">
        <v>1</v>
      </c>
      <c r="G49" s="10" t="s">
        <v>46</v>
      </c>
      <c r="H49" s="10">
        <v>2</v>
      </c>
      <c r="I49" s="10">
        <v>20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15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16</v>
      </c>
      <c r="D51" s="10">
        <v>2</v>
      </c>
      <c r="E51" s="10" t="s">
        <v>46</v>
      </c>
      <c r="F51" s="10">
        <v>2</v>
      </c>
      <c r="G51" s="10" t="s">
        <v>46</v>
      </c>
      <c r="H51" s="10" t="s">
        <v>43</v>
      </c>
      <c r="I51" s="10">
        <v>14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23</v>
      </c>
      <c r="D52" s="10">
        <v>1</v>
      </c>
      <c r="E52" s="10" t="s">
        <v>43</v>
      </c>
      <c r="F52" s="10">
        <v>1</v>
      </c>
      <c r="G52" s="10" t="s">
        <v>43</v>
      </c>
      <c r="H52" s="10" t="s">
        <v>43</v>
      </c>
      <c r="I52" s="10">
        <v>22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27</v>
      </c>
      <c r="D53" s="10">
        <v>4</v>
      </c>
      <c r="E53" s="10" t="s">
        <v>43</v>
      </c>
      <c r="F53" s="10" t="s">
        <v>43</v>
      </c>
      <c r="G53" s="10">
        <v>4</v>
      </c>
      <c r="H53" s="10" t="s">
        <v>43</v>
      </c>
      <c r="I53" s="10">
        <v>23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20</v>
      </c>
      <c r="D54" s="10">
        <v>1</v>
      </c>
      <c r="E54" s="10" t="s">
        <v>43</v>
      </c>
      <c r="F54" s="10">
        <v>1</v>
      </c>
      <c r="G54" s="10" t="s">
        <v>43</v>
      </c>
      <c r="H54" s="10" t="s">
        <v>43</v>
      </c>
      <c r="I54" s="10">
        <v>19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19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20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19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18</v>
      </c>
      <c r="D57" s="10">
        <v>2</v>
      </c>
      <c r="E57" s="10" t="s">
        <v>43</v>
      </c>
      <c r="F57" s="10">
        <v>1</v>
      </c>
      <c r="G57" s="10" t="s">
        <v>43</v>
      </c>
      <c r="H57" s="10">
        <v>1</v>
      </c>
      <c r="I57" s="10">
        <v>16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13</v>
      </c>
      <c r="D58" s="10">
        <v>1</v>
      </c>
      <c r="E58" s="10" t="s">
        <v>43</v>
      </c>
      <c r="F58" s="10" t="s">
        <v>43</v>
      </c>
      <c r="G58" s="10">
        <v>1</v>
      </c>
      <c r="H58" s="10" t="s">
        <v>43</v>
      </c>
      <c r="I58" s="10">
        <v>12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13</v>
      </c>
      <c r="D59" s="10">
        <v>3</v>
      </c>
      <c r="E59" s="10" t="s">
        <v>43</v>
      </c>
      <c r="F59" s="10">
        <v>1</v>
      </c>
      <c r="G59" s="10" t="s">
        <v>43</v>
      </c>
      <c r="H59" s="10">
        <v>2</v>
      </c>
      <c r="I59" s="10">
        <v>10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8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7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8</v>
      </c>
      <c r="D61" s="10">
        <v>3</v>
      </c>
      <c r="E61" s="10">
        <v>2</v>
      </c>
      <c r="F61" s="10">
        <v>1</v>
      </c>
      <c r="G61" s="10" t="s">
        <v>43</v>
      </c>
      <c r="H61" s="10" t="s">
        <v>43</v>
      </c>
      <c r="I61" s="10">
        <v>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11</v>
      </c>
      <c r="D62" s="10">
        <v>7</v>
      </c>
      <c r="E62" s="10">
        <v>6</v>
      </c>
      <c r="F62" s="10" t="s">
        <v>43</v>
      </c>
      <c r="G62" s="10" t="s">
        <v>43</v>
      </c>
      <c r="H62" s="10">
        <v>1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</v>
      </c>
      <c r="D63" s="10">
        <v>3</v>
      </c>
      <c r="E63" s="10">
        <v>3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</v>
      </c>
      <c r="D64" s="10">
        <v>6</v>
      </c>
      <c r="E64" s="10">
        <v>6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5</v>
      </c>
      <c r="D65" s="10">
        <v>5</v>
      </c>
      <c r="E65" s="10">
        <v>5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4</v>
      </c>
      <c r="D66" s="10">
        <v>4</v>
      </c>
      <c r="E66" s="10">
        <v>4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2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1952</v>
      </c>
      <c r="D6" s="3">
        <v>381</v>
      </c>
      <c r="E6" s="3">
        <v>214</v>
      </c>
      <c r="F6" s="3">
        <v>30</v>
      </c>
      <c r="G6" s="3">
        <v>62</v>
      </c>
      <c r="H6" s="3">
        <v>75</v>
      </c>
      <c r="I6" s="3">
        <v>1571</v>
      </c>
    </row>
    <row r="7" spans="1:32" ht="12" customHeight="1" x14ac:dyDescent="0.2">
      <c r="A7" s="27" t="s">
        <v>32</v>
      </c>
      <c r="B7" s="1" t="s">
        <v>10</v>
      </c>
      <c r="C7" s="10">
        <v>12</v>
      </c>
      <c r="D7" s="10">
        <v>2</v>
      </c>
      <c r="E7" s="10" t="s">
        <v>46</v>
      </c>
      <c r="F7" s="10">
        <v>1</v>
      </c>
      <c r="G7" s="10" t="s">
        <v>46</v>
      </c>
      <c r="H7" s="10">
        <v>1</v>
      </c>
      <c r="I7" s="10">
        <v>10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29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43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42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93</v>
      </c>
      <c r="D10" s="10">
        <v>1</v>
      </c>
      <c r="E10" s="10" t="s">
        <v>43</v>
      </c>
      <c r="F10" s="10" t="s">
        <v>43</v>
      </c>
      <c r="G10" s="10" t="s">
        <v>43</v>
      </c>
      <c r="H10" s="10">
        <v>1</v>
      </c>
      <c r="I10" s="10">
        <v>92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126</v>
      </c>
      <c r="D11" s="10">
        <v>2</v>
      </c>
      <c r="E11" s="10" t="s">
        <v>43</v>
      </c>
      <c r="F11" s="10" t="s">
        <v>43</v>
      </c>
      <c r="G11" s="10" t="s">
        <v>43</v>
      </c>
      <c r="H11" s="10">
        <v>2</v>
      </c>
      <c r="I11" s="10">
        <v>124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153</v>
      </c>
      <c r="D12" s="10">
        <v>5</v>
      </c>
      <c r="E12" s="10" t="s">
        <v>43</v>
      </c>
      <c r="F12" s="10" t="s">
        <v>43</v>
      </c>
      <c r="G12" s="10" t="s">
        <v>43</v>
      </c>
      <c r="H12" s="10">
        <v>5</v>
      </c>
      <c r="I12" s="10">
        <v>148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163</v>
      </c>
      <c r="D13" s="10">
        <v>3</v>
      </c>
      <c r="E13" s="10" t="s">
        <v>43</v>
      </c>
      <c r="F13" s="10" t="s">
        <v>43</v>
      </c>
      <c r="G13" s="10">
        <v>1</v>
      </c>
      <c r="H13" s="10">
        <v>2</v>
      </c>
      <c r="I13" s="10">
        <v>160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176</v>
      </c>
      <c r="D14" s="10">
        <v>5</v>
      </c>
      <c r="E14" s="10" t="s">
        <v>43</v>
      </c>
      <c r="F14" s="10">
        <v>2</v>
      </c>
      <c r="G14" s="10" t="s">
        <v>43</v>
      </c>
      <c r="H14" s="10">
        <v>3</v>
      </c>
      <c r="I14" s="10">
        <v>171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151</v>
      </c>
      <c r="D15" s="10">
        <v>5</v>
      </c>
      <c r="E15" s="10" t="s">
        <v>43</v>
      </c>
      <c r="F15" s="10">
        <v>1</v>
      </c>
      <c r="G15" s="10" t="s">
        <v>43</v>
      </c>
      <c r="H15" s="10">
        <v>4</v>
      </c>
      <c r="I15" s="10">
        <v>146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194</v>
      </c>
      <c r="D16" s="10">
        <v>14</v>
      </c>
      <c r="E16" s="10">
        <v>2</v>
      </c>
      <c r="F16" s="10">
        <v>3</v>
      </c>
      <c r="G16" s="10">
        <v>3</v>
      </c>
      <c r="H16" s="10">
        <v>6</v>
      </c>
      <c r="I16" s="10">
        <v>180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178</v>
      </c>
      <c r="D17" s="10">
        <v>6</v>
      </c>
      <c r="E17" s="10">
        <v>2</v>
      </c>
      <c r="F17" s="10">
        <v>2</v>
      </c>
      <c r="G17" s="10" t="s">
        <v>43</v>
      </c>
      <c r="H17" s="10">
        <v>2</v>
      </c>
      <c r="I17" s="10">
        <v>172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149</v>
      </c>
      <c r="D18" s="10">
        <v>18</v>
      </c>
      <c r="E18" s="10">
        <v>5</v>
      </c>
      <c r="F18" s="10">
        <v>5</v>
      </c>
      <c r="G18" s="10" t="s">
        <v>43</v>
      </c>
      <c r="H18" s="10">
        <v>8</v>
      </c>
      <c r="I18" s="10">
        <v>131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116</v>
      </c>
      <c r="D19" s="10">
        <v>25</v>
      </c>
      <c r="E19" s="10">
        <v>19</v>
      </c>
      <c r="F19" s="10">
        <v>2</v>
      </c>
      <c r="G19" s="10" t="s">
        <v>43</v>
      </c>
      <c r="H19" s="10">
        <v>4</v>
      </c>
      <c r="I19" s="10">
        <v>91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104</v>
      </c>
      <c r="D20" s="10">
        <v>69</v>
      </c>
      <c r="E20" s="10">
        <v>45</v>
      </c>
      <c r="F20" s="10">
        <v>5</v>
      </c>
      <c r="G20" s="10">
        <v>5</v>
      </c>
      <c r="H20" s="10">
        <v>14</v>
      </c>
      <c r="I20" s="10">
        <v>35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98</v>
      </c>
      <c r="D21" s="10">
        <v>77</v>
      </c>
      <c r="E21" s="10">
        <v>44</v>
      </c>
      <c r="F21" s="10">
        <v>2</v>
      </c>
      <c r="G21" s="10">
        <v>18</v>
      </c>
      <c r="H21" s="10">
        <v>13</v>
      </c>
      <c r="I21" s="10">
        <v>21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81</v>
      </c>
      <c r="D22" s="10">
        <v>71</v>
      </c>
      <c r="E22" s="10">
        <v>50</v>
      </c>
      <c r="F22" s="10">
        <v>3</v>
      </c>
      <c r="G22" s="10">
        <v>13</v>
      </c>
      <c r="H22" s="10">
        <v>5</v>
      </c>
      <c r="I22" s="10">
        <v>10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48</v>
      </c>
      <c r="D23" s="10">
        <v>43</v>
      </c>
      <c r="E23" s="10">
        <v>29</v>
      </c>
      <c r="F23" s="10">
        <v>1</v>
      </c>
      <c r="G23" s="10">
        <v>9</v>
      </c>
      <c r="H23" s="10">
        <v>4</v>
      </c>
      <c r="I23" s="10">
        <v>5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21</v>
      </c>
      <c r="D24" s="10">
        <v>20</v>
      </c>
      <c r="E24" s="10">
        <v>13</v>
      </c>
      <c r="F24" s="10" t="s">
        <v>43</v>
      </c>
      <c r="G24" s="10">
        <v>7</v>
      </c>
      <c r="H24" s="10" t="s">
        <v>43</v>
      </c>
      <c r="I24" s="10">
        <v>1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16</v>
      </c>
      <c r="D25" s="10">
        <v>13</v>
      </c>
      <c r="E25" s="10">
        <v>5</v>
      </c>
      <c r="F25" s="10">
        <v>2</v>
      </c>
      <c r="G25" s="10">
        <v>6</v>
      </c>
      <c r="H25" s="10" t="s">
        <v>43</v>
      </c>
      <c r="I25" s="10">
        <v>3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 t="s">
        <v>43</v>
      </c>
      <c r="F26" s="10">
        <v>1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1091</v>
      </c>
      <c r="D27" s="3">
        <v>238</v>
      </c>
      <c r="E27" s="3">
        <v>109</v>
      </c>
      <c r="F27" s="3">
        <v>29</v>
      </c>
      <c r="G27" s="3">
        <v>57</v>
      </c>
      <c r="H27" s="3">
        <v>43</v>
      </c>
      <c r="I27" s="3">
        <v>853</v>
      </c>
    </row>
    <row r="28" spans="1:11" ht="12" customHeight="1" x14ac:dyDescent="0.2">
      <c r="A28" s="27" t="s">
        <v>32</v>
      </c>
      <c r="B28" s="1" t="s">
        <v>10</v>
      </c>
      <c r="C28" s="10">
        <v>4</v>
      </c>
      <c r="D28" s="10">
        <v>2</v>
      </c>
      <c r="E28" s="10" t="s">
        <v>46</v>
      </c>
      <c r="F28" s="10">
        <v>1</v>
      </c>
      <c r="G28" s="10" t="s">
        <v>46</v>
      </c>
      <c r="H28" s="10">
        <v>1</v>
      </c>
      <c r="I28" s="10">
        <v>2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19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19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18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18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54</v>
      </c>
      <c r="D31" s="10">
        <v>1</v>
      </c>
      <c r="E31" s="10" t="s">
        <v>43</v>
      </c>
      <c r="F31" s="10" t="s">
        <v>43</v>
      </c>
      <c r="G31" s="10" t="s">
        <v>43</v>
      </c>
      <c r="H31" s="10">
        <v>1</v>
      </c>
      <c r="I31" s="10">
        <v>53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70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69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70</v>
      </c>
      <c r="D33" s="10">
        <v>2</v>
      </c>
      <c r="E33" s="10" t="s">
        <v>43</v>
      </c>
      <c r="F33" s="10" t="s">
        <v>43</v>
      </c>
      <c r="G33" s="10" t="s">
        <v>43</v>
      </c>
      <c r="H33" s="10">
        <v>2</v>
      </c>
      <c r="I33" s="10">
        <v>68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84</v>
      </c>
      <c r="D34" s="10">
        <v>3</v>
      </c>
      <c r="E34" s="10" t="s">
        <v>43</v>
      </c>
      <c r="F34" s="10" t="s">
        <v>43</v>
      </c>
      <c r="G34" s="10">
        <v>1</v>
      </c>
      <c r="H34" s="10">
        <v>2</v>
      </c>
      <c r="I34" s="10">
        <v>81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103</v>
      </c>
      <c r="D35" s="10">
        <v>5</v>
      </c>
      <c r="E35" s="10" t="s">
        <v>43</v>
      </c>
      <c r="F35" s="10">
        <v>2</v>
      </c>
      <c r="G35" s="10" t="s">
        <v>43</v>
      </c>
      <c r="H35" s="10">
        <v>3</v>
      </c>
      <c r="I35" s="10">
        <v>98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88</v>
      </c>
      <c r="D36" s="10">
        <v>3</v>
      </c>
      <c r="E36" s="10" t="s">
        <v>43</v>
      </c>
      <c r="F36" s="10">
        <v>1</v>
      </c>
      <c r="G36" s="10" t="s">
        <v>43</v>
      </c>
      <c r="H36" s="10">
        <v>2</v>
      </c>
      <c r="I36" s="10">
        <v>85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119</v>
      </c>
      <c r="D37" s="10">
        <v>12</v>
      </c>
      <c r="E37" s="10">
        <v>2</v>
      </c>
      <c r="F37" s="10">
        <v>3</v>
      </c>
      <c r="G37" s="10">
        <v>2</v>
      </c>
      <c r="H37" s="10">
        <v>5</v>
      </c>
      <c r="I37" s="10">
        <v>107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104</v>
      </c>
      <c r="D38" s="10">
        <v>3</v>
      </c>
      <c r="E38" s="10" t="s">
        <v>43</v>
      </c>
      <c r="F38" s="10">
        <v>2</v>
      </c>
      <c r="G38" s="10" t="s">
        <v>43</v>
      </c>
      <c r="H38" s="10">
        <v>1</v>
      </c>
      <c r="I38" s="10">
        <v>101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82</v>
      </c>
      <c r="D39" s="10">
        <v>11</v>
      </c>
      <c r="E39" s="10">
        <v>2</v>
      </c>
      <c r="F39" s="10">
        <v>4</v>
      </c>
      <c r="G39" s="10" t="s">
        <v>43</v>
      </c>
      <c r="H39" s="10">
        <v>5</v>
      </c>
      <c r="I39" s="10">
        <v>71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69</v>
      </c>
      <c r="D40" s="10">
        <v>21</v>
      </c>
      <c r="E40" s="10">
        <v>16</v>
      </c>
      <c r="F40" s="10">
        <v>2</v>
      </c>
      <c r="G40" s="10" t="s">
        <v>43</v>
      </c>
      <c r="H40" s="10">
        <v>3</v>
      </c>
      <c r="I40" s="10">
        <v>48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49</v>
      </c>
      <c r="D41" s="10">
        <v>38</v>
      </c>
      <c r="E41" s="10">
        <v>23</v>
      </c>
      <c r="F41" s="10">
        <v>5</v>
      </c>
      <c r="G41" s="10">
        <v>5</v>
      </c>
      <c r="H41" s="10">
        <v>5</v>
      </c>
      <c r="I41" s="10">
        <v>11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59</v>
      </c>
      <c r="D42" s="10">
        <v>48</v>
      </c>
      <c r="E42" s="10">
        <v>19</v>
      </c>
      <c r="F42" s="10">
        <v>2</v>
      </c>
      <c r="G42" s="10">
        <v>18</v>
      </c>
      <c r="H42" s="10">
        <v>9</v>
      </c>
      <c r="I42" s="10">
        <v>11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47</v>
      </c>
      <c r="D43" s="10">
        <v>42</v>
      </c>
      <c r="E43" s="10">
        <v>25</v>
      </c>
      <c r="F43" s="10">
        <v>3</v>
      </c>
      <c r="G43" s="10">
        <v>12</v>
      </c>
      <c r="H43" s="10">
        <v>2</v>
      </c>
      <c r="I43" s="10">
        <v>5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24</v>
      </c>
      <c r="D44" s="10">
        <v>21</v>
      </c>
      <c r="E44" s="10">
        <v>12</v>
      </c>
      <c r="F44" s="10">
        <v>1</v>
      </c>
      <c r="G44" s="10">
        <v>7</v>
      </c>
      <c r="H44" s="10">
        <v>1</v>
      </c>
      <c r="I44" s="10">
        <v>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12</v>
      </c>
      <c r="D45" s="10">
        <v>12</v>
      </c>
      <c r="E45" s="10">
        <v>6</v>
      </c>
      <c r="F45" s="10" t="s">
        <v>43</v>
      </c>
      <c r="G45" s="10">
        <v>6</v>
      </c>
      <c r="H45" s="10" t="s">
        <v>43</v>
      </c>
      <c r="I45" s="10" t="s">
        <v>43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15</v>
      </c>
      <c r="D46" s="10">
        <v>12</v>
      </c>
      <c r="E46" s="10">
        <v>4</v>
      </c>
      <c r="F46" s="10">
        <v>2</v>
      </c>
      <c r="G46" s="10">
        <v>6</v>
      </c>
      <c r="H46" s="10" t="s">
        <v>43</v>
      </c>
      <c r="I46" s="10">
        <v>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 t="s">
        <v>43</v>
      </c>
      <c r="F47" s="10">
        <v>1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861</v>
      </c>
      <c r="D48" s="3">
        <v>143</v>
      </c>
      <c r="E48" s="3">
        <v>105</v>
      </c>
      <c r="F48" s="3">
        <v>1</v>
      </c>
      <c r="G48" s="3">
        <v>5</v>
      </c>
      <c r="H48" s="3">
        <v>32</v>
      </c>
      <c r="I48" s="3">
        <v>718</v>
      </c>
    </row>
    <row r="49" spans="1:11" ht="12" customHeight="1" x14ac:dyDescent="0.2">
      <c r="A49" s="27" t="s">
        <v>32</v>
      </c>
      <c r="B49" s="1" t="s">
        <v>10</v>
      </c>
      <c r="C49" s="10">
        <v>8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8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10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25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24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39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39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56</v>
      </c>
      <c r="D53" s="10">
        <v>1</v>
      </c>
      <c r="E53" s="10" t="s">
        <v>43</v>
      </c>
      <c r="F53" s="10" t="s">
        <v>43</v>
      </c>
      <c r="G53" s="10" t="s">
        <v>43</v>
      </c>
      <c r="H53" s="10">
        <v>1</v>
      </c>
      <c r="I53" s="10">
        <v>55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83</v>
      </c>
      <c r="D54" s="10">
        <v>3</v>
      </c>
      <c r="E54" s="10" t="s">
        <v>43</v>
      </c>
      <c r="F54" s="10" t="s">
        <v>43</v>
      </c>
      <c r="G54" s="10" t="s">
        <v>43</v>
      </c>
      <c r="H54" s="10">
        <v>3</v>
      </c>
      <c r="I54" s="10">
        <v>80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79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79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73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63</v>
      </c>
      <c r="D57" s="10">
        <v>2</v>
      </c>
      <c r="E57" s="10" t="s">
        <v>43</v>
      </c>
      <c r="F57" s="10" t="s">
        <v>43</v>
      </c>
      <c r="G57" s="10" t="s">
        <v>43</v>
      </c>
      <c r="H57" s="10">
        <v>2</v>
      </c>
      <c r="I57" s="10">
        <v>61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75</v>
      </c>
      <c r="D58" s="10">
        <v>2</v>
      </c>
      <c r="E58" s="10" t="s">
        <v>43</v>
      </c>
      <c r="F58" s="10" t="s">
        <v>43</v>
      </c>
      <c r="G58" s="10">
        <v>1</v>
      </c>
      <c r="H58" s="10">
        <v>1</v>
      </c>
      <c r="I58" s="10">
        <v>73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74</v>
      </c>
      <c r="D59" s="10">
        <v>3</v>
      </c>
      <c r="E59" s="10">
        <v>2</v>
      </c>
      <c r="F59" s="10" t="s">
        <v>43</v>
      </c>
      <c r="G59" s="10" t="s">
        <v>43</v>
      </c>
      <c r="H59" s="10">
        <v>1</v>
      </c>
      <c r="I59" s="10">
        <v>71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67</v>
      </c>
      <c r="D60" s="10">
        <v>7</v>
      </c>
      <c r="E60" s="10">
        <v>3</v>
      </c>
      <c r="F60" s="10">
        <v>1</v>
      </c>
      <c r="G60" s="10" t="s">
        <v>43</v>
      </c>
      <c r="H60" s="10">
        <v>3</v>
      </c>
      <c r="I60" s="10">
        <v>60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47</v>
      </c>
      <c r="D61" s="10">
        <v>4</v>
      </c>
      <c r="E61" s="10">
        <v>3</v>
      </c>
      <c r="F61" s="10" t="s">
        <v>43</v>
      </c>
      <c r="G61" s="10" t="s">
        <v>43</v>
      </c>
      <c r="H61" s="10">
        <v>1</v>
      </c>
      <c r="I61" s="10">
        <v>43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55</v>
      </c>
      <c r="D62" s="10">
        <v>31</v>
      </c>
      <c r="E62" s="10">
        <v>22</v>
      </c>
      <c r="F62" s="10" t="s">
        <v>43</v>
      </c>
      <c r="G62" s="10" t="s">
        <v>43</v>
      </c>
      <c r="H62" s="10">
        <v>9</v>
      </c>
      <c r="I62" s="10">
        <v>24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39</v>
      </c>
      <c r="D63" s="10">
        <v>29</v>
      </c>
      <c r="E63" s="10">
        <v>25</v>
      </c>
      <c r="F63" s="10" t="s">
        <v>43</v>
      </c>
      <c r="G63" s="10" t="s">
        <v>43</v>
      </c>
      <c r="H63" s="10">
        <v>4</v>
      </c>
      <c r="I63" s="10">
        <v>10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34</v>
      </c>
      <c r="D64" s="10">
        <v>29</v>
      </c>
      <c r="E64" s="10">
        <v>25</v>
      </c>
      <c r="F64" s="10" t="s">
        <v>43</v>
      </c>
      <c r="G64" s="10">
        <v>1</v>
      </c>
      <c r="H64" s="10">
        <v>3</v>
      </c>
      <c r="I64" s="10">
        <v>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24</v>
      </c>
      <c r="D65" s="10">
        <v>22</v>
      </c>
      <c r="E65" s="10">
        <v>17</v>
      </c>
      <c r="F65" s="10" t="s">
        <v>43</v>
      </c>
      <c r="G65" s="10">
        <v>2</v>
      </c>
      <c r="H65" s="10">
        <v>3</v>
      </c>
      <c r="I65" s="10">
        <v>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9</v>
      </c>
      <c r="D66" s="10">
        <v>8</v>
      </c>
      <c r="E66" s="10">
        <v>7</v>
      </c>
      <c r="F66" s="10" t="s">
        <v>43</v>
      </c>
      <c r="G66" s="10">
        <v>1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13439</v>
      </c>
      <c r="D6" s="3">
        <v>2466</v>
      </c>
      <c r="E6" s="3">
        <v>1433</v>
      </c>
      <c r="F6" s="3">
        <v>201</v>
      </c>
      <c r="G6" s="3">
        <v>310</v>
      </c>
      <c r="H6" s="3">
        <v>522</v>
      </c>
      <c r="I6" s="3">
        <v>10973</v>
      </c>
    </row>
    <row r="7" spans="1:32" ht="12" customHeight="1" x14ac:dyDescent="0.2">
      <c r="A7" s="27" t="s">
        <v>32</v>
      </c>
      <c r="B7" s="1" t="s">
        <v>10</v>
      </c>
      <c r="C7" s="10">
        <v>127</v>
      </c>
      <c r="D7" s="10">
        <v>9</v>
      </c>
      <c r="E7" s="10" t="s">
        <v>46</v>
      </c>
      <c r="F7" s="10">
        <v>5</v>
      </c>
      <c r="G7" s="10" t="s">
        <v>46</v>
      </c>
      <c r="H7" s="10">
        <v>4</v>
      </c>
      <c r="I7" s="10">
        <v>118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255</v>
      </c>
      <c r="D8" s="10">
        <v>13</v>
      </c>
      <c r="E8" s="10" t="s">
        <v>46</v>
      </c>
      <c r="F8" s="10">
        <v>6</v>
      </c>
      <c r="G8" s="10" t="s">
        <v>46</v>
      </c>
      <c r="H8" s="10">
        <v>7</v>
      </c>
      <c r="I8" s="10">
        <v>242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392</v>
      </c>
      <c r="D9" s="10">
        <v>22</v>
      </c>
      <c r="E9" s="10" t="s">
        <v>46</v>
      </c>
      <c r="F9" s="10">
        <v>7</v>
      </c>
      <c r="G9" s="10" t="s">
        <v>46</v>
      </c>
      <c r="H9" s="10">
        <v>15</v>
      </c>
      <c r="I9" s="10">
        <v>370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641</v>
      </c>
      <c r="D10" s="10">
        <v>24</v>
      </c>
      <c r="E10" s="10">
        <v>2</v>
      </c>
      <c r="F10" s="10">
        <v>7</v>
      </c>
      <c r="G10" s="10" t="s">
        <v>43</v>
      </c>
      <c r="H10" s="10">
        <v>15</v>
      </c>
      <c r="I10" s="10">
        <v>617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733</v>
      </c>
      <c r="D11" s="10">
        <v>38</v>
      </c>
      <c r="E11" s="10">
        <v>5</v>
      </c>
      <c r="F11" s="10">
        <v>5</v>
      </c>
      <c r="G11" s="10">
        <v>6</v>
      </c>
      <c r="H11" s="10">
        <v>22</v>
      </c>
      <c r="I11" s="10">
        <v>695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987</v>
      </c>
      <c r="D12" s="10">
        <v>57</v>
      </c>
      <c r="E12" s="10">
        <v>7</v>
      </c>
      <c r="F12" s="10">
        <v>7</v>
      </c>
      <c r="G12" s="10">
        <v>10</v>
      </c>
      <c r="H12" s="10">
        <v>33</v>
      </c>
      <c r="I12" s="10">
        <v>930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1343</v>
      </c>
      <c r="D13" s="10">
        <v>78</v>
      </c>
      <c r="E13" s="10">
        <v>9</v>
      </c>
      <c r="F13" s="10">
        <v>7</v>
      </c>
      <c r="G13" s="10">
        <v>8</v>
      </c>
      <c r="H13" s="10">
        <v>54</v>
      </c>
      <c r="I13" s="10">
        <v>1265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1495</v>
      </c>
      <c r="D14" s="10">
        <v>76</v>
      </c>
      <c r="E14" s="10">
        <v>9</v>
      </c>
      <c r="F14" s="10">
        <v>10</v>
      </c>
      <c r="G14" s="10">
        <v>3</v>
      </c>
      <c r="H14" s="10">
        <v>54</v>
      </c>
      <c r="I14" s="10">
        <v>1419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1373</v>
      </c>
      <c r="D15" s="10">
        <v>79</v>
      </c>
      <c r="E15" s="10">
        <v>10</v>
      </c>
      <c r="F15" s="10">
        <v>19</v>
      </c>
      <c r="G15" s="10">
        <v>3</v>
      </c>
      <c r="H15" s="10">
        <v>47</v>
      </c>
      <c r="I15" s="10">
        <v>1294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1213</v>
      </c>
      <c r="D16" s="10">
        <v>56</v>
      </c>
      <c r="E16" s="10">
        <v>10</v>
      </c>
      <c r="F16" s="10">
        <v>9</v>
      </c>
      <c r="G16" s="10">
        <v>1</v>
      </c>
      <c r="H16" s="10">
        <v>36</v>
      </c>
      <c r="I16" s="10">
        <v>1157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1085</v>
      </c>
      <c r="D17" s="10">
        <v>73</v>
      </c>
      <c r="E17" s="10">
        <v>11</v>
      </c>
      <c r="F17" s="10">
        <v>20</v>
      </c>
      <c r="G17" s="10">
        <v>4</v>
      </c>
      <c r="H17" s="10">
        <v>38</v>
      </c>
      <c r="I17" s="10">
        <v>1012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927</v>
      </c>
      <c r="D18" s="10">
        <v>91</v>
      </c>
      <c r="E18" s="10">
        <v>16</v>
      </c>
      <c r="F18" s="10">
        <v>23</v>
      </c>
      <c r="G18" s="10">
        <v>8</v>
      </c>
      <c r="H18" s="10">
        <v>44</v>
      </c>
      <c r="I18" s="10">
        <v>836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712</v>
      </c>
      <c r="D19" s="10">
        <v>167</v>
      </c>
      <c r="E19" s="10">
        <v>110</v>
      </c>
      <c r="F19" s="10">
        <v>17</v>
      </c>
      <c r="G19" s="10">
        <v>6</v>
      </c>
      <c r="H19" s="10">
        <v>34</v>
      </c>
      <c r="I19" s="10">
        <v>545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668</v>
      </c>
      <c r="D20" s="10">
        <v>395</v>
      </c>
      <c r="E20" s="10">
        <v>285</v>
      </c>
      <c r="F20" s="10">
        <v>17</v>
      </c>
      <c r="G20" s="10">
        <v>28</v>
      </c>
      <c r="H20" s="10">
        <v>65</v>
      </c>
      <c r="I20" s="10">
        <v>273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599</v>
      </c>
      <c r="D21" s="10">
        <v>517</v>
      </c>
      <c r="E21" s="10">
        <v>408</v>
      </c>
      <c r="F21" s="10">
        <v>14</v>
      </c>
      <c r="G21" s="10">
        <v>59</v>
      </c>
      <c r="H21" s="10">
        <v>36</v>
      </c>
      <c r="I21" s="10">
        <v>82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438</v>
      </c>
      <c r="D22" s="10">
        <v>376</v>
      </c>
      <c r="E22" s="10">
        <v>299</v>
      </c>
      <c r="F22" s="10">
        <v>9</v>
      </c>
      <c r="G22" s="10">
        <v>58</v>
      </c>
      <c r="H22" s="10">
        <v>10</v>
      </c>
      <c r="I22" s="10">
        <v>62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241</v>
      </c>
      <c r="D23" s="10">
        <v>216</v>
      </c>
      <c r="E23" s="10">
        <v>151</v>
      </c>
      <c r="F23" s="10">
        <v>9</v>
      </c>
      <c r="G23" s="10">
        <v>52</v>
      </c>
      <c r="H23" s="10">
        <v>4</v>
      </c>
      <c r="I23" s="10">
        <v>25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118</v>
      </c>
      <c r="D24" s="10">
        <v>106</v>
      </c>
      <c r="E24" s="10">
        <v>65</v>
      </c>
      <c r="F24" s="10">
        <v>4</v>
      </c>
      <c r="G24" s="10">
        <v>36</v>
      </c>
      <c r="H24" s="10">
        <v>1</v>
      </c>
      <c r="I24" s="10">
        <v>12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90</v>
      </c>
      <c r="D25" s="10">
        <v>72</v>
      </c>
      <c r="E25" s="10">
        <v>36</v>
      </c>
      <c r="F25" s="10">
        <v>6</v>
      </c>
      <c r="G25" s="10">
        <v>27</v>
      </c>
      <c r="H25" s="10">
        <v>3</v>
      </c>
      <c r="I25" s="10">
        <v>18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2</v>
      </c>
      <c r="D26" s="10">
        <v>1</v>
      </c>
      <c r="E26" s="10" t="s">
        <v>43</v>
      </c>
      <c r="F26" s="10" t="s">
        <v>43</v>
      </c>
      <c r="G26" s="10">
        <v>1</v>
      </c>
      <c r="H26" s="10" t="s">
        <v>43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7257</v>
      </c>
      <c r="D27" s="3">
        <v>1521</v>
      </c>
      <c r="E27" s="3">
        <v>760</v>
      </c>
      <c r="F27" s="3">
        <v>154</v>
      </c>
      <c r="G27" s="3">
        <v>252</v>
      </c>
      <c r="H27" s="3">
        <v>355</v>
      </c>
      <c r="I27" s="3">
        <v>5736</v>
      </c>
    </row>
    <row r="28" spans="1:11" ht="12" customHeight="1" x14ac:dyDescent="0.2">
      <c r="A28" s="27" t="s">
        <v>32</v>
      </c>
      <c r="B28" s="1" t="s">
        <v>10</v>
      </c>
      <c r="C28" s="10">
        <v>55</v>
      </c>
      <c r="D28" s="10">
        <v>4</v>
      </c>
      <c r="E28" s="10" t="s">
        <v>46</v>
      </c>
      <c r="F28" s="10">
        <v>1</v>
      </c>
      <c r="G28" s="10" t="s">
        <v>46</v>
      </c>
      <c r="H28" s="10">
        <v>3</v>
      </c>
      <c r="I28" s="10">
        <v>51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120</v>
      </c>
      <c r="D29" s="10">
        <v>6</v>
      </c>
      <c r="E29" s="10" t="s">
        <v>46</v>
      </c>
      <c r="F29" s="10">
        <v>3</v>
      </c>
      <c r="G29" s="10" t="s">
        <v>46</v>
      </c>
      <c r="H29" s="10">
        <v>3</v>
      </c>
      <c r="I29" s="10">
        <v>114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201</v>
      </c>
      <c r="D30" s="10">
        <v>15</v>
      </c>
      <c r="E30" s="10" t="s">
        <v>46</v>
      </c>
      <c r="F30" s="10">
        <v>5</v>
      </c>
      <c r="G30" s="10" t="s">
        <v>46</v>
      </c>
      <c r="H30" s="10">
        <v>10</v>
      </c>
      <c r="I30" s="10">
        <v>186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309</v>
      </c>
      <c r="D31" s="10">
        <v>14</v>
      </c>
      <c r="E31" s="10">
        <v>2</v>
      </c>
      <c r="F31" s="10">
        <v>3</v>
      </c>
      <c r="G31" s="10" t="s">
        <v>43</v>
      </c>
      <c r="H31" s="10">
        <v>9</v>
      </c>
      <c r="I31" s="10">
        <v>295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377</v>
      </c>
      <c r="D32" s="10">
        <v>18</v>
      </c>
      <c r="E32" s="10">
        <v>2</v>
      </c>
      <c r="F32" s="10">
        <v>3</v>
      </c>
      <c r="G32" s="10">
        <v>4</v>
      </c>
      <c r="H32" s="10">
        <v>9</v>
      </c>
      <c r="I32" s="10">
        <v>359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513</v>
      </c>
      <c r="D33" s="10">
        <v>35</v>
      </c>
      <c r="E33" s="10">
        <v>3</v>
      </c>
      <c r="F33" s="10">
        <v>3</v>
      </c>
      <c r="G33" s="10">
        <v>4</v>
      </c>
      <c r="H33" s="10">
        <v>25</v>
      </c>
      <c r="I33" s="10">
        <v>478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703</v>
      </c>
      <c r="D34" s="10">
        <v>55</v>
      </c>
      <c r="E34" s="10">
        <v>4</v>
      </c>
      <c r="F34" s="10">
        <v>5</v>
      </c>
      <c r="G34" s="10">
        <v>5</v>
      </c>
      <c r="H34" s="10">
        <v>41</v>
      </c>
      <c r="I34" s="10">
        <v>648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786</v>
      </c>
      <c r="D35" s="10">
        <v>47</v>
      </c>
      <c r="E35" s="10">
        <v>1</v>
      </c>
      <c r="F35" s="10">
        <v>7</v>
      </c>
      <c r="G35" s="10" t="s">
        <v>43</v>
      </c>
      <c r="H35" s="10">
        <v>39</v>
      </c>
      <c r="I35" s="10">
        <v>739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761</v>
      </c>
      <c r="D36" s="10">
        <v>50</v>
      </c>
      <c r="E36" s="10">
        <v>6</v>
      </c>
      <c r="F36" s="10">
        <v>11</v>
      </c>
      <c r="G36" s="10">
        <v>2</v>
      </c>
      <c r="H36" s="10">
        <v>31</v>
      </c>
      <c r="I36" s="10">
        <v>711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671</v>
      </c>
      <c r="D37" s="10">
        <v>45</v>
      </c>
      <c r="E37" s="10">
        <v>8</v>
      </c>
      <c r="F37" s="10">
        <v>8</v>
      </c>
      <c r="G37" s="10" t="s">
        <v>43</v>
      </c>
      <c r="H37" s="10">
        <v>29</v>
      </c>
      <c r="I37" s="10">
        <v>626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610</v>
      </c>
      <c r="D38" s="10">
        <v>57</v>
      </c>
      <c r="E38" s="10">
        <v>8</v>
      </c>
      <c r="F38" s="10">
        <v>19</v>
      </c>
      <c r="G38" s="10">
        <v>2</v>
      </c>
      <c r="H38" s="10">
        <v>28</v>
      </c>
      <c r="I38" s="10">
        <v>553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531</v>
      </c>
      <c r="D39" s="10">
        <v>64</v>
      </c>
      <c r="E39" s="10">
        <v>4</v>
      </c>
      <c r="F39" s="10">
        <v>20</v>
      </c>
      <c r="G39" s="10">
        <v>6</v>
      </c>
      <c r="H39" s="10">
        <v>34</v>
      </c>
      <c r="I39" s="10">
        <v>467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387</v>
      </c>
      <c r="D40" s="10">
        <v>131</v>
      </c>
      <c r="E40" s="10">
        <v>87</v>
      </c>
      <c r="F40" s="10">
        <v>14</v>
      </c>
      <c r="G40" s="10">
        <v>4</v>
      </c>
      <c r="H40" s="10">
        <v>26</v>
      </c>
      <c r="I40" s="10">
        <v>256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393</v>
      </c>
      <c r="D41" s="10">
        <v>271</v>
      </c>
      <c r="E41" s="10">
        <v>193</v>
      </c>
      <c r="F41" s="10">
        <v>15</v>
      </c>
      <c r="G41" s="10">
        <v>28</v>
      </c>
      <c r="H41" s="10">
        <v>35</v>
      </c>
      <c r="I41" s="10">
        <v>122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322</v>
      </c>
      <c r="D42" s="10">
        <v>273</v>
      </c>
      <c r="E42" s="10">
        <v>189</v>
      </c>
      <c r="F42" s="10">
        <v>13</v>
      </c>
      <c r="G42" s="10">
        <v>50</v>
      </c>
      <c r="H42" s="10">
        <v>21</v>
      </c>
      <c r="I42" s="10">
        <v>49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242</v>
      </c>
      <c r="D43" s="10">
        <v>203</v>
      </c>
      <c r="E43" s="10">
        <v>135</v>
      </c>
      <c r="F43" s="10">
        <v>8</v>
      </c>
      <c r="G43" s="10">
        <v>53</v>
      </c>
      <c r="H43" s="10">
        <v>7</v>
      </c>
      <c r="I43" s="10">
        <v>39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140</v>
      </c>
      <c r="D44" s="10">
        <v>121</v>
      </c>
      <c r="E44" s="10">
        <v>70</v>
      </c>
      <c r="F44" s="10">
        <v>7</v>
      </c>
      <c r="G44" s="10">
        <v>42</v>
      </c>
      <c r="H44" s="10">
        <v>2</v>
      </c>
      <c r="I44" s="10">
        <v>19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67</v>
      </c>
      <c r="D45" s="10">
        <v>59</v>
      </c>
      <c r="E45" s="10">
        <v>25</v>
      </c>
      <c r="F45" s="10">
        <v>4</v>
      </c>
      <c r="G45" s="10">
        <v>30</v>
      </c>
      <c r="H45" s="10" t="s">
        <v>43</v>
      </c>
      <c r="I45" s="10">
        <v>8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67</v>
      </c>
      <c r="D46" s="10">
        <v>52</v>
      </c>
      <c r="E46" s="10">
        <v>23</v>
      </c>
      <c r="F46" s="10">
        <v>5</v>
      </c>
      <c r="G46" s="10">
        <v>21</v>
      </c>
      <c r="H46" s="10">
        <v>3</v>
      </c>
      <c r="I46" s="10">
        <v>15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2</v>
      </c>
      <c r="D47" s="10">
        <v>1</v>
      </c>
      <c r="E47" s="10" t="s">
        <v>43</v>
      </c>
      <c r="F47" s="10" t="s">
        <v>43</v>
      </c>
      <c r="G47" s="10">
        <v>1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6182</v>
      </c>
      <c r="D48" s="3">
        <v>945</v>
      </c>
      <c r="E48" s="3">
        <v>673</v>
      </c>
      <c r="F48" s="3">
        <v>47</v>
      </c>
      <c r="G48" s="3">
        <v>58</v>
      </c>
      <c r="H48" s="3">
        <v>167</v>
      </c>
      <c r="I48" s="3">
        <v>5237</v>
      </c>
    </row>
    <row r="49" spans="1:11" ht="12" customHeight="1" x14ac:dyDescent="0.2">
      <c r="A49" s="27" t="s">
        <v>32</v>
      </c>
      <c r="B49" s="1" t="s">
        <v>10</v>
      </c>
      <c r="C49" s="10">
        <v>72</v>
      </c>
      <c r="D49" s="10">
        <v>5</v>
      </c>
      <c r="E49" s="10" t="s">
        <v>46</v>
      </c>
      <c r="F49" s="10">
        <v>4</v>
      </c>
      <c r="G49" s="10" t="s">
        <v>46</v>
      </c>
      <c r="H49" s="10">
        <v>1</v>
      </c>
      <c r="I49" s="10">
        <v>67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135</v>
      </c>
      <c r="D50" s="10">
        <v>7</v>
      </c>
      <c r="E50" s="10" t="s">
        <v>46</v>
      </c>
      <c r="F50" s="10">
        <v>3</v>
      </c>
      <c r="G50" s="10" t="s">
        <v>46</v>
      </c>
      <c r="H50" s="10">
        <v>4</v>
      </c>
      <c r="I50" s="10">
        <v>128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191</v>
      </c>
      <c r="D51" s="10">
        <v>7</v>
      </c>
      <c r="E51" s="10" t="s">
        <v>46</v>
      </c>
      <c r="F51" s="10">
        <v>2</v>
      </c>
      <c r="G51" s="10" t="s">
        <v>46</v>
      </c>
      <c r="H51" s="10">
        <v>5</v>
      </c>
      <c r="I51" s="10">
        <v>184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332</v>
      </c>
      <c r="D52" s="10">
        <v>10</v>
      </c>
      <c r="E52" s="10" t="s">
        <v>43</v>
      </c>
      <c r="F52" s="10">
        <v>4</v>
      </c>
      <c r="G52" s="10" t="s">
        <v>43</v>
      </c>
      <c r="H52" s="10">
        <v>6</v>
      </c>
      <c r="I52" s="10">
        <v>322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356</v>
      </c>
      <c r="D53" s="10">
        <v>20</v>
      </c>
      <c r="E53" s="10">
        <v>3</v>
      </c>
      <c r="F53" s="10">
        <v>2</v>
      </c>
      <c r="G53" s="10">
        <v>2</v>
      </c>
      <c r="H53" s="10">
        <v>13</v>
      </c>
      <c r="I53" s="10">
        <v>336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474</v>
      </c>
      <c r="D54" s="10">
        <v>22</v>
      </c>
      <c r="E54" s="10">
        <v>4</v>
      </c>
      <c r="F54" s="10">
        <v>4</v>
      </c>
      <c r="G54" s="10">
        <v>6</v>
      </c>
      <c r="H54" s="10">
        <v>8</v>
      </c>
      <c r="I54" s="10">
        <v>452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640</v>
      </c>
      <c r="D55" s="10">
        <v>23</v>
      </c>
      <c r="E55" s="10">
        <v>5</v>
      </c>
      <c r="F55" s="10">
        <v>2</v>
      </c>
      <c r="G55" s="10">
        <v>3</v>
      </c>
      <c r="H55" s="10">
        <v>13</v>
      </c>
      <c r="I55" s="10">
        <v>617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709</v>
      </c>
      <c r="D56" s="10">
        <v>29</v>
      </c>
      <c r="E56" s="10">
        <v>8</v>
      </c>
      <c r="F56" s="10">
        <v>3</v>
      </c>
      <c r="G56" s="10">
        <v>3</v>
      </c>
      <c r="H56" s="10">
        <v>15</v>
      </c>
      <c r="I56" s="10">
        <v>680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612</v>
      </c>
      <c r="D57" s="10">
        <v>29</v>
      </c>
      <c r="E57" s="10">
        <v>4</v>
      </c>
      <c r="F57" s="10">
        <v>8</v>
      </c>
      <c r="G57" s="10">
        <v>1</v>
      </c>
      <c r="H57" s="10">
        <v>16</v>
      </c>
      <c r="I57" s="10">
        <v>583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542</v>
      </c>
      <c r="D58" s="10">
        <v>11</v>
      </c>
      <c r="E58" s="10">
        <v>2</v>
      </c>
      <c r="F58" s="10">
        <v>1</v>
      </c>
      <c r="G58" s="10">
        <v>1</v>
      </c>
      <c r="H58" s="10">
        <v>7</v>
      </c>
      <c r="I58" s="10">
        <v>531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475</v>
      </c>
      <c r="D59" s="10">
        <v>16</v>
      </c>
      <c r="E59" s="10">
        <v>3</v>
      </c>
      <c r="F59" s="10">
        <v>1</v>
      </c>
      <c r="G59" s="10">
        <v>2</v>
      </c>
      <c r="H59" s="10">
        <v>10</v>
      </c>
      <c r="I59" s="10">
        <v>459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396</v>
      </c>
      <c r="D60" s="10">
        <v>27</v>
      </c>
      <c r="E60" s="10">
        <v>12</v>
      </c>
      <c r="F60" s="10">
        <v>3</v>
      </c>
      <c r="G60" s="10">
        <v>2</v>
      </c>
      <c r="H60" s="10">
        <v>10</v>
      </c>
      <c r="I60" s="10">
        <v>369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325</v>
      </c>
      <c r="D61" s="10">
        <v>36</v>
      </c>
      <c r="E61" s="10">
        <v>23</v>
      </c>
      <c r="F61" s="10">
        <v>3</v>
      </c>
      <c r="G61" s="10">
        <v>2</v>
      </c>
      <c r="H61" s="10">
        <v>8</v>
      </c>
      <c r="I61" s="10">
        <v>289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275</v>
      </c>
      <c r="D62" s="10">
        <v>124</v>
      </c>
      <c r="E62" s="10">
        <v>92</v>
      </c>
      <c r="F62" s="10">
        <v>2</v>
      </c>
      <c r="G62" s="10" t="s">
        <v>43</v>
      </c>
      <c r="H62" s="10">
        <v>30</v>
      </c>
      <c r="I62" s="10">
        <v>151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277</v>
      </c>
      <c r="D63" s="10">
        <v>244</v>
      </c>
      <c r="E63" s="10">
        <v>219</v>
      </c>
      <c r="F63" s="10">
        <v>1</v>
      </c>
      <c r="G63" s="10">
        <v>9</v>
      </c>
      <c r="H63" s="10">
        <v>15</v>
      </c>
      <c r="I63" s="10">
        <v>33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196</v>
      </c>
      <c r="D64" s="10">
        <v>173</v>
      </c>
      <c r="E64" s="10">
        <v>164</v>
      </c>
      <c r="F64" s="10">
        <v>1</v>
      </c>
      <c r="G64" s="10">
        <v>5</v>
      </c>
      <c r="H64" s="10">
        <v>3</v>
      </c>
      <c r="I64" s="10">
        <v>23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101</v>
      </c>
      <c r="D65" s="10">
        <v>95</v>
      </c>
      <c r="E65" s="10">
        <v>81</v>
      </c>
      <c r="F65" s="10">
        <v>2</v>
      </c>
      <c r="G65" s="10">
        <v>10</v>
      </c>
      <c r="H65" s="10">
        <v>2</v>
      </c>
      <c r="I65" s="10">
        <v>6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51</v>
      </c>
      <c r="D66" s="10">
        <v>47</v>
      </c>
      <c r="E66" s="10">
        <v>40</v>
      </c>
      <c r="F66" s="10" t="s">
        <v>43</v>
      </c>
      <c r="G66" s="10">
        <v>6</v>
      </c>
      <c r="H66" s="10">
        <v>1</v>
      </c>
      <c r="I66" s="10">
        <v>4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23</v>
      </c>
      <c r="D67" s="10">
        <v>20</v>
      </c>
      <c r="E67" s="10">
        <v>13</v>
      </c>
      <c r="F67" s="10">
        <v>1</v>
      </c>
      <c r="G67" s="10">
        <v>6</v>
      </c>
      <c r="H67" s="10" t="s">
        <v>43</v>
      </c>
      <c r="I67" s="10">
        <v>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32208</v>
      </c>
      <c r="D6" s="3">
        <v>5793</v>
      </c>
      <c r="E6" s="3">
        <v>3194</v>
      </c>
      <c r="F6" s="3">
        <v>428</v>
      </c>
      <c r="G6" s="3">
        <v>842</v>
      </c>
      <c r="H6" s="3">
        <v>1329</v>
      </c>
      <c r="I6" s="3">
        <v>26415</v>
      </c>
    </row>
    <row r="7" spans="1:32" ht="12" customHeight="1" x14ac:dyDescent="0.2">
      <c r="A7" s="27" t="s">
        <v>32</v>
      </c>
      <c r="B7" s="1" t="s">
        <v>10</v>
      </c>
      <c r="C7" s="10">
        <v>200</v>
      </c>
      <c r="D7" s="10">
        <v>13</v>
      </c>
      <c r="E7" s="10" t="s">
        <v>46</v>
      </c>
      <c r="F7" s="10">
        <v>4</v>
      </c>
      <c r="G7" s="10" t="s">
        <v>46</v>
      </c>
      <c r="H7" s="10">
        <v>9</v>
      </c>
      <c r="I7" s="10">
        <v>187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437</v>
      </c>
      <c r="D8" s="10">
        <v>26</v>
      </c>
      <c r="E8" s="10" t="s">
        <v>46</v>
      </c>
      <c r="F8" s="10">
        <v>14</v>
      </c>
      <c r="G8" s="10" t="s">
        <v>46</v>
      </c>
      <c r="H8" s="10">
        <v>12</v>
      </c>
      <c r="I8" s="10">
        <v>411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739</v>
      </c>
      <c r="D9" s="10">
        <v>40</v>
      </c>
      <c r="E9" s="10" t="s">
        <v>46</v>
      </c>
      <c r="F9" s="10">
        <v>14</v>
      </c>
      <c r="G9" s="10" t="s">
        <v>46</v>
      </c>
      <c r="H9" s="10">
        <v>26</v>
      </c>
      <c r="I9" s="10">
        <v>699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1565</v>
      </c>
      <c r="D10" s="10">
        <v>70</v>
      </c>
      <c r="E10" s="10">
        <v>5</v>
      </c>
      <c r="F10" s="10">
        <v>13</v>
      </c>
      <c r="G10" s="10">
        <v>6</v>
      </c>
      <c r="H10" s="10">
        <v>46</v>
      </c>
      <c r="I10" s="10">
        <v>1495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1892</v>
      </c>
      <c r="D11" s="10">
        <v>88</v>
      </c>
      <c r="E11" s="10">
        <v>17</v>
      </c>
      <c r="F11" s="10">
        <v>8</v>
      </c>
      <c r="G11" s="10">
        <v>13</v>
      </c>
      <c r="H11" s="10">
        <v>50</v>
      </c>
      <c r="I11" s="10">
        <v>1804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2712</v>
      </c>
      <c r="D12" s="10">
        <v>153</v>
      </c>
      <c r="E12" s="10">
        <v>26</v>
      </c>
      <c r="F12" s="10">
        <v>20</v>
      </c>
      <c r="G12" s="10">
        <v>17</v>
      </c>
      <c r="H12" s="10">
        <v>90</v>
      </c>
      <c r="I12" s="10">
        <v>2559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3633</v>
      </c>
      <c r="D13" s="10">
        <v>170</v>
      </c>
      <c r="E13" s="10">
        <v>10</v>
      </c>
      <c r="F13" s="10">
        <v>19</v>
      </c>
      <c r="G13" s="10">
        <v>12</v>
      </c>
      <c r="H13" s="10">
        <v>129</v>
      </c>
      <c r="I13" s="10">
        <v>3463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3929</v>
      </c>
      <c r="D14" s="10">
        <v>198</v>
      </c>
      <c r="E14" s="10">
        <v>14</v>
      </c>
      <c r="F14" s="10">
        <v>15</v>
      </c>
      <c r="G14" s="10">
        <v>23</v>
      </c>
      <c r="H14" s="10">
        <v>146</v>
      </c>
      <c r="I14" s="10">
        <v>3731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3210</v>
      </c>
      <c r="D15" s="10">
        <v>148</v>
      </c>
      <c r="E15" s="10">
        <v>9</v>
      </c>
      <c r="F15" s="10">
        <v>29</v>
      </c>
      <c r="G15" s="10">
        <v>13</v>
      </c>
      <c r="H15" s="10">
        <v>97</v>
      </c>
      <c r="I15" s="10">
        <v>3062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2833</v>
      </c>
      <c r="D16" s="10">
        <v>147</v>
      </c>
      <c r="E16" s="10">
        <v>27</v>
      </c>
      <c r="F16" s="10">
        <v>21</v>
      </c>
      <c r="G16" s="10">
        <v>14</v>
      </c>
      <c r="H16" s="10">
        <v>85</v>
      </c>
      <c r="I16" s="10">
        <v>2686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2449</v>
      </c>
      <c r="D17" s="10">
        <v>176</v>
      </c>
      <c r="E17" s="10">
        <v>31</v>
      </c>
      <c r="F17" s="10">
        <v>33</v>
      </c>
      <c r="G17" s="10">
        <v>7</v>
      </c>
      <c r="H17" s="10">
        <v>105</v>
      </c>
      <c r="I17" s="10">
        <v>2273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2076</v>
      </c>
      <c r="D18" s="10">
        <v>216</v>
      </c>
      <c r="E18" s="10">
        <v>44</v>
      </c>
      <c r="F18" s="10">
        <v>51</v>
      </c>
      <c r="G18" s="10">
        <v>12</v>
      </c>
      <c r="H18" s="10">
        <v>109</v>
      </c>
      <c r="I18" s="10">
        <v>1860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1628</v>
      </c>
      <c r="D19" s="10">
        <v>382</v>
      </c>
      <c r="E19" s="10">
        <v>207</v>
      </c>
      <c r="F19" s="10">
        <v>51</v>
      </c>
      <c r="G19" s="10">
        <v>20</v>
      </c>
      <c r="H19" s="10">
        <v>104</v>
      </c>
      <c r="I19" s="10">
        <v>1246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1393</v>
      </c>
      <c r="D20" s="10">
        <v>891</v>
      </c>
      <c r="E20" s="10">
        <v>611</v>
      </c>
      <c r="F20" s="10">
        <v>43</v>
      </c>
      <c r="G20" s="10">
        <v>65</v>
      </c>
      <c r="H20" s="10">
        <v>172</v>
      </c>
      <c r="I20" s="10">
        <v>502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1414</v>
      </c>
      <c r="D21" s="10">
        <v>1242</v>
      </c>
      <c r="E21" s="10">
        <v>952</v>
      </c>
      <c r="F21" s="10">
        <v>35</v>
      </c>
      <c r="G21" s="10">
        <v>160</v>
      </c>
      <c r="H21" s="10">
        <v>95</v>
      </c>
      <c r="I21" s="10">
        <v>172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1040</v>
      </c>
      <c r="D22" s="10">
        <v>937</v>
      </c>
      <c r="E22" s="10">
        <v>706</v>
      </c>
      <c r="F22" s="10">
        <v>17</v>
      </c>
      <c r="G22" s="10">
        <v>182</v>
      </c>
      <c r="H22" s="10">
        <v>32</v>
      </c>
      <c r="I22" s="10">
        <v>103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554</v>
      </c>
      <c r="D23" s="10">
        <v>487</v>
      </c>
      <c r="E23" s="10">
        <v>306</v>
      </c>
      <c r="F23" s="10">
        <v>19</v>
      </c>
      <c r="G23" s="10">
        <v>146</v>
      </c>
      <c r="H23" s="10">
        <v>16</v>
      </c>
      <c r="I23" s="10">
        <v>67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297</v>
      </c>
      <c r="D24" s="10">
        <v>253</v>
      </c>
      <c r="E24" s="10">
        <v>151</v>
      </c>
      <c r="F24" s="10">
        <v>6</v>
      </c>
      <c r="G24" s="10">
        <v>92</v>
      </c>
      <c r="H24" s="10">
        <v>4</v>
      </c>
      <c r="I24" s="10">
        <v>44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199</v>
      </c>
      <c r="D25" s="10">
        <v>150</v>
      </c>
      <c r="E25" s="10">
        <v>74</v>
      </c>
      <c r="F25" s="10">
        <v>16</v>
      </c>
      <c r="G25" s="10">
        <v>59</v>
      </c>
      <c r="H25" s="10">
        <v>1</v>
      </c>
      <c r="I25" s="10">
        <v>49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8</v>
      </c>
      <c r="D26" s="10">
        <v>6</v>
      </c>
      <c r="E26" s="10">
        <v>4</v>
      </c>
      <c r="F26" s="10" t="s">
        <v>43</v>
      </c>
      <c r="G26" s="10">
        <v>1</v>
      </c>
      <c r="H26" s="10">
        <v>1</v>
      </c>
      <c r="I26" s="10">
        <v>2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17349</v>
      </c>
      <c r="D27" s="3">
        <v>3590</v>
      </c>
      <c r="E27" s="3">
        <v>1708</v>
      </c>
      <c r="F27" s="3">
        <v>350</v>
      </c>
      <c r="G27" s="3">
        <v>678</v>
      </c>
      <c r="H27" s="3">
        <v>854</v>
      </c>
      <c r="I27" s="3">
        <v>13759</v>
      </c>
    </row>
    <row r="28" spans="1:11" ht="12" customHeight="1" x14ac:dyDescent="0.2">
      <c r="A28" s="27" t="s">
        <v>32</v>
      </c>
      <c r="B28" s="1" t="s">
        <v>10</v>
      </c>
      <c r="C28" s="10">
        <v>80</v>
      </c>
      <c r="D28" s="10">
        <v>6</v>
      </c>
      <c r="E28" s="10" t="s">
        <v>46</v>
      </c>
      <c r="F28" s="10">
        <v>3</v>
      </c>
      <c r="G28" s="10" t="s">
        <v>46</v>
      </c>
      <c r="H28" s="10">
        <v>3</v>
      </c>
      <c r="I28" s="10">
        <v>74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215</v>
      </c>
      <c r="D29" s="10">
        <v>14</v>
      </c>
      <c r="E29" s="10" t="s">
        <v>46</v>
      </c>
      <c r="F29" s="10">
        <v>8</v>
      </c>
      <c r="G29" s="10" t="s">
        <v>46</v>
      </c>
      <c r="H29" s="10">
        <v>6</v>
      </c>
      <c r="I29" s="10">
        <v>201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358</v>
      </c>
      <c r="D30" s="10">
        <v>19</v>
      </c>
      <c r="E30" s="10" t="s">
        <v>46</v>
      </c>
      <c r="F30" s="10">
        <v>6</v>
      </c>
      <c r="G30" s="10" t="s">
        <v>46</v>
      </c>
      <c r="H30" s="10">
        <v>13</v>
      </c>
      <c r="I30" s="10">
        <v>339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793</v>
      </c>
      <c r="D31" s="10">
        <v>39</v>
      </c>
      <c r="E31" s="10">
        <v>3</v>
      </c>
      <c r="F31" s="10">
        <v>11</v>
      </c>
      <c r="G31" s="10">
        <v>2</v>
      </c>
      <c r="H31" s="10">
        <v>23</v>
      </c>
      <c r="I31" s="10">
        <v>754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1004</v>
      </c>
      <c r="D32" s="10">
        <v>57</v>
      </c>
      <c r="E32" s="10">
        <v>9</v>
      </c>
      <c r="F32" s="10">
        <v>5</v>
      </c>
      <c r="G32" s="10">
        <v>9</v>
      </c>
      <c r="H32" s="10">
        <v>34</v>
      </c>
      <c r="I32" s="10">
        <v>947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1439</v>
      </c>
      <c r="D33" s="10">
        <v>101</v>
      </c>
      <c r="E33" s="10">
        <v>8</v>
      </c>
      <c r="F33" s="10">
        <v>17</v>
      </c>
      <c r="G33" s="10">
        <v>13</v>
      </c>
      <c r="H33" s="10">
        <v>63</v>
      </c>
      <c r="I33" s="10">
        <v>1338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1965</v>
      </c>
      <c r="D34" s="10">
        <v>116</v>
      </c>
      <c r="E34" s="10">
        <v>4</v>
      </c>
      <c r="F34" s="10">
        <v>12</v>
      </c>
      <c r="G34" s="10">
        <v>5</v>
      </c>
      <c r="H34" s="10">
        <v>95</v>
      </c>
      <c r="I34" s="10">
        <v>1849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2053</v>
      </c>
      <c r="D35" s="10">
        <v>145</v>
      </c>
      <c r="E35" s="10">
        <v>6</v>
      </c>
      <c r="F35" s="10">
        <v>9</v>
      </c>
      <c r="G35" s="10">
        <v>15</v>
      </c>
      <c r="H35" s="10">
        <v>115</v>
      </c>
      <c r="I35" s="10">
        <v>1908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1700</v>
      </c>
      <c r="D36" s="10">
        <v>102</v>
      </c>
      <c r="E36" s="10">
        <v>3</v>
      </c>
      <c r="F36" s="10">
        <v>21</v>
      </c>
      <c r="G36" s="10">
        <v>7</v>
      </c>
      <c r="H36" s="10">
        <v>71</v>
      </c>
      <c r="I36" s="10">
        <v>1598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1525</v>
      </c>
      <c r="D37" s="10">
        <v>95</v>
      </c>
      <c r="E37" s="10">
        <v>13</v>
      </c>
      <c r="F37" s="10">
        <v>18</v>
      </c>
      <c r="G37" s="10">
        <v>5</v>
      </c>
      <c r="H37" s="10">
        <v>59</v>
      </c>
      <c r="I37" s="10">
        <v>1430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1356</v>
      </c>
      <c r="D38" s="10">
        <v>127</v>
      </c>
      <c r="E38" s="10">
        <v>20</v>
      </c>
      <c r="F38" s="10">
        <v>28</v>
      </c>
      <c r="G38" s="10">
        <v>4</v>
      </c>
      <c r="H38" s="10">
        <v>75</v>
      </c>
      <c r="I38" s="10">
        <v>1229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1171</v>
      </c>
      <c r="D39" s="10">
        <v>146</v>
      </c>
      <c r="E39" s="10">
        <v>22</v>
      </c>
      <c r="F39" s="10">
        <v>44</v>
      </c>
      <c r="G39" s="10">
        <v>10</v>
      </c>
      <c r="H39" s="10">
        <v>70</v>
      </c>
      <c r="I39" s="10">
        <v>1025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880</v>
      </c>
      <c r="D40" s="10">
        <v>295</v>
      </c>
      <c r="E40" s="10">
        <v>163</v>
      </c>
      <c r="F40" s="10">
        <v>47</v>
      </c>
      <c r="G40" s="10">
        <v>14</v>
      </c>
      <c r="H40" s="10">
        <v>71</v>
      </c>
      <c r="I40" s="10">
        <v>585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779</v>
      </c>
      <c r="D41" s="10">
        <v>546</v>
      </c>
      <c r="E41" s="10">
        <v>382</v>
      </c>
      <c r="F41" s="10">
        <v>35</v>
      </c>
      <c r="G41" s="10">
        <v>58</v>
      </c>
      <c r="H41" s="10">
        <v>71</v>
      </c>
      <c r="I41" s="10">
        <v>233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798</v>
      </c>
      <c r="D42" s="10">
        <v>698</v>
      </c>
      <c r="E42" s="10">
        <v>479</v>
      </c>
      <c r="F42" s="10">
        <v>34</v>
      </c>
      <c r="G42" s="10">
        <v>130</v>
      </c>
      <c r="H42" s="10">
        <v>55</v>
      </c>
      <c r="I42" s="10">
        <v>100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554</v>
      </c>
      <c r="D43" s="10">
        <v>495</v>
      </c>
      <c r="E43" s="10">
        <v>316</v>
      </c>
      <c r="F43" s="10">
        <v>13</v>
      </c>
      <c r="G43" s="10">
        <v>154</v>
      </c>
      <c r="H43" s="10">
        <v>12</v>
      </c>
      <c r="I43" s="10">
        <v>59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354</v>
      </c>
      <c r="D44" s="10">
        <v>313</v>
      </c>
      <c r="E44" s="10">
        <v>157</v>
      </c>
      <c r="F44" s="10">
        <v>18</v>
      </c>
      <c r="G44" s="10">
        <v>126</v>
      </c>
      <c r="H44" s="10">
        <v>12</v>
      </c>
      <c r="I44" s="10">
        <v>41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187</v>
      </c>
      <c r="D45" s="10">
        <v>166</v>
      </c>
      <c r="E45" s="10">
        <v>78</v>
      </c>
      <c r="F45" s="10">
        <v>6</v>
      </c>
      <c r="G45" s="10">
        <v>78</v>
      </c>
      <c r="H45" s="10">
        <v>4</v>
      </c>
      <c r="I45" s="10">
        <v>21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133</v>
      </c>
      <c r="D46" s="10">
        <v>106</v>
      </c>
      <c r="E46" s="10">
        <v>42</v>
      </c>
      <c r="F46" s="10">
        <v>15</v>
      </c>
      <c r="G46" s="10">
        <v>48</v>
      </c>
      <c r="H46" s="10">
        <v>1</v>
      </c>
      <c r="I46" s="10">
        <v>27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5</v>
      </c>
      <c r="D47" s="10">
        <v>4</v>
      </c>
      <c r="E47" s="10">
        <v>3</v>
      </c>
      <c r="F47" s="10" t="s">
        <v>43</v>
      </c>
      <c r="G47" s="10" t="s">
        <v>43</v>
      </c>
      <c r="H47" s="10">
        <v>1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14859</v>
      </c>
      <c r="D48" s="3">
        <v>2203</v>
      </c>
      <c r="E48" s="3">
        <v>1486</v>
      </c>
      <c r="F48" s="3">
        <v>78</v>
      </c>
      <c r="G48" s="3">
        <v>164</v>
      </c>
      <c r="H48" s="3">
        <v>475</v>
      </c>
      <c r="I48" s="3">
        <v>12656</v>
      </c>
    </row>
    <row r="49" spans="1:11" ht="12" customHeight="1" x14ac:dyDescent="0.2">
      <c r="A49" s="27" t="s">
        <v>32</v>
      </c>
      <c r="B49" s="1" t="s">
        <v>10</v>
      </c>
      <c r="C49" s="10">
        <v>120</v>
      </c>
      <c r="D49" s="10">
        <v>7</v>
      </c>
      <c r="E49" s="10" t="s">
        <v>46</v>
      </c>
      <c r="F49" s="10">
        <v>1</v>
      </c>
      <c r="G49" s="10" t="s">
        <v>46</v>
      </c>
      <c r="H49" s="10">
        <v>6</v>
      </c>
      <c r="I49" s="10">
        <v>113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222</v>
      </c>
      <c r="D50" s="10">
        <v>12</v>
      </c>
      <c r="E50" s="10" t="s">
        <v>46</v>
      </c>
      <c r="F50" s="10">
        <v>6</v>
      </c>
      <c r="G50" s="10" t="s">
        <v>46</v>
      </c>
      <c r="H50" s="10">
        <v>6</v>
      </c>
      <c r="I50" s="10">
        <v>210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381</v>
      </c>
      <c r="D51" s="10">
        <v>21</v>
      </c>
      <c r="E51" s="10" t="s">
        <v>46</v>
      </c>
      <c r="F51" s="10">
        <v>8</v>
      </c>
      <c r="G51" s="10" t="s">
        <v>46</v>
      </c>
      <c r="H51" s="10">
        <v>13</v>
      </c>
      <c r="I51" s="10">
        <v>360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772</v>
      </c>
      <c r="D52" s="10">
        <v>31</v>
      </c>
      <c r="E52" s="10">
        <v>2</v>
      </c>
      <c r="F52" s="10">
        <v>2</v>
      </c>
      <c r="G52" s="10">
        <v>4</v>
      </c>
      <c r="H52" s="10">
        <v>23</v>
      </c>
      <c r="I52" s="10">
        <v>741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888</v>
      </c>
      <c r="D53" s="10">
        <v>31</v>
      </c>
      <c r="E53" s="10">
        <v>8</v>
      </c>
      <c r="F53" s="10">
        <v>3</v>
      </c>
      <c r="G53" s="10">
        <v>4</v>
      </c>
      <c r="H53" s="10">
        <v>16</v>
      </c>
      <c r="I53" s="10">
        <v>857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1273</v>
      </c>
      <c r="D54" s="10">
        <v>52</v>
      </c>
      <c r="E54" s="10">
        <v>18</v>
      </c>
      <c r="F54" s="10">
        <v>3</v>
      </c>
      <c r="G54" s="10">
        <v>4</v>
      </c>
      <c r="H54" s="10">
        <v>27</v>
      </c>
      <c r="I54" s="10">
        <v>1221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1668</v>
      </c>
      <c r="D55" s="10">
        <v>54</v>
      </c>
      <c r="E55" s="10">
        <v>6</v>
      </c>
      <c r="F55" s="10">
        <v>7</v>
      </c>
      <c r="G55" s="10">
        <v>7</v>
      </c>
      <c r="H55" s="10">
        <v>34</v>
      </c>
      <c r="I55" s="10">
        <v>1614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1876</v>
      </c>
      <c r="D56" s="10">
        <v>53</v>
      </c>
      <c r="E56" s="10">
        <v>8</v>
      </c>
      <c r="F56" s="10">
        <v>6</v>
      </c>
      <c r="G56" s="10">
        <v>8</v>
      </c>
      <c r="H56" s="10">
        <v>31</v>
      </c>
      <c r="I56" s="10">
        <v>1823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1510</v>
      </c>
      <c r="D57" s="10">
        <v>46</v>
      </c>
      <c r="E57" s="10">
        <v>6</v>
      </c>
      <c r="F57" s="10">
        <v>8</v>
      </c>
      <c r="G57" s="10">
        <v>6</v>
      </c>
      <c r="H57" s="10">
        <v>26</v>
      </c>
      <c r="I57" s="10">
        <v>1464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1308</v>
      </c>
      <c r="D58" s="10">
        <v>52</v>
      </c>
      <c r="E58" s="10">
        <v>14</v>
      </c>
      <c r="F58" s="10">
        <v>3</v>
      </c>
      <c r="G58" s="10">
        <v>9</v>
      </c>
      <c r="H58" s="10">
        <v>26</v>
      </c>
      <c r="I58" s="10">
        <v>1256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1093</v>
      </c>
      <c r="D59" s="10">
        <v>49</v>
      </c>
      <c r="E59" s="10">
        <v>11</v>
      </c>
      <c r="F59" s="10">
        <v>5</v>
      </c>
      <c r="G59" s="10">
        <v>3</v>
      </c>
      <c r="H59" s="10">
        <v>30</v>
      </c>
      <c r="I59" s="10">
        <v>1044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905</v>
      </c>
      <c r="D60" s="10">
        <v>70</v>
      </c>
      <c r="E60" s="10">
        <v>22</v>
      </c>
      <c r="F60" s="10">
        <v>7</v>
      </c>
      <c r="G60" s="10">
        <v>2</v>
      </c>
      <c r="H60" s="10">
        <v>39</v>
      </c>
      <c r="I60" s="10">
        <v>835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748</v>
      </c>
      <c r="D61" s="10">
        <v>87</v>
      </c>
      <c r="E61" s="10">
        <v>44</v>
      </c>
      <c r="F61" s="10">
        <v>4</v>
      </c>
      <c r="G61" s="10">
        <v>6</v>
      </c>
      <c r="H61" s="10">
        <v>33</v>
      </c>
      <c r="I61" s="10">
        <v>661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614</v>
      </c>
      <c r="D62" s="10">
        <v>345</v>
      </c>
      <c r="E62" s="10">
        <v>229</v>
      </c>
      <c r="F62" s="10">
        <v>8</v>
      </c>
      <c r="G62" s="10">
        <v>7</v>
      </c>
      <c r="H62" s="10">
        <v>101</v>
      </c>
      <c r="I62" s="10">
        <v>269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616</v>
      </c>
      <c r="D63" s="10">
        <v>544</v>
      </c>
      <c r="E63" s="10">
        <v>473</v>
      </c>
      <c r="F63" s="10">
        <v>1</v>
      </c>
      <c r="G63" s="10">
        <v>30</v>
      </c>
      <c r="H63" s="10">
        <v>40</v>
      </c>
      <c r="I63" s="10">
        <v>72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486</v>
      </c>
      <c r="D64" s="10">
        <v>442</v>
      </c>
      <c r="E64" s="10">
        <v>390</v>
      </c>
      <c r="F64" s="10">
        <v>4</v>
      </c>
      <c r="G64" s="10">
        <v>28</v>
      </c>
      <c r="H64" s="10">
        <v>20</v>
      </c>
      <c r="I64" s="10">
        <v>44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200</v>
      </c>
      <c r="D65" s="10">
        <v>174</v>
      </c>
      <c r="E65" s="10">
        <v>149</v>
      </c>
      <c r="F65" s="10">
        <v>1</v>
      </c>
      <c r="G65" s="10">
        <v>20</v>
      </c>
      <c r="H65" s="10">
        <v>4</v>
      </c>
      <c r="I65" s="10">
        <v>26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110</v>
      </c>
      <c r="D66" s="10">
        <v>87</v>
      </c>
      <c r="E66" s="10">
        <v>73</v>
      </c>
      <c r="F66" s="10" t="s">
        <v>43</v>
      </c>
      <c r="G66" s="10">
        <v>14</v>
      </c>
      <c r="H66" s="10" t="s">
        <v>43</v>
      </c>
      <c r="I66" s="10">
        <v>23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66</v>
      </c>
      <c r="D67" s="10">
        <v>44</v>
      </c>
      <c r="E67" s="10">
        <v>32</v>
      </c>
      <c r="F67" s="10">
        <v>1</v>
      </c>
      <c r="G67" s="10">
        <v>11</v>
      </c>
      <c r="H67" s="10" t="s">
        <v>43</v>
      </c>
      <c r="I67" s="10">
        <v>22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3</v>
      </c>
      <c r="D68" s="6">
        <v>2</v>
      </c>
      <c r="E68" s="6">
        <v>1</v>
      </c>
      <c r="F68" s="6" t="s">
        <v>43</v>
      </c>
      <c r="G68" s="6">
        <v>1</v>
      </c>
      <c r="H68" s="6" t="s">
        <v>43</v>
      </c>
      <c r="I68" s="6">
        <v>1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1903</v>
      </c>
      <c r="D6" s="3">
        <v>304</v>
      </c>
      <c r="E6" s="3">
        <v>168</v>
      </c>
      <c r="F6" s="3">
        <v>35</v>
      </c>
      <c r="G6" s="3">
        <v>30</v>
      </c>
      <c r="H6" s="3">
        <v>71</v>
      </c>
      <c r="I6" s="3">
        <v>1599</v>
      </c>
    </row>
    <row r="7" spans="1:32" ht="12" customHeight="1" x14ac:dyDescent="0.2">
      <c r="A7" s="27" t="s">
        <v>32</v>
      </c>
      <c r="B7" s="1" t="s">
        <v>10</v>
      </c>
      <c r="C7" s="10">
        <v>26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25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39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39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82</v>
      </c>
      <c r="D9" s="10">
        <v>5</v>
      </c>
      <c r="E9" s="10" t="s">
        <v>46</v>
      </c>
      <c r="F9" s="10">
        <v>1</v>
      </c>
      <c r="G9" s="10" t="s">
        <v>46</v>
      </c>
      <c r="H9" s="10">
        <v>4</v>
      </c>
      <c r="I9" s="10">
        <v>77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103</v>
      </c>
      <c r="D10" s="10">
        <v>2</v>
      </c>
      <c r="E10" s="10" t="s">
        <v>43</v>
      </c>
      <c r="F10" s="10">
        <v>1</v>
      </c>
      <c r="G10" s="10" t="s">
        <v>43</v>
      </c>
      <c r="H10" s="10">
        <v>1</v>
      </c>
      <c r="I10" s="10">
        <v>101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106</v>
      </c>
      <c r="D11" s="10">
        <v>6</v>
      </c>
      <c r="E11" s="10">
        <v>1</v>
      </c>
      <c r="F11" s="10">
        <v>2</v>
      </c>
      <c r="G11" s="10">
        <v>1</v>
      </c>
      <c r="H11" s="10">
        <v>2</v>
      </c>
      <c r="I11" s="10">
        <v>100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160</v>
      </c>
      <c r="D12" s="10">
        <v>2</v>
      </c>
      <c r="E12" s="10" t="s">
        <v>43</v>
      </c>
      <c r="F12" s="10" t="s">
        <v>43</v>
      </c>
      <c r="G12" s="10" t="s">
        <v>43</v>
      </c>
      <c r="H12" s="10">
        <v>2</v>
      </c>
      <c r="I12" s="10">
        <v>158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186</v>
      </c>
      <c r="D13" s="10">
        <v>5</v>
      </c>
      <c r="E13" s="10">
        <v>2</v>
      </c>
      <c r="F13" s="10" t="s">
        <v>43</v>
      </c>
      <c r="G13" s="10" t="s">
        <v>43</v>
      </c>
      <c r="H13" s="10">
        <v>3</v>
      </c>
      <c r="I13" s="10">
        <v>181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209</v>
      </c>
      <c r="D14" s="10">
        <v>6</v>
      </c>
      <c r="E14" s="10" t="s">
        <v>43</v>
      </c>
      <c r="F14" s="10" t="s">
        <v>43</v>
      </c>
      <c r="G14" s="10">
        <v>1</v>
      </c>
      <c r="H14" s="10">
        <v>5</v>
      </c>
      <c r="I14" s="10">
        <v>203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217</v>
      </c>
      <c r="D15" s="10">
        <v>6</v>
      </c>
      <c r="E15" s="10" t="s">
        <v>43</v>
      </c>
      <c r="F15" s="10">
        <v>2</v>
      </c>
      <c r="G15" s="10" t="s">
        <v>43</v>
      </c>
      <c r="H15" s="10">
        <v>4</v>
      </c>
      <c r="I15" s="10">
        <v>211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147</v>
      </c>
      <c r="D16" s="10">
        <v>13</v>
      </c>
      <c r="E16" s="10" t="s">
        <v>43</v>
      </c>
      <c r="F16" s="10">
        <v>4</v>
      </c>
      <c r="G16" s="10" t="s">
        <v>43</v>
      </c>
      <c r="H16" s="10">
        <v>9</v>
      </c>
      <c r="I16" s="10">
        <v>134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137</v>
      </c>
      <c r="D17" s="10">
        <v>4</v>
      </c>
      <c r="E17" s="10" t="s">
        <v>43</v>
      </c>
      <c r="F17" s="10">
        <v>1</v>
      </c>
      <c r="G17" s="10" t="s">
        <v>43</v>
      </c>
      <c r="H17" s="10">
        <v>3</v>
      </c>
      <c r="I17" s="10">
        <v>133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114</v>
      </c>
      <c r="D18" s="10">
        <v>17</v>
      </c>
      <c r="E18" s="10">
        <v>2</v>
      </c>
      <c r="F18" s="10">
        <v>11</v>
      </c>
      <c r="G18" s="10" t="s">
        <v>43</v>
      </c>
      <c r="H18" s="10">
        <v>4</v>
      </c>
      <c r="I18" s="10">
        <v>97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105</v>
      </c>
      <c r="D19" s="10">
        <v>26</v>
      </c>
      <c r="E19" s="10">
        <v>14</v>
      </c>
      <c r="F19" s="10">
        <v>3</v>
      </c>
      <c r="G19" s="10">
        <v>1</v>
      </c>
      <c r="H19" s="10">
        <v>8</v>
      </c>
      <c r="I19" s="10">
        <v>79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87</v>
      </c>
      <c r="D20" s="10">
        <v>49</v>
      </c>
      <c r="E20" s="10">
        <v>30</v>
      </c>
      <c r="F20" s="10">
        <v>3</v>
      </c>
      <c r="G20" s="10">
        <v>2</v>
      </c>
      <c r="H20" s="10">
        <v>14</v>
      </c>
      <c r="I20" s="10">
        <v>38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68</v>
      </c>
      <c r="D21" s="10">
        <v>60</v>
      </c>
      <c r="E21" s="10">
        <v>47</v>
      </c>
      <c r="F21" s="10">
        <v>2</v>
      </c>
      <c r="G21" s="10">
        <v>6</v>
      </c>
      <c r="H21" s="10">
        <v>5</v>
      </c>
      <c r="I21" s="10">
        <v>8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62</v>
      </c>
      <c r="D22" s="10">
        <v>55</v>
      </c>
      <c r="E22" s="10">
        <v>44</v>
      </c>
      <c r="F22" s="10">
        <v>2</v>
      </c>
      <c r="G22" s="10">
        <v>4</v>
      </c>
      <c r="H22" s="10">
        <v>5</v>
      </c>
      <c r="I22" s="10">
        <v>7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27</v>
      </c>
      <c r="D23" s="10">
        <v>24</v>
      </c>
      <c r="E23" s="10">
        <v>18</v>
      </c>
      <c r="F23" s="10" t="s">
        <v>43</v>
      </c>
      <c r="G23" s="10">
        <v>5</v>
      </c>
      <c r="H23" s="10">
        <v>1</v>
      </c>
      <c r="I23" s="10">
        <v>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17</v>
      </c>
      <c r="D24" s="10">
        <v>15</v>
      </c>
      <c r="E24" s="10">
        <v>7</v>
      </c>
      <c r="F24" s="10">
        <v>1</v>
      </c>
      <c r="G24" s="10">
        <v>7</v>
      </c>
      <c r="H24" s="10" t="s">
        <v>43</v>
      </c>
      <c r="I24" s="10">
        <v>2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11</v>
      </c>
      <c r="D25" s="10">
        <v>8</v>
      </c>
      <c r="E25" s="10">
        <v>3</v>
      </c>
      <c r="F25" s="10">
        <v>2</v>
      </c>
      <c r="G25" s="10">
        <v>3</v>
      </c>
      <c r="H25" s="10" t="s">
        <v>43</v>
      </c>
      <c r="I25" s="10">
        <v>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990</v>
      </c>
      <c r="D27" s="3">
        <v>180</v>
      </c>
      <c r="E27" s="3">
        <v>87</v>
      </c>
      <c r="F27" s="3">
        <v>25</v>
      </c>
      <c r="G27" s="3">
        <v>25</v>
      </c>
      <c r="H27" s="3">
        <v>43</v>
      </c>
      <c r="I27" s="3">
        <v>810</v>
      </c>
    </row>
    <row r="28" spans="1:12" ht="12" customHeight="1" x14ac:dyDescent="0.2">
      <c r="A28" s="27" t="s">
        <v>32</v>
      </c>
      <c r="B28" s="1" t="s">
        <v>10</v>
      </c>
      <c r="C28" s="10">
        <v>12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11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20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20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31</v>
      </c>
      <c r="D30" s="10">
        <v>2</v>
      </c>
      <c r="E30" s="10" t="s">
        <v>46</v>
      </c>
      <c r="F30" s="10" t="s">
        <v>43</v>
      </c>
      <c r="G30" s="10" t="s">
        <v>46</v>
      </c>
      <c r="H30" s="10">
        <v>2</v>
      </c>
      <c r="I30" s="10">
        <v>29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46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46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49</v>
      </c>
      <c r="D32" s="10">
        <v>2</v>
      </c>
      <c r="E32" s="10" t="s">
        <v>43</v>
      </c>
      <c r="F32" s="10" t="s">
        <v>43</v>
      </c>
      <c r="G32" s="10">
        <v>1</v>
      </c>
      <c r="H32" s="10">
        <v>1</v>
      </c>
      <c r="I32" s="10">
        <v>47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83</v>
      </c>
      <c r="D33" s="10">
        <v>2</v>
      </c>
      <c r="E33" s="10" t="s">
        <v>43</v>
      </c>
      <c r="F33" s="10" t="s">
        <v>43</v>
      </c>
      <c r="G33" s="10" t="s">
        <v>43</v>
      </c>
      <c r="H33" s="10">
        <v>2</v>
      </c>
      <c r="I33" s="10">
        <v>81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112</v>
      </c>
      <c r="D34" s="10">
        <v>3</v>
      </c>
      <c r="E34" s="10" t="s">
        <v>43</v>
      </c>
      <c r="F34" s="10" t="s">
        <v>43</v>
      </c>
      <c r="G34" s="10" t="s">
        <v>43</v>
      </c>
      <c r="H34" s="10">
        <v>3</v>
      </c>
      <c r="I34" s="10">
        <v>109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105</v>
      </c>
      <c r="D35" s="10">
        <v>4</v>
      </c>
      <c r="E35" s="10" t="s">
        <v>43</v>
      </c>
      <c r="F35" s="10" t="s">
        <v>43</v>
      </c>
      <c r="G35" s="10">
        <v>1</v>
      </c>
      <c r="H35" s="10">
        <v>3</v>
      </c>
      <c r="I35" s="10">
        <v>101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102</v>
      </c>
      <c r="D36" s="10">
        <v>4</v>
      </c>
      <c r="E36" s="10" t="s">
        <v>43</v>
      </c>
      <c r="F36" s="10">
        <v>1</v>
      </c>
      <c r="G36" s="10" t="s">
        <v>43</v>
      </c>
      <c r="H36" s="10">
        <v>3</v>
      </c>
      <c r="I36" s="10">
        <v>98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81</v>
      </c>
      <c r="D37" s="10">
        <v>6</v>
      </c>
      <c r="E37" s="10" t="s">
        <v>43</v>
      </c>
      <c r="F37" s="10">
        <v>2</v>
      </c>
      <c r="G37" s="10" t="s">
        <v>43</v>
      </c>
      <c r="H37" s="10">
        <v>4</v>
      </c>
      <c r="I37" s="10">
        <v>75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73</v>
      </c>
      <c r="D38" s="10">
        <v>4</v>
      </c>
      <c r="E38" s="10" t="s">
        <v>43</v>
      </c>
      <c r="F38" s="10">
        <v>1</v>
      </c>
      <c r="G38" s="10" t="s">
        <v>43</v>
      </c>
      <c r="H38" s="10">
        <v>3</v>
      </c>
      <c r="I38" s="10">
        <v>69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59</v>
      </c>
      <c r="D39" s="10">
        <v>14</v>
      </c>
      <c r="E39" s="10" t="s">
        <v>43</v>
      </c>
      <c r="F39" s="10">
        <v>11</v>
      </c>
      <c r="G39" s="10" t="s">
        <v>43</v>
      </c>
      <c r="H39" s="10">
        <v>3</v>
      </c>
      <c r="I39" s="10">
        <v>45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65</v>
      </c>
      <c r="D40" s="10">
        <v>19</v>
      </c>
      <c r="E40" s="10">
        <v>11</v>
      </c>
      <c r="F40" s="10">
        <v>1</v>
      </c>
      <c r="G40" s="10">
        <v>1</v>
      </c>
      <c r="H40" s="10">
        <v>6</v>
      </c>
      <c r="I40" s="10">
        <v>46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44</v>
      </c>
      <c r="D41" s="10">
        <v>29</v>
      </c>
      <c r="E41" s="10">
        <v>17</v>
      </c>
      <c r="F41" s="10">
        <v>2</v>
      </c>
      <c r="G41" s="10">
        <v>2</v>
      </c>
      <c r="H41" s="10">
        <v>8</v>
      </c>
      <c r="I41" s="10">
        <v>15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38</v>
      </c>
      <c r="D42" s="10">
        <v>31</v>
      </c>
      <c r="E42" s="10">
        <v>23</v>
      </c>
      <c r="F42" s="10">
        <v>2</v>
      </c>
      <c r="G42" s="10">
        <v>5</v>
      </c>
      <c r="H42" s="10">
        <v>1</v>
      </c>
      <c r="I42" s="10">
        <v>7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41</v>
      </c>
      <c r="D43" s="10">
        <v>35</v>
      </c>
      <c r="E43" s="10">
        <v>27</v>
      </c>
      <c r="F43" s="10">
        <v>2</v>
      </c>
      <c r="G43" s="10">
        <v>3</v>
      </c>
      <c r="H43" s="10">
        <v>3</v>
      </c>
      <c r="I43" s="10">
        <v>6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10</v>
      </c>
      <c r="D44" s="10">
        <v>9</v>
      </c>
      <c r="E44" s="10">
        <v>5</v>
      </c>
      <c r="F44" s="10" t="s">
        <v>43</v>
      </c>
      <c r="G44" s="10">
        <v>4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12</v>
      </c>
      <c r="D45" s="10">
        <v>10</v>
      </c>
      <c r="E45" s="10">
        <v>4</v>
      </c>
      <c r="F45" s="10">
        <v>1</v>
      </c>
      <c r="G45" s="10">
        <v>5</v>
      </c>
      <c r="H45" s="10" t="s">
        <v>43</v>
      </c>
      <c r="I45" s="10">
        <v>2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7</v>
      </c>
      <c r="D46" s="10">
        <v>5</v>
      </c>
      <c r="E46" s="10" t="s">
        <v>43</v>
      </c>
      <c r="F46" s="10">
        <v>2</v>
      </c>
      <c r="G46" s="10">
        <v>3</v>
      </c>
      <c r="H46" s="10" t="s">
        <v>43</v>
      </c>
      <c r="I46" s="10">
        <v>2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913</v>
      </c>
      <c r="D48" s="3">
        <v>124</v>
      </c>
      <c r="E48" s="3">
        <v>81</v>
      </c>
      <c r="F48" s="3">
        <v>10</v>
      </c>
      <c r="G48" s="3">
        <v>5</v>
      </c>
      <c r="H48" s="3">
        <v>28</v>
      </c>
      <c r="I48" s="3">
        <v>789</v>
      </c>
    </row>
    <row r="49" spans="1:11" ht="12" customHeight="1" x14ac:dyDescent="0.2">
      <c r="A49" s="27" t="s">
        <v>32</v>
      </c>
      <c r="B49" s="1" t="s">
        <v>10</v>
      </c>
      <c r="C49" s="10">
        <v>14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19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51</v>
      </c>
      <c r="D51" s="10">
        <v>3</v>
      </c>
      <c r="E51" s="10" t="s">
        <v>46</v>
      </c>
      <c r="F51" s="10">
        <v>1</v>
      </c>
      <c r="G51" s="10" t="s">
        <v>46</v>
      </c>
      <c r="H51" s="10">
        <v>2</v>
      </c>
      <c r="I51" s="10">
        <v>48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57</v>
      </c>
      <c r="D52" s="10">
        <v>2</v>
      </c>
      <c r="E52" s="10" t="s">
        <v>43</v>
      </c>
      <c r="F52" s="10">
        <v>1</v>
      </c>
      <c r="G52" s="10" t="s">
        <v>43</v>
      </c>
      <c r="H52" s="10">
        <v>1</v>
      </c>
      <c r="I52" s="10">
        <v>55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57</v>
      </c>
      <c r="D53" s="10">
        <v>4</v>
      </c>
      <c r="E53" s="10">
        <v>1</v>
      </c>
      <c r="F53" s="10">
        <v>2</v>
      </c>
      <c r="G53" s="10" t="s">
        <v>43</v>
      </c>
      <c r="H53" s="10">
        <v>1</v>
      </c>
      <c r="I53" s="10">
        <v>53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77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77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74</v>
      </c>
      <c r="D55" s="10">
        <v>2</v>
      </c>
      <c r="E55" s="10">
        <v>2</v>
      </c>
      <c r="F55" s="10" t="s">
        <v>43</v>
      </c>
      <c r="G55" s="10" t="s">
        <v>43</v>
      </c>
      <c r="H55" s="10" t="s">
        <v>43</v>
      </c>
      <c r="I55" s="10">
        <v>72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104</v>
      </c>
      <c r="D56" s="10">
        <v>2</v>
      </c>
      <c r="E56" s="10" t="s">
        <v>43</v>
      </c>
      <c r="F56" s="10" t="s">
        <v>43</v>
      </c>
      <c r="G56" s="10" t="s">
        <v>43</v>
      </c>
      <c r="H56" s="10">
        <v>2</v>
      </c>
      <c r="I56" s="10">
        <v>102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115</v>
      </c>
      <c r="D57" s="10">
        <v>2</v>
      </c>
      <c r="E57" s="10" t="s">
        <v>43</v>
      </c>
      <c r="F57" s="10">
        <v>1</v>
      </c>
      <c r="G57" s="10" t="s">
        <v>43</v>
      </c>
      <c r="H57" s="10">
        <v>1</v>
      </c>
      <c r="I57" s="10">
        <v>113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66</v>
      </c>
      <c r="D58" s="10">
        <v>7</v>
      </c>
      <c r="E58" s="10" t="s">
        <v>43</v>
      </c>
      <c r="F58" s="10">
        <v>2</v>
      </c>
      <c r="G58" s="10" t="s">
        <v>43</v>
      </c>
      <c r="H58" s="10">
        <v>5</v>
      </c>
      <c r="I58" s="10">
        <v>59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64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64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55</v>
      </c>
      <c r="D60" s="10">
        <v>3</v>
      </c>
      <c r="E60" s="10">
        <v>2</v>
      </c>
      <c r="F60" s="10" t="s">
        <v>43</v>
      </c>
      <c r="G60" s="10" t="s">
        <v>43</v>
      </c>
      <c r="H60" s="10">
        <v>1</v>
      </c>
      <c r="I60" s="10">
        <v>52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40</v>
      </c>
      <c r="D61" s="10">
        <v>7</v>
      </c>
      <c r="E61" s="10">
        <v>3</v>
      </c>
      <c r="F61" s="10">
        <v>2</v>
      </c>
      <c r="G61" s="10" t="s">
        <v>43</v>
      </c>
      <c r="H61" s="10">
        <v>2</v>
      </c>
      <c r="I61" s="10">
        <v>33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43</v>
      </c>
      <c r="D62" s="10">
        <v>20</v>
      </c>
      <c r="E62" s="10">
        <v>13</v>
      </c>
      <c r="F62" s="10">
        <v>1</v>
      </c>
      <c r="G62" s="10" t="s">
        <v>43</v>
      </c>
      <c r="H62" s="10">
        <v>6</v>
      </c>
      <c r="I62" s="10">
        <v>23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30</v>
      </c>
      <c r="D63" s="10">
        <v>29</v>
      </c>
      <c r="E63" s="10">
        <v>24</v>
      </c>
      <c r="F63" s="10" t="s">
        <v>43</v>
      </c>
      <c r="G63" s="10">
        <v>1</v>
      </c>
      <c r="H63" s="10">
        <v>4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21</v>
      </c>
      <c r="D64" s="10">
        <v>20</v>
      </c>
      <c r="E64" s="10">
        <v>17</v>
      </c>
      <c r="F64" s="10" t="s">
        <v>43</v>
      </c>
      <c r="G64" s="10">
        <v>1</v>
      </c>
      <c r="H64" s="10">
        <v>2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17</v>
      </c>
      <c r="D65" s="10">
        <v>15</v>
      </c>
      <c r="E65" s="10">
        <v>13</v>
      </c>
      <c r="F65" s="10" t="s">
        <v>43</v>
      </c>
      <c r="G65" s="10">
        <v>1</v>
      </c>
      <c r="H65" s="10">
        <v>1</v>
      </c>
      <c r="I65" s="10">
        <v>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5</v>
      </c>
      <c r="D66" s="10">
        <v>5</v>
      </c>
      <c r="E66" s="10">
        <v>3</v>
      </c>
      <c r="F66" s="10" t="s">
        <v>43</v>
      </c>
      <c r="G66" s="10">
        <v>2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3</v>
      </c>
      <c r="E67" s="10">
        <v>3</v>
      </c>
      <c r="F67" s="10" t="s">
        <v>43</v>
      </c>
      <c r="G67" s="10" t="s">
        <v>43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13924</v>
      </c>
      <c r="D6" s="3">
        <v>2462</v>
      </c>
      <c r="E6" s="3">
        <v>1286</v>
      </c>
      <c r="F6" s="3">
        <v>269</v>
      </c>
      <c r="G6" s="3">
        <v>287</v>
      </c>
      <c r="H6" s="3">
        <v>620</v>
      </c>
      <c r="I6" s="3">
        <v>11462</v>
      </c>
    </row>
    <row r="7" spans="1:32" ht="12" customHeight="1" x14ac:dyDescent="0.2">
      <c r="A7" s="27" t="s">
        <v>32</v>
      </c>
      <c r="B7" s="1" t="s">
        <v>10</v>
      </c>
      <c r="C7" s="10">
        <v>82</v>
      </c>
      <c r="D7" s="10">
        <v>4</v>
      </c>
      <c r="E7" s="10" t="s">
        <v>46</v>
      </c>
      <c r="F7" s="10">
        <v>3</v>
      </c>
      <c r="G7" s="10" t="s">
        <v>46</v>
      </c>
      <c r="H7" s="10">
        <v>1</v>
      </c>
      <c r="I7" s="10">
        <v>78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165</v>
      </c>
      <c r="D8" s="10">
        <v>13</v>
      </c>
      <c r="E8" s="10" t="s">
        <v>46</v>
      </c>
      <c r="F8" s="10">
        <v>6</v>
      </c>
      <c r="G8" s="10" t="s">
        <v>46</v>
      </c>
      <c r="H8" s="10">
        <v>7</v>
      </c>
      <c r="I8" s="10">
        <v>152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301</v>
      </c>
      <c r="D9" s="10">
        <v>26</v>
      </c>
      <c r="E9" s="10" t="s">
        <v>46</v>
      </c>
      <c r="F9" s="10">
        <v>8</v>
      </c>
      <c r="G9" s="10" t="s">
        <v>46</v>
      </c>
      <c r="H9" s="10">
        <v>18</v>
      </c>
      <c r="I9" s="10">
        <v>275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652</v>
      </c>
      <c r="D10" s="10">
        <v>37</v>
      </c>
      <c r="E10" s="10">
        <v>2</v>
      </c>
      <c r="F10" s="10">
        <v>8</v>
      </c>
      <c r="G10" s="10">
        <v>1</v>
      </c>
      <c r="H10" s="10">
        <v>26</v>
      </c>
      <c r="I10" s="10">
        <v>615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770</v>
      </c>
      <c r="D11" s="10">
        <v>39</v>
      </c>
      <c r="E11" s="10">
        <v>4</v>
      </c>
      <c r="F11" s="10">
        <v>7</v>
      </c>
      <c r="G11" s="10">
        <v>6</v>
      </c>
      <c r="H11" s="10">
        <v>22</v>
      </c>
      <c r="I11" s="10">
        <v>731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1091</v>
      </c>
      <c r="D12" s="10">
        <v>68</v>
      </c>
      <c r="E12" s="10">
        <v>12</v>
      </c>
      <c r="F12" s="10">
        <v>15</v>
      </c>
      <c r="G12" s="10">
        <v>8</v>
      </c>
      <c r="H12" s="10">
        <v>33</v>
      </c>
      <c r="I12" s="10">
        <v>1023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1492</v>
      </c>
      <c r="D13" s="10">
        <v>100</v>
      </c>
      <c r="E13" s="10">
        <v>8</v>
      </c>
      <c r="F13" s="10">
        <v>18</v>
      </c>
      <c r="G13" s="10">
        <v>16</v>
      </c>
      <c r="H13" s="10">
        <v>58</v>
      </c>
      <c r="I13" s="10">
        <v>1392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1773</v>
      </c>
      <c r="D14" s="10">
        <v>100</v>
      </c>
      <c r="E14" s="10">
        <v>7</v>
      </c>
      <c r="F14" s="10">
        <v>38</v>
      </c>
      <c r="G14" s="10">
        <v>4</v>
      </c>
      <c r="H14" s="10">
        <v>51</v>
      </c>
      <c r="I14" s="10">
        <v>1673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1608</v>
      </c>
      <c r="D15" s="10">
        <v>85</v>
      </c>
      <c r="E15" s="10">
        <v>11</v>
      </c>
      <c r="F15" s="10">
        <v>20</v>
      </c>
      <c r="G15" s="10">
        <v>11</v>
      </c>
      <c r="H15" s="10">
        <v>43</v>
      </c>
      <c r="I15" s="10">
        <v>1523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1296</v>
      </c>
      <c r="D16" s="10">
        <v>92</v>
      </c>
      <c r="E16" s="10">
        <v>13</v>
      </c>
      <c r="F16" s="10">
        <v>20</v>
      </c>
      <c r="G16" s="10">
        <v>7</v>
      </c>
      <c r="H16" s="10">
        <v>52</v>
      </c>
      <c r="I16" s="10">
        <v>1204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1101</v>
      </c>
      <c r="D17" s="10">
        <v>94</v>
      </c>
      <c r="E17" s="10">
        <v>22</v>
      </c>
      <c r="F17" s="10">
        <v>19</v>
      </c>
      <c r="G17" s="10">
        <v>1</v>
      </c>
      <c r="H17" s="10">
        <v>52</v>
      </c>
      <c r="I17" s="10">
        <v>1007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884</v>
      </c>
      <c r="D18" s="10">
        <v>93</v>
      </c>
      <c r="E18" s="10">
        <v>23</v>
      </c>
      <c r="F18" s="10">
        <v>25</v>
      </c>
      <c r="G18" s="10">
        <v>5</v>
      </c>
      <c r="H18" s="10">
        <v>40</v>
      </c>
      <c r="I18" s="10">
        <v>791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734</v>
      </c>
      <c r="D19" s="10">
        <v>184</v>
      </c>
      <c r="E19" s="10">
        <v>96</v>
      </c>
      <c r="F19" s="10">
        <v>23</v>
      </c>
      <c r="G19" s="10">
        <v>8</v>
      </c>
      <c r="H19" s="10">
        <v>57</v>
      </c>
      <c r="I19" s="10">
        <v>550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620</v>
      </c>
      <c r="D20" s="10">
        <v>389</v>
      </c>
      <c r="E20" s="10">
        <v>261</v>
      </c>
      <c r="F20" s="10">
        <v>24</v>
      </c>
      <c r="G20" s="10">
        <v>24</v>
      </c>
      <c r="H20" s="10">
        <v>80</v>
      </c>
      <c r="I20" s="10">
        <v>231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539</v>
      </c>
      <c r="D21" s="10">
        <v>452</v>
      </c>
      <c r="E21" s="10">
        <v>346</v>
      </c>
      <c r="F21" s="10">
        <v>15</v>
      </c>
      <c r="G21" s="10">
        <v>45</v>
      </c>
      <c r="H21" s="10">
        <v>46</v>
      </c>
      <c r="I21" s="10">
        <v>87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411</v>
      </c>
      <c r="D22" s="10">
        <v>349</v>
      </c>
      <c r="E22" s="10">
        <v>264</v>
      </c>
      <c r="F22" s="10">
        <v>11</v>
      </c>
      <c r="G22" s="10">
        <v>57</v>
      </c>
      <c r="H22" s="10">
        <v>17</v>
      </c>
      <c r="I22" s="10">
        <v>62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205</v>
      </c>
      <c r="D23" s="10">
        <v>181</v>
      </c>
      <c r="E23" s="10">
        <v>132</v>
      </c>
      <c r="F23" s="10">
        <v>4</v>
      </c>
      <c r="G23" s="10">
        <v>35</v>
      </c>
      <c r="H23" s="10">
        <v>10</v>
      </c>
      <c r="I23" s="10">
        <v>24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120</v>
      </c>
      <c r="D24" s="10">
        <v>100</v>
      </c>
      <c r="E24" s="10">
        <v>54</v>
      </c>
      <c r="F24" s="10">
        <v>2</v>
      </c>
      <c r="G24" s="10">
        <v>41</v>
      </c>
      <c r="H24" s="10">
        <v>3</v>
      </c>
      <c r="I24" s="10">
        <v>20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77</v>
      </c>
      <c r="D25" s="10">
        <v>53</v>
      </c>
      <c r="E25" s="10">
        <v>30</v>
      </c>
      <c r="F25" s="10">
        <v>2</v>
      </c>
      <c r="G25" s="10">
        <v>17</v>
      </c>
      <c r="H25" s="10">
        <v>4</v>
      </c>
      <c r="I25" s="10">
        <v>24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3</v>
      </c>
      <c r="D26" s="10">
        <v>3</v>
      </c>
      <c r="E26" s="10">
        <v>1</v>
      </c>
      <c r="F26" s="10">
        <v>1</v>
      </c>
      <c r="G26" s="10">
        <v>1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7601</v>
      </c>
      <c r="D27" s="3">
        <v>1540</v>
      </c>
      <c r="E27" s="3">
        <v>719</v>
      </c>
      <c r="F27" s="3">
        <v>192</v>
      </c>
      <c r="G27" s="3">
        <v>214</v>
      </c>
      <c r="H27" s="3">
        <v>415</v>
      </c>
      <c r="I27" s="3">
        <v>6061</v>
      </c>
    </row>
    <row r="28" spans="1:11" ht="12" customHeight="1" x14ac:dyDescent="0.2">
      <c r="A28" s="27" t="s">
        <v>32</v>
      </c>
      <c r="B28" s="1" t="s">
        <v>10</v>
      </c>
      <c r="C28" s="10">
        <v>35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34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89</v>
      </c>
      <c r="D29" s="10">
        <v>7</v>
      </c>
      <c r="E29" s="10" t="s">
        <v>46</v>
      </c>
      <c r="F29" s="10">
        <v>5</v>
      </c>
      <c r="G29" s="10" t="s">
        <v>46</v>
      </c>
      <c r="H29" s="10">
        <v>2</v>
      </c>
      <c r="I29" s="10">
        <v>82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143</v>
      </c>
      <c r="D30" s="10">
        <v>12</v>
      </c>
      <c r="E30" s="10" t="s">
        <v>46</v>
      </c>
      <c r="F30" s="10">
        <v>4</v>
      </c>
      <c r="G30" s="10" t="s">
        <v>46</v>
      </c>
      <c r="H30" s="10">
        <v>8</v>
      </c>
      <c r="I30" s="10">
        <v>131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332</v>
      </c>
      <c r="D31" s="10">
        <v>17</v>
      </c>
      <c r="E31" s="10" t="s">
        <v>43</v>
      </c>
      <c r="F31" s="10">
        <v>4</v>
      </c>
      <c r="G31" s="10">
        <v>1</v>
      </c>
      <c r="H31" s="10">
        <v>12</v>
      </c>
      <c r="I31" s="10">
        <v>315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392</v>
      </c>
      <c r="D32" s="10">
        <v>29</v>
      </c>
      <c r="E32" s="10">
        <v>4</v>
      </c>
      <c r="F32" s="10">
        <v>4</v>
      </c>
      <c r="G32" s="10">
        <v>4</v>
      </c>
      <c r="H32" s="10">
        <v>17</v>
      </c>
      <c r="I32" s="10">
        <v>363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604</v>
      </c>
      <c r="D33" s="10">
        <v>43</v>
      </c>
      <c r="E33" s="10">
        <v>4</v>
      </c>
      <c r="F33" s="10">
        <v>12</v>
      </c>
      <c r="G33" s="10">
        <v>4</v>
      </c>
      <c r="H33" s="10">
        <v>23</v>
      </c>
      <c r="I33" s="10">
        <v>561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796</v>
      </c>
      <c r="D34" s="10">
        <v>64</v>
      </c>
      <c r="E34" s="10">
        <v>6</v>
      </c>
      <c r="F34" s="10">
        <v>11</v>
      </c>
      <c r="G34" s="10">
        <v>7</v>
      </c>
      <c r="H34" s="10">
        <v>40</v>
      </c>
      <c r="I34" s="10">
        <v>732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941</v>
      </c>
      <c r="D35" s="10">
        <v>73</v>
      </c>
      <c r="E35" s="10">
        <v>6</v>
      </c>
      <c r="F35" s="10">
        <v>21</v>
      </c>
      <c r="G35" s="10">
        <v>2</v>
      </c>
      <c r="H35" s="10">
        <v>44</v>
      </c>
      <c r="I35" s="10">
        <v>868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873</v>
      </c>
      <c r="D36" s="10">
        <v>57</v>
      </c>
      <c r="E36" s="10">
        <v>5</v>
      </c>
      <c r="F36" s="10">
        <v>13</v>
      </c>
      <c r="G36" s="10">
        <v>5</v>
      </c>
      <c r="H36" s="10">
        <v>34</v>
      </c>
      <c r="I36" s="10">
        <v>816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721</v>
      </c>
      <c r="D37" s="10">
        <v>66</v>
      </c>
      <c r="E37" s="10">
        <v>7</v>
      </c>
      <c r="F37" s="10">
        <v>13</v>
      </c>
      <c r="G37" s="10">
        <v>6</v>
      </c>
      <c r="H37" s="10">
        <v>40</v>
      </c>
      <c r="I37" s="10">
        <v>655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583</v>
      </c>
      <c r="D38" s="10">
        <v>61</v>
      </c>
      <c r="E38" s="10">
        <v>12</v>
      </c>
      <c r="F38" s="10">
        <v>16</v>
      </c>
      <c r="G38" s="10" t="s">
        <v>43</v>
      </c>
      <c r="H38" s="10">
        <v>33</v>
      </c>
      <c r="I38" s="10">
        <v>522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513</v>
      </c>
      <c r="D39" s="10">
        <v>74</v>
      </c>
      <c r="E39" s="10">
        <v>13</v>
      </c>
      <c r="F39" s="10">
        <v>23</v>
      </c>
      <c r="G39" s="10">
        <v>4</v>
      </c>
      <c r="H39" s="10">
        <v>34</v>
      </c>
      <c r="I39" s="10">
        <v>439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414</v>
      </c>
      <c r="D40" s="10">
        <v>126</v>
      </c>
      <c r="E40" s="10">
        <v>68</v>
      </c>
      <c r="F40" s="10">
        <v>19</v>
      </c>
      <c r="G40" s="10">
        <v>5</v>
      </c>
      <c r="H40" s="10">
        <v>34</v>
      </c>
      <c r="I40" s="10">
        <v>288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387</v>
      </c>
      <c r="D41" s="10">
        <v>262</v>
      </c>
      <c r="E41" s="10">
        <v>176</v>
      </c>
      <c r="F41" s="10">
        <v>19</v>
      </c>
      <c r="G41" s="10">
        <v>21</v>
      </c>
      <c r="H41" s="10">
        <v>46</v>
      </c>
      <c r="I41" s="10">
        <v>125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302</v>
      </c>
      <c r="D42" s="10">
        <v>248</v>
      </c>
      <c r="E42" s="10">
        <v>173</v>
      </c>
      <c r="F42" s="10">
        <v>9</v>
      </c>
      <c r="G42" s="10">
        <v>39</v>
      </c>
      <c r="H42" s="10">
        <v>27</v>
      </c>
      <c r="I42" s="10">
        <v>54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242</v>
      </c>
      <c r="D43" s="10">
        <v>203</v>
      </c>
      <c r="E43" s="10">
        <v>136</v>
      </c>
      <c r="F43" s="10">
        <v>11</v>
      </c>
      <c r="G43" s="10">
        <v>44</v>
      </c>
      <c r="H43" s="10">
        <v>12</v>
      </c>
      <c r="I43" s="10">
        <v>39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110</v>
      </c>
      <c r="D44" s="10">
        <v>95</v>
      </c>
      <c r="E44" s="10">
        <v>58</v>
      </c>
      <c r="F44" s="10">
        <v>4</v>
      </c>
      <c r="G44" s="10">
        <v>28</v>
      </c>
      <c r="H44" s="10">
        <v>5</v>
      </c>
      <c r="I44" s="10">
        <v>15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79</v>
      </c>
      <c r="D45" s="10">
        <v>66</v>
      </c>
      <c r="E45" s="10">
        <v>32</v>
      </c>
      <c r="F45" s="10">
        <v>1</v>
      </c>
      <c r="G45" s="10">
        <v>33</v>
      </c>
      <c r="H45" s="10" t="s">
        <v>43</v>
      </c>
      <c r="I45" s="10">
        <v>13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43</v>
      </c>
      <c r="D46" s="10">
        <v>34</v>
      </c>
      <c r="E46" s="10">
        <v>19</v>
      </c>
      <c r="F46" s="10">
        <v>2</v>
      </c>
      <c r="G46" s="10">
        <v>10</v>
      </c>
      <c r="H46" s="10">
        <v>3</v>
      </c>
      <c r="I46" s="10">
        <v>9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2</v>
      </c>
      <c r="D47" s="10">
        <v>2</v>
      </c>
      <c r="E47" s="10" t="s">
        <v>43</v>
      </c>
      <c r="F47" s="10">
        <v>1</v>
      </c>
      <c r="G47" s="10">
        <v>1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6323</v>
      </c>
      <c r="D48" s="3">
        <v>922</v>
      </c>
      <c r="E48" s="3">
        <v>567</v>
      </c>
      <c r="F48" s="3">
        <v>77</v>
      </c>
      <c r="G48" s="3">
        <v>73</v>
      </c>
      <c r="H48" s="3">
        <v>205</v>
      </c>
      <c r="I48" s="3">
        <v>5401</v>
      </c>
    </row>
    <row r="49" spans="1:11" ht="12" customHeight="1" x14ac:dyDescent="0.2">
      <c r="A49" s="27" t="s">
        <v>32</v>
      </c>
      <c r="B49" s="1" t="s">
        <v>10</v>
      </c>
      <c r="C49" s="10">
        <v>47</v>
      </c>
      <c r="D49" s="10">
        <v>3</v>
      </c>
      <c r="E49" s="10" t="s">
        <v>46</v>
      </c>
      <c r="F49" s="10">
        <v>3</v>
      </c>
      <c r="G49" s="10" t="s">
        <v>46</v>
      </c>
      <c r="H49" s="10" t="s">
        <v>43</v>
      </c>
      <c r="I49" s="10">
        <v>44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76</v>
      </c>
      <c r="D50" s="10">
        <v>6</v>
      </c>
      <c r="E50" s="10" t="s">
        <v>46</v>
      </c>
      <c r="F50" s="10">
        <v>1</v>
      </c>
      <c r="G50" s="10" t="s">
        <v>46</v>
      </c>
      <c r="H50" s="10">
        <v>5</v>
      </c>
      <c r="I50" s="10">
        <v>70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158</v>
      </c>
      <c r="D51" s="10">
        <v>14</v>
      </c>
      <c r="E51" s="10" t="s">
        <v>46</v>
      </c>
      <c r="F51" s="10">
        <v>4</v>
      </c>
      <c r="G51" s="10" t="s">
        <v>46</v>
      </c>
      <c r="H51" s="10">
        <v>10</v>
      </c>
      <c r="I51" s="10">
        <v>144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320</v>
      </c>
      <c r="D52" s="10">
        <v>20</v>
      </c>
      <c r="E52" s="10">
        <v>2</v>
      </c>
      <c r="F52" s="10">
        <v>4</v>
      </c>
      <c r="G52" s="10" t="s">
        <v>43</v>
      </c>
      <c r="H52" s="10">
        <v>14</v>
      </c>
      <c r="I52" s="10">
        <v>300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378</v>
      </c>
      <c r="D53" s="10">
        <v>10</v>
      </c>
      <c r="E53" s="10" t="s">
        <v>43</v>
      </c>
      <c r="F53" s="10">
        <v>3</v>
      </c>
      <c r="G53" s="10">
        <v>2</v>
      </c>
      <c r="H53" s="10">
        <v>5</v>
      </c>
      <c r="I53" s="10">
        <v>368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487</v>
      </c>
      <c r="D54" s="10">
        <v>25</v>
      </c>
      <c r="E54" s="10">
        <v>8</v>
      </c>
      <c r="F54" s="10">
        <v>3</v>
      </c>
      <c r="G54" s="10">
        <v>4</v>
      </c>
      <c r="H54" s="10">
        <v>10</v>
      </c>
      <c r="I54" s="10">
        <v>462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696</v>
      </c>
      <c r="D55" s="10">
        <v>36</v>
      </c>
      <c r="E55" s="10">
        <v>2</v>
      </c>
      <c r="F55" s="10">
        <v>7</v>
      </c>
      <c r="G55" s="10">
        <v>9</v>
      </c>
      <c r="H55" s="10">
        <v>18</v>
      </c>
      <c r="I55" s="10">
        <v>660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832</v>
      </c>
      <c r="D56" s="10">
        <v>27</v>
      </c>
      <c r="E56" s="10">
        <v>1</v>
      </c>
      <c r="F56" s="10">
        <v>17</v>
      </c>
      <c r="G56" s="10">
        <v>2</v>
      </c>
      <c r="H56" s="10">
        <v>7</v>
      </c>
      <c r="I56" s="10">
        <v>805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735</v>
      </c>
      <c r="D57" s="10">
        <v>28</v>
      </c>
      <c r="E57" s="10">
        <v>6</v>
      </c>
      <c r="F57" s="10">
        <v>7</v>
      </c>
      <c r="G57" s="10">
        <v>6</v>
      </c>
      <c r="H57" s="10">
        <v>9</v>
      </c>
      <c r="I57" s="10">
        <v>707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575</v>
      </c>
      <c r="D58" s="10">
        <v>26</v>
      </c>
      <c r="E58" s="10">
        <v>6</v>
      </c>
      <c r="F58" s="10">
        <v>7</v>
      </c>
      <c r="G58" s="10">
        <v>1</v>
      </c>
      <c r="H58" s="10">
        <v>12</v>
      </c>
      <c r="I58" s="10">
        <v>549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518</v>
      </c>
      <c r="D59" s="10">
        <v>33</v>
      </c>
      <c r="E59" s="10">
        <v>10</v>
      </c>
      <c r="F59" s="10">
        <v>3</v>
      </c>
      <c r="G59" s="10">
        <v>1</v>
      </c>
      <c r="H59" s="10">
        <v>19</v>
      </c>
      <c r="I59" s="10">
        <v>485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371</v>
      </c>
      <c r="D60" s="10">
        <v>19</v>
      </c>
      <c r="E60" s="10">
        <v>10</v>
      </c>
      <c r="F60" s="10">
        <v>2</v>
      </c>
      <c r="G60" s="10">
        <v>1</v>
      </c>
      <c r="H60" s="10">
        <v>6</v>
      </c>
      <c r="I60" s="10">
        <v>352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320</v>
      </c>
      <c r="D61" s="10">
        <v>58</v>
      </c>
      <c r="E61" s="10">
        <v>28</v>
      </c>
      <c r="F61" s="10">
        <v>4</v>
      </c>
      <c r="G61" s="10">
        <v>3</v>
      </c>
      <c r="H61" s="10">
        <v>23</v>
      </c>
      <c r="I61" s="10">
        <v>262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233</v>
      </c>
      <c r="D62" s="10">
        <v>127</v>
      </c>
      <c r="E62" s="10">
        <v>85</v>
      </c>
      <c r="F62" s="10">
        <v>5</v>
      </c>
      <c r="G62" s="10">
        <v>3</v>
      </c>
      <c r="H62" s="10">
        <v>34</v>
      </c>
      <c r="I62" s="10">
        <v>106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237</v>
      </c>
      <c r="D63" s="10">
        <v>204</v>
      </c>
      <c r="E63" s="10">
        <v>173</v>
      </c>
      <c r="F63" s="10">
        <v>6</v>
      </c>
      <c r="G63" s="10">
        <v>6</v>
      </c>
      <c r="H63" s="10">
        <v>19</v>
      </c>
      <c r="I63" s="10">
        <v>33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169</v>
      </c>
      <c r="D64" s="10">
        <v>146</v>
      </c>
      <c r="E64" s="10">
        <v>128</v>
      </c>
      <c r="F64" s="10" t="s">
        <v>43</v>
      </c>
      <c r="G64" s="10">
        <v>13</v>
      </c>
      <c r="H64" s="10">
        <v>5</v>
      </c>
      <c r="I64" s="10">
        <v>23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95</v>
      </c>
      <c r="D65" s="10">
        <v>86</v>
      </c>
      <c r="E65" s="10">
        <v>74</v>
      </c>
      <c r="F65" s="10" t="s">
        <v>43</v>
      </c>
      <c r="G65" s="10">
        <v>7</v>
      </c>
      <c r="H65" s="10">
        <v>5</v>
      </c>
      <c r="I65" s="10">
        <v>9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41</v>
      </c>
      <c r="D66" s="10">
        <v>34</v>
      </c>
      <c r="E66" s="10">
        <v>22</v>
      </c>
      <c r="F66" s="10">
        <v>1</v>
      </c>
      <c r="G66" s="10">
        <v>8</v>
      </c>
      <c r="H66" s="10">
        <v>3</v>
      </c>
      <c r="I66" s="10">
        <v>7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34</v>
      </c>
      <c r="D67" s="10">
        <v>19</v>
      </c>
      <c r="E67" s="10">
        <v>11</v>
      </c>
      <c r="F67" s="10" t="s">
        <v>43</v>
      </c>
      <c r="G67" s="10">
        <v>7</v>
      </c>
      <c r="H67" s="10">
        <v>1</v>
      </c>
      <c r="I67" s="10">
        <v>15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>
        <v>1</v>
      </c>
      <c r="E68" s="6">
        <v>1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89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29439</v>
      </c>
      <c r="D6" s="3">
        <v>6510</v>
      </c>
      <c r="E6" s="3">
        <v>3677</v>
      </c>
      <c r="F6" s="3">
        <v>601</v>
      </c>
      <c r="G6" s="3">
        <v>909</v>
      </c>
      <c r="H6" s="3">
        <v>1323</v>
      </c>
      <c r="I6" s="3">
        <v>22929</v>
      </c>
    </row>
    <row r="7" spans="1:32" ht="12" customHeight="1" x14ac:dyDescent="0.2">
      <c r="A7" s="27" t="s">
        <v>32</v>
      </c>
      <c r="B7" s="1" t="s">
        <v>10</v>
      </c>
      <c r="C7" s="10">
        <v>222</v>
      </c>
      <c r="D7" s="10">
        <v>20</v>
      </c>
      <c r="E7" s="10" t="s">
        <v>46</v>
      </c>
      <c r="F7" s="10">
        <v>8</v>
      </c>
      <c r="G7" s="10" t="s">
        <v>46</v>
      </c>
      <c r="H7" s="10">
        <v>12</v>
      </c>
      <c r="I7" s="10">
        <v>202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371</v>
      </c>
      <c r="D8" s="10">
        <v>27</v>
      </c>
      <c r="E8" s="10" t="s">
        <v>46</v>
      </c>
      <c r="F8" s="10">
        <v>10</v>
      </c>
      <c r="G8" s="10" t="s">
        <v>46</v>
      </c>
      <c r="H8" s="10">
        <v>17</v>
      </c>
      <c r="I8" s="10">
        <v>344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652</v>
      </c>
      <c r="D9" s="10">
        <v>45</v>
      </c>
      <c r="E9" s="10" t="s">
        <v>46</v>
      </c>
      <c r="F9" s="10">
        <v>23</v>
      </c>
      <c r="G9" s="10" t="s">
        <v>46</v>
      </c>
      <c r="H9" s="10">
        <v>22</v>
      </c>
      <c r="I9" s="10">
        <v>607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1283</v>
      </c>
      <c r="D10" s="10">
        <v>62</v>
      </c>
      <c r="E10" s="10">
        <v>4</v>
      </c>
      <c r="F10" s="10">
        <v>15</v>
      </c>
      <c r="G10" s="10">
        <v>6</v>
      </c>
      <c r="H10" s="10">
        <v>37</v>
      </c>
      <c r="I10" s="10">
        <v>1221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1471</v>
      </c>
      <c r="D11" s="10">
        <v>75</v>
      </c>
      <c r="E11" s="10">
        <v>14</v>
      </c>
      <c r="F11" s="10">
        <v>13</v>
      </c>
      <c r="G11" s="10">
        <v>18</v>
      </c>
      <c r="H11" s="10">
        <v>30</v>
      </c>
      <c r="I11" s="10">
        <v>1396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2215</v>
      </c>
      <c r="D12" s="10">
        <v>126</v>
      </c>
      <c r="E12" s="10">
        <v>32</v>
      </c>
      <c r="F12" s="10">
        <v>18</v>
      </c>
      <c r="G12" s="10">
        <v>18</v>
      </c>
      <c r="H12" s="10">
        <v>58</v>
      </c>
      <c r="I12" s="10">
        <v>2089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2946</v>
      </c>
      <c r="D13" s="10">
        <v>163</v>
      </c>
      <c r="E13" s="10">
        <v>23</v>
      </c>
      <c r="F13" s="10">
        <v>35</v>
      </c>
      <c r="G13" s="10">
        <v>14</v>
      </c>
      <c r="H13" s="10">
        <v>91</v>
      </c>
      <c r="I13" s="10">
        <v>2783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3196</v>
      </c>
      <c r="D14" s="10">
        <v>195</v>
      </c>
      <c r="E14" s="10">
        <v>30</v>
      </c>
      <c r="F14" s="10">
        <v>32</v>
      </c>
      <c r="G14" s="10">
        <v>19</v>
      </c>
      <c r="H14" s="10">
        <v>114</v>
      </c>
      <c r="I14" s="10">
        <v>3001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2746</v>
      </c>
      <c r="D15" s="10">
        <v>168</v>
      </c>
      <c r="E15" s="10">
        <v>18</v>
      </c>
      <c r="F15" s="10">
        <v>37</v>
      </c>
      <c r="G15" s="10">
        <v>18</v>
      </c>
      <c r="H15" s="10">
        <v>95</v>
      </c>
      <c r="I15" s="10">
        <v>2578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2613</v>
      </c>
      <c r="D16" s="10">
        <v>200</v>
      </c>
      <c r="E16" s="10">
        <v>30</v>
      </c>
      <c r="F16" s="10">
        <v>49</v>
      </c>
      <c r="G16" s="10">
        <v>15</v>
      </c>
      <c r="H16" s="10">
        <v>106</v>
      </c>
      <c r="I16" s="10">
        <v>2413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2534</v>
      </c>
      <c r="D17" s="10">
        <v>245</v>
      </c>
      <c r="E17" s="10">
        <v>43</v>
      </c>
      <c r="F17" s="10">
        <v>51</v>
      </c>
      <c r="G17" s="10">
        <v>25</v>
      </c>
      <c r="H17" s="10">
        <v>126</v>
      </c>
      <c r="I17" s="10">
        <v>2289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2223</v>
      </c>
      <c r="D18" s="10">
        <v>286</v>
      </c>
      <c r="E18" s="10">
        <v>58</v>
      </c>
      <c r="F18" s="10">
        <v>75</v>
      </c>
      <c r="G18" s="10">
        <v>15</v>
      </c>
      <c r="H18" s="10">
        <v>138</v>
      </c>
      <c r="I18" s="10">
        <v>1937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1708</v>
      </c>
      <c r="D19" s="10">
        <v>517</v>
      </c>
      <c r="E19" s="10">
        <v>282</v>
      </c>
      <c r="F19" s="10">
        <v>73</v>
      </c>
      <c r="G19" s="10">
        <v>36</v>
      </c>
      <c r="H19" s="10">
        <v>126</v>
      </c>
      <c r="I19" s="10">
        <v>1191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1548</v>
      </c>
      <c r="D20" s="10">
        <v>1046</v>
      </c>
      <c r="E20" s="10">
        <v>710</v>
      </c>
      <c r="F20" s="10">
        <v>56</v>
      </c>
      <c r="G20" s="10">
        <v>87</v>
      </c>
      <c r="H20" s="10">
        <v>193</v>
      </c>
      <c r="I20" s="10">
        <v>502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1488</v>
      </c>
      <c r="D21" s="10">
        <v>1308</v>
      </c>
      <c r="E21" s="10">
        <v>1020</v>
      </c>
      <c r="F21" s="10">
        <v>40</v>
      </c>
      <c r="G21" s="10">
        <v>158</v>
      </c>
      <c r="H21" s="10">
        <v>90</v>
      </c>
      <c r="I21" s="10">
        <v>180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1125</v>
      </c>
      <c r="D22" s="10">
        <v>1031</v>
      </c>
      <c r="E22" s="10">
        <v>775</v>
      </c>
      <c r="F22" s="10">
        <v>25</v>
      </c>
      <c r="G22" s="10">
        <v>201</v>
      </c>
      <c r="H22" s="10">
        <v>30</v>
      </c>
      <c r="I22" s="10">
        <v>94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647</v>
      </c>
      <c r="D23" s="10">
        <v>602</v>
      </c>
      <c r="E23" s="10">
        <v>411</v>
      </c>
      <c r="F23" s="10">
        <v>23</v>
      </c>
      <c r="G23" s="10">
        <v>153</v>
      </c>
      <c r="H23" s="10">
        <v>15</v>
      </c>
      <c r="I23" s="10">
        <v>45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254</v>
      </c>
      <c r="D24" s="10">
        <v>232</v>
      </c>
      <c r="E24" s="10">
        <v>143</v>
      </c>
      <c r="F24" s="10">
        <v>6</v>
      </c>
      <c r="G24" s="10">
        <v>72</v>
      </c>
      <c r="H24" s="10">
        <v>11</v>
      </c>
      <c r="I24" s="10">
        <v>22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181</v>
      </c>
      <c r="D25" s="10">
        <v>147</v>
      </c>
      <c r="E25" s="10">
        <v>73</v>
      </c>
      <c r="F25" s="10">
        <v>11</v>
      </c>
      <c r="G25" s="10">
        <v>52</v>
      </c>
      <c r="H25" s="10">
        <v>11</v>
      </c>
      <c r="I25" s="10">
        <v>34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16</v>
      </c>
      <c r="D26" s="10">
        <v>15</v>
      </c>
      <c r="E26" s="10">
        <v>11</v>
      </c>
      <c r="F26" s="10">
        <v>1</v>
      </c>
      <c r="G26" s="10">
        <v>2</v>
      </c>
      <c r="H26" s="10">
        <v>1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16006</v>
      </c>
      <c r="D27" s="3">
        <v>4060</v>
      </c>
      <c r="E27" s="3">
        <v>2013</v>
      </c>
      <c r="F27" s="3">
        <v>439</v>
      </c>
      <c r="G27" s="3">
        <v>734</v>
      </c>
      <c r="H27" s="3">
        <v>874</v>
      </c>
      <c r="I27" s="3">
        <v>11946</v>
      </c>
    </row>
    <row r="28" spans="1:11" ht="12" customHeight="1" x14ac:dyDescent="0.2">
      <c r="A28" s="27" t="s">
        <v>32</v>
      </c>
      <c r="B28" s="1" t="s">
        <v>10</v>
      </c>
      <c r="C28" s="10">
        <v>107</v>
      </c>
      <c r="D28" s="10">
        <v>9</v>
      </c>
      <c r="E28" s="10" t="s">
        <v>46</v>
      </c>
      <c r="F28" s="10">
        <v>3</v>
      </c>
      <c r="G28" s="10" t="s">
        <v>46</v>
      </c>
      <c r="H28" s="10">
        <v>6</v>
      </c>
      <c r="I28" s="10">
        <v>98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171</v>
      </c>
      <c r="D29" s="10">
        <v>10</v>
      </c>
      <c r="E29" s="10" t="s">
        <v>46</v>
      </c>
      <c r="F29" s="10">
        <v>4</v>
      </c>
      <c r="G29" s="10" t="s">
        <v>46</v>
      </c>
      <c r="H29" s="10">
        <v>6</v>
      </c>
      <c r="I29" s="10">
        <v>161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299</v>
      </c>
      <c r="D30" s="10">
        <v>25</v>
      </c>
      <c r="E30" s="10" t="s">
        <v>46</v>
      </c>
      <c r="F30" s="10">
        <v>9</v>
      </c>
      <c r="G30" s="10" t="s">
        <v>46</v>
      </c>
      <c r="H30" s="10">
        <v>16</v>
      </c>
      <c r="I30" s="10">
        <v>274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638</v>
      </c>
      <c r="D31" s="10">
        <v>31</v>
      </c>
      <c r="E31" s="10">
        <v>1</v>
      </c>
      <c r="F31" s="10">
        <v>11</v>
      </c>
      <c r="G31" s="10" t="s">
        <v>43</v>
      </c>
      <c r="H31" s="10">
        <v>19</v>
      </c>
      <c r="I31" s="10">
        <v>607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745</v>
      </c>
      <c r="D32" s="10">
        <v>39</v>
      </c>
      <c r="E32" s="10">
        <v>6</v>
      </c>
      <c r="F32" s="10">
        <v>6</v>
      </c>
      <c r="G32" s="10">
        <v>9</v>
      </c>
      <c r="H32" s="10">
        <v>18</v>
      </c>
      <c r="I32" s="10">
        <v>706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1159</v>
      </c>
      <c r="D33" s="10">
        <v>82</v>
      </c>
      <c r="E33" s="10">
        <v>15</v>
      </c>
      <c r="F33" s="10">
        <v>10</v>
      </c>
      <c r="G33" s="10">
        <v>11</v>
      </c>
      <c r="H33" s="10">
        <v>46</v>
      </c>
      <c r="I33" s="10">
        <v>1077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1519</v>
      </c>
      <c r="D34" s="10">
        <v>97</v>
      </c>
      <c r="E34" s="10">
        <v>7</v>
      </c>
      <c r="F34" s="10">
        <v>22</v>
      </c>
      <c r="G34" s="10">
        <v>8</v>
      </c>
      <c r="H34" s="10">
        <v>60</v>
      </c>
      <c r="I34" s="10">
        <v>1422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1662</v>
      </c>
      <c r="D35" s="10">
        <v>125</v>
      </c>
      <c r="E35" s="10">
        <v>18</v>
      </c>
      <c r="F35" s="10">
        <v>20</v>
      </c>
      <c r="G35" s="10">
        <v>10</v>
      </c>
      <c r="H35" s="10">
        <v>77</v>
      </c>
      <c r="I35" s="10">
        <v>1537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1534</v>
      </c>
      <c r="D36" s="10">
        <v>113</v>
      </c>
      <c r="E36" s="10">
        <v>10</v>
      </c>
      <c r="F36" s="10">
        <v>26</v>
      </c>
      <c r="G36" s="10">
        <v>10</v>
      </c>
      <c r="H36" s="10">
        <v>67</v>
      </c>
      <c r="I36" s="10">
        <v>1421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1472</v>
      </c>
      <c r="D37" s="10">
        <v>143</v>
      </c>
      <c r="E37" s="10">
        <v>19</v>
      </c>
      <c r="F37" s="10">
        <v>35</v>
      </c>
      <c r="G37" s="10">
        <v>10</v>
      </c>
      <c r="H37" s="10">
        <v>79</v>
      </c>
      <c r="I37" s="10">
        <v>1329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1396</v>
      </c>
      <c r="D38" s="10">
        <v>163</v>
      </c>
      <c r="E38" s="10">
        <v>22</v>
      </c>
      <c r="F38" s="10">
        <v>41</v>
      </c>
      <c r="G38" s="10">
        <v>12</v>
      </c>
      <c r="H38" s="10">
        <v>88</v>
      </c>
      <c r="I38" s="10">
        <v>1233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1255</v>
      </c>
      <c r="D39" s="10">
        <v>198</v>
      </c>
      <c r="E39" s="10">
        <v>20</v>
      </c>
      <c r="F39" s="10">
        <v>63</v>
      </c>
      <c r="G39" s="10">
        <v>11</v>
      </c>
      <c r="H39" s="10">
        <v>104</v>
      </c>
      <c r="I39" s="10">
        <v>1057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983</v>
      </c>
      <c r="D40" s="10">
        <v>389</v>
      </c>
      <c r="E40" s="10">
        <v>224</v>
      </c>
      <c r="F40" s="10">
        <v>59</v>
      </c>
      <c r="G40" s="10">
        <v>26</v>
      </c>
      <c r="H40" s="10">
        <v>80</v>
      </c>
      <c r="I40" s="10">
        <v>594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892</v>
      </c>
      <c r="D41" s="10">
        <v>675</v>
      </c>
      <c r="E41" s="10">
        <v>462</v>
      </c>
      <c r="F41" s="10">
        <v>36</v>
      </c>
      <c r="G41" s="10">
        <v>69</v>
      </c>
      <c r="H41" s="10">
        <v>108</v>
      </c>
      <c r="I41" s="10">
        <v>217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841</v>
      </c>
      <c r="D42" s="10">
        <v>744</v>
      </c>
      <c r="E42" s="10">
        <v>515</v>
      </c>
      <c r="F42" s="10">
        <v>36</v>
      </c>
      <c r="G42" s="10">
        <v>144</v>
      </c>
      <c r="H42" s="10">
        <v>49</v>
      </c>
      <c r="I42" s="10">
        <v>97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664</v>
      </c>
      <c r="D43" s="10">
        <v>604</v>
      </c>
      <c r="E43" s="10">
        <v>382</v>
      </c>
      <c r="F43" s="10">
        <v>22</v>
      </c>
      <c r="G43" s="10">
        <v>177</v>
      </c>
      <c r="H43" s="10">
        <v>23</v>
      </c>
      <c r="I43" s="10">
        <v>60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371</v>
      </c>
      <c r="D44" s="10">
        <v>346</v>
      </c>
      <c r="E44" s="10">
        <v>191</v>
      </c>
      <c r="F44" s="10">
        <v>20</v>
      </c>
      <c r="G44" s="10">
        <v>126</v>
      </c>
      <c r="H44" s="10">
        <v>9</v>
      </c>
      <c r="I44" s="10">
        <v>25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156</v>
      </c>
      <c r="D45" s="10">
        <v>142</v>
      </c>
      <c r="E45" s="10">
        <v>65</v>
      </c>
      <c r="F45" s="10">
        <v>5</v>
      </c>
      <c r="G45" s="10">
        <v>62</v>
      </c>
      <c r="H45" s="10">
        <v>10</v>
      </c>
      <c r="I45" s="10">
        <v>14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130</v>
      </c>
      <c r="D46" s="10">
        <v>114</v>
      </c>
      <c r="E46" s="10">
        <v>47</v>
      </c>
      <c r="F46" s="10">
        <v>10</v>
      </c>
      <c r="G46" s="10">
        <v>48</v>
      </c>
      <c r="H46" s="10">
        <v>9</v>
      </c>
      <c r="I46" s="10">
        <v>16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12</v>
      </c>
      <c r="D47" s="10">
        <v>11</v>
      </c>
      <c r="E47" s="10">
        <v>9</v>
      </c>
      <c r="F47" s="10">
        <v>1</v>
      </c>
      <c r="G47" s="10">
        <v>1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13433</v>
      </c>
      <c r="D48" s="3">
        <v>2450</v>
      </c>
      <c r="E48" s="3">
        <v>1664</v>
      </c>
      <c r="F48" s="3">
        <v>162</v>
      </c>
      <c r="G48" s="3">
        <v>175</v>
      </c>
      <c r="H48" s="3">
        <v>449</v>
      </c>
      <c r="I48" s="3">
        <v>10983</v>
      </c>
    </row>
    <row r="49" spans="1:11" ht="12" customHeight="1" x14ac:dyDescent="0.2">
      <c r="A49" s="27" t="s">
        <v>32</v>
      </c>
      <c r="B49" s="1" t="s">
        <v>10</v>
      </c>
      <c r="C49" s="10">
        <v>115</v>
      </c>
      <c r="D49" s="10">
        <v>11</v>
      </c>
      <c r="E49" s="10" t="s">
        <v>46</v>
      </c>
      <c r="F49" s="10">
        <v>5</v>
      </c>
      <c r="G49" s="10" t="s">
        <v>46</v>
      </c>
      <c r="H49" s="10">
        <v>6</v>
      </c>
      <c r="I49" s="10">
        <v>104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200</v>
      </c>
      <c r="D50" s="10">
        <v>17</v>
      </c>
      <c r="E50" s="10" t="s">
        <v>46</v>
      </c>
      <c r="F50" s="10">
        <v>6</v>
      </c>
      <c r="G50" s="10" t="s">
        <v>46</v>
      </c>
      <c r="H50" s="10">
        <v>11</v>
      </c>
      <c r="I50" s="10">
        <v>183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353</v>
      </c>
      <c r="D51" s="10">
        <v>20</v>
      </c>
      <c r="E51" s="10" t="s">
        <v>46</v>
      </c>
      <c r="F51" s="10">
        <v>14</v>
      </c>
      <c r="G51" s="10" t="s">
        <v>46</v>
      </c>
      <c r="H51" s="10">
        <v>6</v>
      </c>
      <c r="I51" s="10">
        <v>333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645</v>
      </c>
      <c r="D52" s="10">
        <v>31</v>
      </c>
      <c r="E52" s="10">
        <v>3</v>
      </c>
      <c r="F52" s="10">
        <v>4</v>
      </c>
      <c r="G52" s="10">
        <v>6</v>
      </c>
      <c r="H52" s="10">
        <v>18</v>
      </c>
      <c r="I52" s="10">
        <v>614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726</v>
      </c>
      <c r="D53" s="10">
        <v>36</v>
      </c>
      <c r="E53" s="10">
        <v>8</v>
      </c>
      <c r="F53" s="10">
        <v>7</v>
      </c>
      <c r="G53" s="10">
        <v>9</v>
      </c>
      <c r="H53" s="10">
        <v>12</v>
      </c>
      <c r="I53" s="10">
        <v>690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1056</v>
      </c>
      <c r="D54" s="10">
        <v>44</v>
      </c>
      <c r="E54" s="10">
        <v>17</v>
      </c>
      <c r="F54" s="10">
        <v>8</v>
      </c>
      <c r="G54" s="10">
        <v>7</v>
      </c>
      <c r="H54" s="10">
        <v>12</v>
      </c>
      <c r="I54" s="10">
        <v>1012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1427</v>
      </c>
      <c r="D55" s="10">
        <v>66</v>
      </c>
      <c r="E55" s="10">
        <v>16</v>
      </c>
      <c r="F55" s="10">
        <v>13</v>
      </c>
      <c r="G55" s="10">
        <v>6</v>
      </c>
      <c r="H55" s="10">
        <v>31</v>
      </c>
      <c r="I55" s="10">
        <v>1361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1534</v>
      </c>
      <c r="D56" s="10">
        <v>70</v>
      </c>
      <c r="E56" s="10">
        <v>12</v>
      </c>
      <c r="F56" s="10">
        <v>12</v>
      </c>
      <c r="G56" s="10">
        <v>9</v>
      </c>
      <c r="H56" s="10">
        <v>37</v>
      </c>
      <c r="I56" s="10">
        <v>1464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1212</v>
      </c>
      <c r="D57" s="10">
        <v>55</v>
      </c>
      <c r="E57" s="10">
        <v>8</v>
      </c>
      <c r="F57" s="10">
        <v>11</v>
      </c>
      <c r="G57" s="10">
        <v>8</v>
      </c>
      <c r="H57" s="10">
        <v>28</v>
      </c>
      <c r="I57" s="10">
        <v>1157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1141</v>
      </c>
      <c r="D58" s="10">
        <v>57</v>
      </c>
      <c r="E58" s="10">
        <v>11</v>
      </c>
      <c r="F58" s="10">
        <v>14</v>
      </c>
      <c r="G58" s="10">
        <v>5</v>
      </c>
      <c r="H58" s="10">
        <v>27</v>
      </c>
      <c r="I58" s="10">
        <v>1084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1138</v>
      </c>
      <c r="D59" s="10">
        <v>82</v>
      </c>
      <c r="E59" s="10">
        <v>21</v>
      </c>
      <c r="F59" s="10">
        <v>10</v>
      </c>
      <c r="G59" s="10">
        <v>13</v>
      </c>
      <c r="H59" s="10">
        <v>38</v>
      </c>
      <c r="I59" s="10">
        <v>1056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968</v>
      </c>
      <c r="D60" s="10">
        <v>88</v>
      </c>
      <c r="E60" s="10">
        <v>38</v>
      </c>
      <c r="F60" s="10">
        <v>12</v>
      </c>
      <c r="G60" s="10">
        <v>4</v>
      </c>
      <c r="H60" s="10">
        <v>34</v>
      </c>
      <c r="I60" s="10">
        <v>880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725</v>
      </c>
      <c r="D61" s="10">
        <v>128</v>
      </c>
      <c r="E61" s="10">
        <v>58</v>
      </c>
      <c r="F61" s="10">
        <v>14</v>
      </c>
      <c r="G61" s="10">
        <v>10</v>
      </c>
      <c r="H61" s="10">
        <v>46</v>
      </c>
      <c r="I61" s="10">
        <v>597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656</v>
      </c>
      <c r="D62" s="10">
        <v>371</v>
      </c>
      <c r="E62" s="10">
        <v>248</v>
      </c>
      <c r="F62" s="10">
        <v>20</v>
      </c>
      <c r="G62" s="10">
        <v>18</v>
      </c>
      <c r="H62" s="10">
        <v>85</v>
      </c>
      <c r="I62" s="10">
        <v>285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647</v>
      </c>
      <c r="D63" s="10">
        <v>564</v>
      </c>
      <c r="E63" s="10">
        <v>505</v>
      </c>
      <c r="F63" s="10">
        <v>4</v>
      </c>
      <c r="G63" s="10">
        <v>14</v>
      </c>
      <c r="H63" s="10">
        <v>41</v>
      </c>
      <c r="I63" s="10">
        <v>83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461</v>
      </c>
      <c r="D64" s="10">
        <v>427</v>
      </c>
      <c r="E64" s="10">
        <v>393</v>
      </c>
      <c r="F64" s="10">
        <v>3</v>
      </c>
      <c r="G64" s="10">
        <v>24</v>
      </c>
      <c r="H64" s="10">
        <v>7</v>
      </c>
      <c r="I64" s="10">
        <v>34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276</v>
      </c>
      <c r="D65" s="10">
        <v>256</v>
      </c>
      <c r="E65" s="10">
        <v>220</v>
      </c>
      <c r="F65" s="10">
        <v>3</v>
      </c>
      <c r="G65" s="10">
        <v>27</v>
      </c>
      <c r="H65" s="10">
        <v>6</v>
      </c>
      <c r="I65" s="10">
        <v>20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98</v>
      </c>
      <c r="D66" s="10">
        <v>90</v>
      </c>
      <c r="E66" s="10">
        <v>78</v>
      </c>
      <c r="F66" s="10">
        <v>1</v>
      </c>
      <c r="G66" s="10">
        <v>10</v>
      </c>
      <c r="H66" s="10">
        <v>1</v>
      </c>
      <c r="I66" s="10">
        <v>8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51</v>
      </c>
      <c r="D67" s="10">
        <v>33</v>
      </c>
      <c r="E67" s="10">
        <v>26</v>
      </c>
      <c r="F67" s="10">
        <v>1</v>
      </c>
      <c r="G67" s="10">
        <v>4</v>
      </c>
      <c r="H67" s="10">
        <v>2</v>
      </c>
      <c r="I67" s="10">
        <v>18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4</v>
      </c>
      <c r="D68" s="6">
        <v>4</v>
      </c>
      <c r="E68" s="6">
        <v>2</v>
      </c>
      <c r="F68" s="6" t="s">
        <v>43</v>
      </c>
      <c r="G68" s="6">
        <v>1</v>
      </c>
      <c r="H68" s="6">
        <v>1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162</v>
      </c>
      <c r="D6" s="3">
        <v>43</v>
      </c>
      <c r="E6" s="3">
        <v>18</v>
      </c>
      <c r="F6" s="3">
        <v>2</v>
      </c>
      <c r="G6" s="3">
        <v>8</v>
      </c>
      <c r="H6" s="3">
        <v>15</v>
      </c>
      <c r="I6" s="3">
        <v>119</v>
      </c>
    </row>
    <row r="7" spans="1:32" ht="12" customHeight="1" x14ac:dyDescent="0.2">
      <c r="A7" s="27" t="s">
        <v>32</v>
      </c>
      <c r="B7" s="1" t="s">
        <v>10</v>
      </c>
      <c r="C7" s="10">
        <v>8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7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12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11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9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6</v>
      </c>
      <c r="D10" s="10">
        <v>1</v>
      </c>
      <c r="E10" s="10" t="s">
        <v>43</v>
      </c>
      <c r="F10" s="10">
        <v>1</v>
      </c>
      <c r="G10" s="10" t="s">
        <v>43</v>
      </c>
      <c r="H10" s="10" t="s">
        <v>43</v>
      </c>
      <c r="I10" s="10">
        <v>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15</v>
      </c>
      <c r="D11" s="10">
        <v>3</v>
      </c>
      <c r="E11" s="10" t="s">
        <v>43</v>
      </c>
      <c r="F11" s="10">
        <v>1</v>
      </c>
      <c r="G11" s="10">
        <v>2</v>
      </c>
      <c r="H11" s="10" t="s">
        <v>43</v>
      </c>
      <c r="I11" s="10">
        <v>12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19</v>
      </c>
      <c r="D12" s="10">
        <v>2</v>
      </c>
      <c r="E12" s="10" t="s">
        <v>43</v>
      </c>
      <c r="F12" s="10" t="s">
        <v>43</v>
      </c>
      <c r="G12" s="10" t="s">
        <v>43</v>
      </c>
      <c r="H12" s="10">
        <v>2</v>
      </c>
      <c r="I12" s="10">
        <v>17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16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12</v>
      </c>
      <c r="D14" s="10">
        <v>5</v>
      </c>
      <c r="E14" s="10" t="s">
        <v>43</v>
      </c>
      <c r="F14" s="10" t="s">
        <v>43</v>
      </c>
      <c r="G14" s="10" t="s">
        <v>43</v>
      </c>
      <c r="H14" s="10">
        <v>5</v>
      </c>
      <c r="I14" s="10">
        <v>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8</v>
      </c>
      <c r="D15" s="10">
        <v>3</v>
      </c>
      <c r="E15" s="10" t="s">
        <v>43</v>
      </c>
      <c r="F15" s="10" t="s">
        <v>43</v>
      </c>
      <c r="G15" s="10" t="s">
        <v>43</v>
      </c>
      <c r="H15" s="10">
        <v>3</v>
      </c>
      <c r="I15" s="10">
        <v>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10</v>
      </c>
      <c r="D16" s="10">
        <v>2</v>
      </c>
      <c r="E16" s="10" t="s">
        <v>43</v>
      </c>
      <c r="F16" s="10" t="s">
        <v>43</v>
      </c>
      <c r="G16" s="10">
        <v>1</v>
      </c>
      <c r="H16" s="10">
        <v>1</v>
      </c>
      <c r="I16" s="10">
        <v>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7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13</v>
      </c>
      <c r="D18" s="10">
        <v>3</v>
      </c>
      <c r="E18" s="10">
        <v>2</v>
      </c>
      <c r="F18" s="10" t="s">
        <v>43</v>
      </c>
      <c r="G18" s="10" t="s">
        <v>43</v>
      </c>
      <c r="H18" s="10">
        <v>1</v>
      </c>
      <c r="I18" s="10">
        <v>10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8</v>
      </c>
      <c r="D19" s="10">
        <v>4</v>
      </c>
      <c r="E19" s="10">
        <v>3</v>
      </c>
      <c r="F19" s="10" t="s">
        <v>43</v>
      </c>
      <c r="G19" s="10">
        <v>1</v>
      </c>
      <c r="H19" s="10" t="s">
        <v>43</v>
      </c>
      <c r="I19" s="10">
        <v>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8</v>
      </c>
      <c r="D20" s="10">
        <v>7</v>
      </c>
      <c r="E20" s="10">
        <v>5</v>
      </c>
      <c r="F20" s="10" t="s">
        <v>43</v>
      </c>
      <c r="G20" s="10">
        <v>1</v>
      </c>
      <c r="H20" s="10">
        <v>1</v>
      </c>
      <c r="I20" s="10">
        <v>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5</v>
      </c>
      <c r="D21" s="10">
        <v>5</v>
      </c>
      <c r="E21" s="10">
        <v>4</v>
      </c>
      <c r="F21" s="10" t="s">
        <v>43</v>
      </c>
      <c r="G21" s="10">
        <v>1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4</v>
      </c>
      <c r="D22" s="10">
        <v>4</v>
      </c>
      <c r="E22" s="10">
        <v>3</v>
      </c>
      <c r="F22" s="10" t="s">
        <v>43</v>
      </c>
      <c r="G22" s="10">
        <v>1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 t="s">
        <v>43</v>
      </c>
      <c r="D23" s="10" t="s">
        <v>43</v>
      </c>
      <c r="E23" s="10" t="s">
        <v>43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  <c r="L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</v>
      </c>
      <c r="D24" s="10">
        <v>2</v>
      </c>
      <c r="E24" s="10">
        <v>1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85</v>
      </c>
      <c r="D27" s="3">
        <v>21</v>
      </c>
      <c r="E27" s="3">
        <v>8</v>
      </c>
      <c r="F27" s="3" t="s">
        <v>43</v>
      </c>
      <c r="G27" s="3">
        <v>4</v>
      </c>
      <c r="H27" s="3">
        <v>9</v>
      </c>
      <c r="I27" s="3">
        <v>64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7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5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8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8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12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12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7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9</v>
      </c>
      <c r="D35" s="10">
        <v>5</v>
      </c>
      <c r="E35" s="10" t="s">
        <v>43</v>
      </c>
      <c r="F35" s="10" t="s">
        <v>43</v>
      </c>
      <c r="G35" s="10" t="s">
        <v>43</v>
      </c>
      <c r="H35" s="10">
        <v>5</v>
      </c>
      <c r="I35" s="10">
        <v>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4</v>
      </c>
      <c r="D36" s="10">
        <v>2</v>
      </c>
      <c r="E36" s="10" t="s">
        <v>43</v>
      </c>
      <c r="F36" s="10" t="s">
        <v>43</v>
      </c>
      <c r="G36" s="10" t="s">
        <v>43</v>
      </c>
      <c r="H36" s="10">
        <v>2</v>
      </c>
      <c r="I36" s="10">
        <v>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7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5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5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6</v>
      </c>
      <c r="D39" s="10">
        <v>2</v>
      </c>
      <c r="E39" s="10">
        <v>2</v>
      </c>
      <c r="F39" s="10" t="s">
        <v>43</v>
      </c>
      <c r="G39" s="10" t="s">
        <v>43</v>
      </c>
      <c r="H39" s="10" t="s">
        <v>43</v>
      </c>
      <c r="I39" s="10">
        <v>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5</v>
      </c>
      <c r="D40" s="10">
        <v>4</v>
      </c>
      <c r="E40" s="10">
        <v>3</v>
      </c>
      <c r="F40" s="10" t="s">
        <v>43</v>
      </c>
      <c r="G40" s="10">
        <v>1</v>
      </c>
      <c r="H40" s="10" t="s">
        <v>43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>
        <v>2</v>
      </c>
      <c r="E41" s="10">
        <v>1</v>
      </c>
      <c r="F41" s="10" t="s">
        <v>43</v>
      </c>
      <c r="G41" s="10">
        <v>1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</v>
      </c>
      <c r="D42" s="10">
        <v>3</v>
      </c>
      <c r="E42" s="10">
        <v>2</v>
      </c>
      <c r="F42" s="10" t="s">
        <v>43</v>
      </c>
      <c r="G42" s="10">
        <v>1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 t="s">
        <v>43</v>
      </c>
      <c r="D43" s="10" t="s">
        <v>43</v>
      </c>
      <c r="E43" s="10" t="s">
        <v>43</v>
      </c>
      <c r="F43" s="10" t="s">
        <v>43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  <c r="L43" t="s">
        <v>32</v>
      </c>
    </row>
    <row r="44" spans="1:12" ht="12" customHeight="1" x14ac:dyDescent="0.2">
      <c r="A44" s="27" t="s">
        <v>32</v>
      </c>
      <c r="B44" s="1" t="s">
        <v>26</v>
      </c>
      <c r="C44" s="10" t="s">
        <v>43</v>
      </c>
      <c r="D44" s="10" t="s">
        <v>43</v>
      </c>
      <c r="E44" s="10" t="s">
        <v>43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  <c r="L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 t="s">
        <v>43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77</v>
      </c>
      <c r="D48" s="3">
        <v>22</v>
      </c>
      <c r="E48" s="3">
        <v>10</v>
      </c>
      <c r="F48" s="3">
        <v>2</v>
      </c>
      <c r="G48" s="3">
        <v>4</v>
      </c>
      <c r="H48" s="3">
        <v>6</v>
      </c>
      <c r="I48" s="3">
        <v>55</v>
      </c>
    </row>
    <row r="49" spans="1:11" ht="12" customHeight="1" x14ac:dyDescent="0.2">
      <c r="A49" s="27" t="s">
        <v>32</v>
      </c>
      <c r="B49" s="1" t="s">
        <v>10</v>
      </c>
      <c r="C49" s="10">
        <v>5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5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4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</v>
      </c>
      <c r="D52" s="10">
        <v>1</v>
      </c>
      <c r="E52" s="10" t="s">
        <v>43</v>
      </c>
      <c r="F52" s="10">
        <v>1</v>
      </c>
      <c r="G52" s="10" t="s">
        <v>43</v>
      </c>
      <c r="H52" s="10" t="s">
        <v>43</v>
      </c>
      <c r="I52" s="10">
        <v>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7</v>
      </c>
      <c r="D53" s="10">
        <v>3</v>
      </c>
      <c r="E53" s="10" t="s">
        <v>43</v>
      </c>
      <c r="F53" s="10">
        <v>1</v>
      </c>
      <c r="G53" s="10">
        <v>2</v>
      </c>
      <c r="H53" s="10" t="s">
        <v>43</v>
      </c>
      <c r="I53" s="10">
        <v>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7</v>
      </c>
      <c r="D54" s="10">
        <v>2</v>
      </c>
      <c r="E54" s="10" t="s">
        <v>43</v>
      </c>
      <c r="F54" s="10" t="s">
        <v>43</v>
      </c>
      <c r="G54" s="10" t="s">
        <v>43</v>
      </c>
      <c r="H54" s="10">
        <v>2</v>
      </c>
      <c r="I54" s="10">
        <v>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</v>
      </c>
      <c r="D57" s="10">
        <v>1</v>
      </c>
      <c r="E57" s="10" t="s">
        <v>43</v>
      </c>
      <c r="F57" s="10" t="s">
        <v>43</v>
      </c>
      <c r="G57" s="10" t="s">
        <v>43</v>
      </c>
      <c r="H57" s="10">
        <v>1</v>
      </c>
      <c r="I57" s="10">
        <v>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</v>
      </c>
      <c r="D58" s="10">
        <v>1</v>
      </c>
      <c r="E58" s="10" t="s">
        <v>43</v>
      </c>
      <c r="F58" s="10" t="s">
        <v>43</v>
      </c>
      <c r="G58" s="10">
        <v>1</v>
      </c>
      <c r="H58" s="10" t="s">
        <v>43</v>
      </c>
      <c r="I58" s="10">
        <v>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</v>
      </c>
      <c r="D60" s="10">
        <v>1</v>
      </c>
      <c r="E60" s="10" t="s">
        <v>43</v>
      </c>
      <c r="F60" s="10" t="s">
        <v>43</v>
      </c>
      <c r="G60" s="10" t="s">
        <v>43</v>
      </c>
      <c r="H60" s="10">
        <v>1</v>
      </c>
      <c r="I60" s="10">
        <v>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</v>
      </c>
      <c r="D62" s="10">
        <v>5</v>
      </c>
      <c r="E62" s="10">
        <v>4</v>
      </c>
      <c r="F62" s="10" t="s">
        <v>43</v>
      </c>
      <c r="G62" s="10" t="s">
        <v>43</v>
      </c>
      <c r="H62" s="10">
        <v>1</v>
      </c>
      <c r="I62" s="10">
        <v>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</v>
      </c>
      <c r="D63" s="10">
        <v>2</v>
      </c>
      <c r="E63" s="10">
        <v>2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</v>
      </c>
      <c r="D64" s="10">
        <v>4</v>
      </c>
      <c r="E64" s="10">
        <v>3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  <c r="L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880</v>
      </c>
      <c r="D6" s="3">
        <v>387</v>
      </c>
      <c r="E6" s="3">
        <v>264</v>
      </c>
      <c r="F6" s="3">
        <v>22</v>
      </c>
      <c r="G6" s="3">
        <v>77</v>
      </c>
      <c r="H6" s="3">
        <v>24</v>
      </c>
      <c r="I6" s="3">
        <v>493</v>
      </c>
    </row>
    <row r="7" spans="1:32" ht="12" customHeight="1" x14ac:dyDescent="0.2">
      <c r="A7" s="27" t="s">
        <v>32</v>
      </c>
      <c r="B7" s="1" t="s">
        <v>10</v>
      </c>
      <c r="C7" s="10">
        <v>9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17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32</v>
      </c>
      <c r="D9" s="10">
        <v>3</v>
      </c>
      <c r="E9" s="10" t="s">
        <v>46</v>
      </c>
      <c r="F9" s="10">
        <v>1</v>
      </c>
      <c r="G9" s="10" t="s">
        <v>46</v>
      </c>
      <c r="H9" s="10">
        <v>2</v>
      </c>
      <c r="I9" s="10">
        <v>29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45</v>
      </c>
      <c r="D10" s="10">
        <v>2</v>
      </c>
      <c r="E10" s="10">
        <v>1</v>
      </c>
      <c r="F10" s="10">
        <v>1</v>
      </c>
      <c r="G10" s="10" t="s">
        <v>43</v>
      </c>
      <c r="H10" s="10" t="s">
        <v>43</v>
      </c>
      <c r="I10" s="10">
        <v>43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20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20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38</v>
      </c>
      <c r="D12" s="10">
        <v>2</v>
      </c>
      <c r="E12" s="10">
        <v>1</v>
      </c>
      <c r="F12" s="10" t="s">
        <v>43</v>
      </c>
      <c r="G12" s="10" t="s">
        <v>43</v>
      </c>
      <c r="H12" s="10">
        <v>1</v>
      </c>
      <c r="I12" s="10">
        <v>36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47</v>
      </c>
      <c r="D13" s="10">
        <v>3</v>
      </c>
      <c r="E13" s="10" t="s">
        <v>43</v>
      </c>
      <c r="F13" s="10" t="s">
        <v>43</v>
      </c>
      <c r="G13" s="10" t="s">
        <v>43</v>
      </c>
      <c r="H13" s="10">
        <v>3</v>
      </c>
      <c r="I13" s="10">
        <v>44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72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71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49</v>
      </c>
      <c r="D15" s="10">
        <v>6</v>
      </c>
      <c r="E15" s="10" t="s">
        <v>43</v>
      </c>
      <c r="F15" s="10" t="s">
        <v>43</v>
      </c>
      <c r="G15" s="10">
        <v>3</v>
      </c>
      <c r="H15" s="10">
        <v>3</v>
      </c>
      <c r="I15" s="10">
        <v>43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46</v>
      </c>
      <c r="D16" s="10">
        <v>5</v>
      </c>
      <c r="E16" s="10" t="s">
        <v>43</v>
      </c>
      <c r="F16" s="10">
        <v>1</v>
      </c>
      <c r="G16" s="10" t="s">
        <v>43</v>
      </c>
      <c r="H16" s="10">
        <v>4</v>
      </c>
      <c r="I16" s="10">
        <v>41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52</v>
      </c>
      <c r="D17" s="10">
        <v>6</v>
      </c>
      <c r="E17" s="10">
        <v>2</v>
      </c>
      <c r="F17" s="10">
        <v>3</v>
      </c>
      <c r="G17" s="10" t="s">
        <v>43</v>
      </c>
      <c r="H17" s="10">
        <v>1</v>
      </c>
      <c r="I17" s="10">
        <v>46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42</v>
      </c>
      <c r="D18" s="10">
        <v>8</v>
      </c>
      <c r="E18" s="10">
        <v>2</v>
      </c>
      <c r="F18" s="10">
        <v>3</v>
      </c>
      <c r="G18" s="10" t="s">
        <v>43</v>
      </c>
      <c r="H18" s="10">
        <v>3</v>
      </c>
      <c r="I18" s="10">
        <v>34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53</v>
      </c>
      <c r="D19" s="10">
        <v>20</v>
      </c>
      <c r="E19" s="10">
        <v>18</v>
      </c>
      <c r="F19" s="10">
        <v>1</v>
      </c>
      <c r="G19" s="10" t="s">
        <v>43</v>
      </c>
      <c r="H19" s="10">
        <v>1</v>
      </c>
      <c r="I19" s="10">
        <v>33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56</v>
      </c>
      <c r="D20" s="10">
        <v>45</v>
      </c>
      <c r="E20" s="10">
        <v>38</v>
      </c>
      <c r="F20" s="10">
        <v>4</v>
      </c>
      <c r="G20" s="10">
        <v>2</v>
      </c>
      <c r="H20" s="10">
        <v>1</v>
      </c>
      <c r="I20" s="10">
        <v>11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93</v>
      </c>
      <c r="D21" s="10">
        <v>80</v>
      </c>
      <c r="E21" s="10">
        <v>64</v>
      </c>
      <c r="F21" s="10">
        <v>3</v>
      </c>
      <c r="G21" s="10">
        <v>11</v>
      </c>
      <c r="H21" s="10">
        <v>2</v>
      </c>
      <c r="I21" s="10">
        <v>13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104</v>
      </c>
      <c r="D22" s="10">
        <v>102</v>
      </c>
      <c r="E22" s="10">
        <v>78</v>
      </c>
      <c r="F22" s="10">
        <v>2</v>
      </c>
      <c r="G22" s="10">
        <v>20</v>
      </c>
      <c r="H22" s="10">
        <v>2</v>
      </c>
      <c r="I22" s="10">
        <v>2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45</v>
      </c>
      <c r="D23" s="10">
        <v>44</v>
      </c>
      <c r="E23" s="10">
        <v>28</v>
      </c>
      <c r="F23" s="10">
        <v>1</v>
      </c>
      <c r="G23" s="10">
        <v>15</v>
      </c>
      <c r="H23" s="10" t="s">
        <v>43</v>
      </c>
      <c r="I23" s="10">
        <v>1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37</v>
      </c>
      <c r="D24" s="10">
        <v>37</v>
      </c>
      <c r="E24" s="10">
        <v>19</v>
      </c>
      <c r="F24" s="10">
        <v>1</v>
      </c>
      <c r="G24" s="10">
        <v>17</v>
      </c>
      <c r="H24" s="10" t="s">
        <v>43</v>
      </c>
      <c r="I24" s="10" t="s">
        <v>43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22</v>
      </c>
      <c r="D25" s="10">
        <v>22</v>
      </c>
      <c r="E25" s="10">
        <v>13</v>
      </c>
      <c r="F25" s="10">
        <v>1</v>
      </c>
      <c r="G25" s="10">
        <v>8</v>
      </c>
      <c r="H25" s="10" t="s">
        <v>43</v>
      </c>
      <c r="I25" s="10" t="s">
        <v>43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 t="s">
        <v>43</v>
      </c>
      <c r="F26" s="10" t="s">
        <v>43</v>
      </c>
      <c r="G26" s="10">
        <v>1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476</v>
      </c>
      <c r="D27" s="3">
        <v>235</v>
      </c>
      <c r="E27" s="3">
        <v>141</v>
      </c>
      <c r="F27" s="3">
        <v>16</v>
      </c>
      <c r="G27" s="3">
        <v>63</v>
      </c>
      <c r="H27" s="3">
        <v>15</v>
      </c>
      <c r="I27" s="3">
        <v>241</v>
      </c>
    </row>
    <row r="28" spans="1:11" ht="12" customHeight="1" x14ac:dyDescent="0.2">
      <c r="A28" s="27" t="s">
        <v>32</v>
      </c>
      <c r="B28" s="1" t="s">
        <v>10</v>
      </c>
      <c r="C28" s="10">
        <v>6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6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8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8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13</v>
      </c>
      <c r="D30" s="10">
        <v>2</v>
      </c>
      <c r="E30" s="10" t="s">
        <v>46</v>
      </c>
      <c r="F30" s="10">
        <v>1</v>
      </c>
      <c r="G30" s="10" t="s">
        <v>46</v>
      </c>
      <c r="H30" s="10">
        <v>1</v>
      </c>
      <c r="I30" s="10">
        <v>11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21</v>
      </c>
      <c r="D31" s="10">
        <v>1</v>
      </c>
      <c r="E31" s="10">
        <v>1</v>
      </c>
      <c r="F31" s="10" t="s">
        <v>43</v>
      </c>
      <c r="G31" s="10" t="s">
        <v>43</v>
      </c>
      <c r="H31" s="10" t="s">
        <v>43</v>
      </c>
      <c r="I31" s="10">
        <v>20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9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9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18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18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29</v>
      </c>
      <c r="D34" s="10">
        <v>3</v>
      </c>
      <c r="E34" s="10" t="s">
        <v>43</v>
      </c>
      <c r="F34" s="10" t="s">
        <v>43</v>
      </c>
      <c r="G34" s="10" t="s">
        <v>43</v>
      </c>
      <c r="H34" s="10">
        <v>3</v>
      </c>
      <c r="I34" s="10">
        <v>26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36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35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29</v>
      </c>
      <c r="D36" s="10">
        <v>3</v>
      </c>
      <c r="E36" s="10" t="s">
        <v>43</v>
      </c>
      <c r="F36" s="10" t="s">
        <v>43</v>
      </c>
      <c r="G36" s="10">
        <v>2</v>
      </c>
      <c r="H36" s="10">
        <v>1</v>
      </c>
      <c r="I36" s="10">
        <v>26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27</v>
      </c>
      <c r="D37" s="10">
        <v>4</v>
      </c>
      <c r="E37" s="10" t="s">
        <v>43</v>
      </c>
      <c r="F37" s="10">
        <v>1</v>
      </c>
      <c r="G37" s="10" t="s">
        <v>43</v>
      </c>
      <c r="H37" s="10">
        <v>3</v>
      </c>
      <c r="I37" s="10">
        <v>23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23</v>
      </c>
      <c r="D38" s="10">
        <v>5</v>
      </c>
      <c r="E38" s="10">
        <v>1</v>
      </c>
      <c r="F38" s="10">
        <v>3</v>
      </c>
      <c r="G38" s="10" t="s">
        <v>43</v>
      </c>
      <c r="H38" s="10">
        <v>1</v>
      </c>
      <c r="I38" s="10">
        <v>18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27</v>
      </c>
      <c r="D39" s="10">
        <v>7</v>
      </c>
      <c r="E39" s="10">
        <v>2</v>
      </c>
      <c r="F39" s="10">
        <v>3</v>
      </c>
      <c r="G39" s="10" t="s">
        <v>43</v>
      </c>
      <c r="H39" s="10">
        <v>2</v>
      </c>
      <c r="I39" s="10">
        <v>20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28</v>
      </c>
      <c r="D40" s="10">
        <v>17</v>
      </c>
      <c r="E40" s="10">
        <v>15</v>
      </c>
      <c r="F40" s="10">
        <v>1</v>
      </c>
      <c r="G40" s="10" t="s">
        <v>43</v>
      </c>
      <c r="H40" s="10">
        <v>1</v>
      </c>
      <c r="I40" s="10">
        <v>11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26</v>
      </c>
      <c r="D41" s="10">
        <v>24</v>
      </c>
      <c r="E41" s="10">
        <v>23</v>
      </c>
      <c r="F41" s="10" t="s">
        <v>43</v>
      </c>
      <c r="G41" s="10">
        <v>1</v>
      </c>
      <c r="H41" s="10" t="s">
        <v>43</v>
      </c>
      <c r="I41" s="10">
        <v>2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55</v>
      </c>
      <c r="D42" s="10">
        <v>47</v>
      </c>
      <c r="E42" s="10">
        <v>35</v>
      </c>
      <c r="F42" s="10">
        <v>3</v>
      </c>
      <c r="G42" s="10">
        <v>8</v>
      </c>
      <c r="H42" s="10">
        <v>1</v>
      </c>
      <c r="I42" s="10">
        <v>8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53</v>
      </c>
      <c r="D43" s="10">
        <v>53</v>
      </c>
      <c r="E43" s="10">
        <v>33</v>
      </c>
      <c r="F43" s="10">
        <v>2</v>
      </c>
      <c r="G43" s="10">
        <v>17</v>
      </c>
      <c r="H43" s="10">
        <v>1</v>
      </c>
      <c r="I43" s="10" t="s">
        <v>43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21</v>
      </c>
      <c r="D44" s="10">
        <v>21</v>
      </c>
      <c r="E44" s="10">
        <v>9</v>
      </c>
      <c r="F44" s="10" t="s">
        <v>43</v>
      </c>
      <c r="G44" s="10">
        <v>12</v>
      </c>
      <c r="H44" s="10" t="s">
        <v>43</v>
      </c>
      <c r="I44" s="10" t="s">
        <v>43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30</v>
      </c>
      <c r="D45" s="10">
        <v>30</v>
      </c>
      <c r="E45" s="10">
        <v>13</v>
      </c>
      <c r="F45" s="10">
        <v>1</v>
      </c>
      <c r="G45" s="10">
        <v>16</v>
      </c>
      <c r="H45" s="10" t="s">
        <v>43</v>
      </c>
      <c r="I45" s="10" t="s">
        <v>43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16</v>
      </c>
      <c r="D46" s="10">
        <v>16</v>
      </c>
      <c r="E46" s="10">
        <v>9</v>
      </c>
      <c r="F46" s="10">
        <v>1</v>
      </c>
      <c r="G46" s="10">
        <v>6</v>
      </c>
      <c r="H46" s="10" t="s">
        <v>43</v>
      </c>
      <c r="I46" s="10" t="s">
        <v>43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 t="s">
        <v>43</v>
      </c>
      <c r="F47" s="10" t="s">
        <v>43</v>
      </c>
      <c r="G47" s="10">
        <v>1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404</v>
      </c>
      <c r="D48" s="3">
        <v>152</v>
      </c>
      <c r="E48" s="3">
        <v>123</v>
      </c>
      <c r="F48" s="3">
        <v>6</v>
      </c>
      <c r="G48" s="3">
        <v>14</v>
      </c>
      <c r="H48" s="3">
        <v>9</v>
      </c>
      <c r="I48" s="3">
        <v>252</v>
      </c>
    </row>
    <row r="49" spans="1:11" ht="12" customHeight="1" x14ac:dyDescent="0.2">
      <c r="A49" s="27" t="s">
        <v>32</v>
      </c>
      <c r="B49" s="1" t="s">
        <v>10</v>
      </c>
      <c r="C49" s="10">
        <v>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9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19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18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24</v>
      </c>
      <c r="D52" s="10">
        <v>1</v>
      </c>
      <c r="E52" s="10" t="s">
        <v>43</v>
      </c>
      <c r="F52" s="10">
        <v>1</v>
      </c>
      <c r="G52" s="10" t="s">
        <v>43</v>
      </c>
      <c r="H52" s="10" t="s">
        <v>43</v>
      </c>
      <c r="I52" s="10">
        <v>23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11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20</v>
      </c>
      <c r="D54" s="10">
        <v>2</v>
      </c>
      <c r="E54" s="10">
        <v>1</v>
      </c>
      <c r="F54" s="10" t="s">
        <v>43</v>
      </c>
      <c r="G54" s="10" t="s">
        <v>43</v>
      </c>
      <c r="H54" s="10">
        <v>1</v>
      </c>
      <c r="I54" s="10">
        <v>18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18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18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36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20</v>
      </c>
      <c r="D57" s="10">
        <v>3</v>
      </c>
      <c r="E57" s="10" t="s">
        <v>43</v>
      </c>
      <c r="F57" s="10" t="s">
        <v>43</v>
      </c>
      <c r="G57" s="10">
        <v>1</v>
      </c>
      <c r="H57" s="10">
        <v>2</v>
      </c>
      <c r="I57" s="10">
        <v>17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19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18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29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28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15</v>
      </c>
      <c r="D60" s="10">
        <v>1</v>
      </c>
      <c r="E60" s="10" t="s">
        <v>43</v>
      </c>
      <c r="F60" s="10" t="s">
        <v>43</v>
      </c>
      <c r="G60" s="10" t="s">
        <v>43</v>
      </c>
      <c r="H60" s="10">
        <v>1</v>
      </c>
      <c r="I60" s="10">
        <v>14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25</v>
      </c>
      <c r="D61" s="10">
        <v>3</v>
      </c>
      <c r="E61" s="10">
        <v>3</v>
      </c>
      <c r="F61" s="10" t="s">
        <v>43</v>
      </c>
      <c r="G61" s="10" t="s">
        <v>43</v>
      </c>
      <c r="H61" s="10" t="s">
        <v>43</v>
      </c>
      <c r="I61" s="10">
        <v>22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30</v>
      </c>
      <c r="D62" s="10">
        <v>21</v>
      </c>
      <c r="E62" s="10">
        <v>15</v>
      </c>
      <c r="F62" s="10">
        <v>4</v>
      </c>
      <c r="G62" s="10">
        <v>1</v>
      </c>
      <c r="H62" s="10">
        <v>1</v>
      </c>
      <c r="I62" s="10">
        <v>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38</v>
      </c>
      <c r="D63" s="10">
        <v>33</v>
      </c>
      <c r="E63" s="10">
        <v>29</v>
      </c>
      <c r="F63" s="10" t="s">
        <v>43</v>
      </c>
      <c r="G63" s="10">
        <v>3</v>
      </c>
      <c r="H63" s="10">
        <v>1</v>
      </c>
      <c r="I63" s="10">
        <v>5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51</v>
      </c>
      <c r="D64" s="10">
        <v>49</v>
      </c>
      <c r="E64" s="10">
        <v>45</v>
      </c>
      <c r="F64" s="10" t="s">
        <v>43</v>
      </c>
      <c r="G64" s="10">
        <v>3</v>
      </c>
      <c r="H64" s="10">
        <v>1</v>
      </c>
      <c r="I64" s="10">
        <v>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24</v>
      </c>
      <c r="D65" s="10">
        <v>23</v>
      </c>
      <c r="E65" s="10">
        <v>19</v>
      </c>
      <c r="F65" s="10">
        <v>1</v>
      </c>
      <c r="G65" s="10">
        <v>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7</v>
      </c>
      <c r="D66" s="10">
        <v>7</v>
      </c>
      <c r="E66" s="10">
        <v>6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6</v>
      </c>
      <c r="D67" s="10">
        <v>6</v>
      </c>
      <c r="E67" s="10">
        <v>4</v>
      </c>
      <c r="F67" s="10" t="s">
        <v>43</v>
      </c>
      <c r="G67" s="10">
        <v>2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78</v>
      </c>
      <c r="D6" s="3">
        <v>13</v>
      </c>
      <c r="E6" s="3">
        <v>8</v>
      </c>
      <c r="F6" s="3">
        <v>1</v>
      </c>
      <c r="G6" s="3">
        <v>1</v>
      </c>
      <c r="H6" s="3">
        <v>3</v>
      </c>
      <c r="I6" s="3">
        <v>65</v>
      </c>
    </row>
    <row r="7" spans="1:32" ht="12" customHeight="1" x14ac:dyDescent="0.2">
      <c r="A7" s="27" t="s">
        <v>32</v>
      </c>
      <c r="B7" s="1" t="s">
        <v>10</v>
      </c>
      <c r="C7" s="10">
        <v>2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</v>
      </c>
      <c r="D10" s="10">
        <v>1</v>
      </c>
      <c r="E10" s="10" t="s">
        <v>43</v>
      </c>
      <c r="F10" s="10" t="s">
        <v>43</v>
      </c>
      <c r="G10" s="10" t="s">
        <v>43</v>
      </c>
      <c r="H10" s="10">
        <v>1</v>
      </c>
      <c r="I10" s="10">
        <v>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6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10</v>
      </c>
      <c r="D13" s="10">
        <v>1</v>
      </c>
      <c r="E13" s="10" t="s">
        <v>43</v>
      </c>
      <c r="F13" s="10" t="s">
        <v>43</v>
      </c>
      <c r="G13" s="10" t="s">
        <v>43</v>
      </c>
      <c r="H13" s="10">
        <v>1</v>
      </c>
      <c r="I13" s="10">
        <v>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9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8</v>
      </c>
      <c r="D17" s="10">
        <v>1</v>
      </c>
      <c r="E17" s="10" t="s">
        <v>43</v>
      </c>
      <c r="F17" s="10">
        <v>1</v>
      </c>
      <c r="G17" s="10" t="s">
        <v>43</v>
      </c>
      <c r="H17" s="10" t="s">
        <v>43</v>
      </c>
      <c r="I17" s="10">
        <v>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 t="s">
        <v>43</v>
      </c>
      <c r="D19" s="10" t="s">
        <v>43</v>
      </c>
      <c r="E19" s="10" t="s">
        <v>43</v>
      </c>
      <c r="F19" s="10" t="s">
        <v>43</v>
      </c>
      <c r="G19" s="10" t="s">
        <v>43</v>
      </c>
      <c r="H19" s="10" t="s">
        <v>43</v>
      </c>
      <c r="I19" s="10" t="s">
        <v>43</v>
      </c>
      <c r="J19" t="s">
        <v>32</v>
      </c>
      <c r="K19" t="s">
        <v>32</v>
      </c>
      <c r="L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4</v>
      </c>
      <c r="D20" s="10">
        <v>4</v>
      </c>
      <c r="E20" s="10">
        <v>3</v>
      </c>
      <c r="F20" s="10" t="s">
        <v>43</v>
      </c>
      <c r="G20" s="10" t="s">
        <v>43</v>
      </c>
      <c r="H20" s="10">
        <v>1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9</v>
      </c>
      <c r="D21" s="10">
        <v>4</v>
      </c>
      <c r="E21" s="10">
        <v>3</v>
      </c>
      <c r="F21" s="10" t="s">
        <v>43</v>
      </c>
      <c r="G21" s="10">
        <v>1</v>
      </c>
      <c r="H21" s="10" t="s">
        <v>43</v>
      </c>
      <c r="I21" s="10">
        <v>5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</v>
      </c>
      <c r="D22" s="10">
        <v>2</v>
      </c>
      <c r="E22" s="10">
        <v>2</v>
      </c>
      <c r="F22" s="10" t="s">
        <v>43</v>
      </c>
      <c r="G22" s="10" t="s">
        <v>43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 t="s">
        <v>43</v>
      </c>
      <c r="D23" s="10" t="s">
        <v>43</v>
      </c>
      <c r="E23" s="10" t="s">
        <v>43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  <c r="L23" t="s">
        <v>32</v>
      </c>
    </row>
    <row r="24" spans="1:12" ht="12" customHeight="1" x14ac:dyDescent="0.2">
      <c r="A24" s="27" t="s">
        <v>32</v>
      </c>
      <c r="B24" s="1" t="s">
        <v>27</v>
      </c>
      <c r="C24" s="10" t="s">
        <v>43</v>
      </c>
      <c r="D24" s="10" t="s">
        <v>43</v>
      </c>
      <c r="E24" s="10" t="s">
        <v>43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  <c r="L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48</v>
      </c>
      <c r="D27" s="3">
        <v>10</v>
      </c>
      <c r="E27" s="3">
        <v>6</v>
      </c>
      <c r="F27" s="3">
        <v>1</v>
      </c>
      <c r="G27" s="3" t="s">
        <v>43</v>
      </c>
      <c r="H27" s="3">
        <v>3</v>
      </c>
      <c r="I27" s="3">
        <v>38</v>
      </c>
    </row>
    <row r="28" spans="1:12" ht="12" customHeight="1" x14ac:dyDescent="0.2">
      <c r="A28" s="27" t="s">
        <v>32</v>
      </c>
      <c r="B28" s="1" t="s">
        <v>10</v>
      </c>
      <c r="C28" s="10">
        <v>1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</v>
      </c>
      <c r="D31" s="10">
        <v>1</v>
      </c>
      <c r="E31" s="10" t="s">
        <v>43</v>
      </c>
      <c r="F31" s="10" t="s">
        <v>43</v>
      </c>
      <c r="G31" s="10" t="s">
        <v>43</v>
      </c>
      <c r="H31" s="10">
        <v>1</v>
      </c>
      <c r="I31" s="10" t="s">
        <v>43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4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5</v>
      </c>
      <c r="D34" s="10">
        <v>1</v>
      </c>
      <c r="E34" s="10" t="s">
        <v>43</v>
      </c>
      <c r="F34" s="10" t="s">
        <v>43</v>
      </c>
      <c r="G34" s="10" t="s">
        <v>43</v>
      </c>
      <c r="H34" s="10">
        <v>1</v>
      </c>
      <c r="I34" s="10">
        <v>4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8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8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5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5</v>
      </c>
      <c r="D38" s="10">
        <v>1</v>
      </c>
      <c r="E38" s="10" t="s">
        <v>43</v>
      </c>
      <c r="F38" s="10">
        <v>1</v>
      </c>
      <c r="G38" s="10" t="s">
        <v>43</v>
      </c>
      <c r="H38" s="10" t="s">
        <v>43</v>
      </c>
      <c r="I38" s="10">
        <v>4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1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 t="s">
        <v>43</v>
      </c>
      <c r="D40" s="10" t="s">
        <v>43</v>
      </c>
      <c r="E40" s="10" t="s">
        <v>43</v>
      </c>
      <c r="F40" s="10" t="s">
        <v>43</v>
      </c>
      <c r="G40" s="10" t="s">
        <v>43</v>
      </c>
      <c r="H40" s="10" t="s">
        <v>43</v>
      </c>
      <c r="I40" s="10" t="s">
        <v>43</v>
      </c>
      <c r="J40" t="s">
        <v>32</v>
      </c>
      <c r="K40" t="s">
        <v>32</v>
      </c>
      <c r="L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4</v>
      </c>
      <c r="D41" s="10">
        <v>4</v>
      </c>
      <c r="E41" s="10">
        <v>3</v>
      </c>
      <c r="F41" s="10" t="s">
        <v>43</v>
      </c>
      <c r="G41" s="10" t="s">
        <v>43</v>
      </c>
      <c r="H41" s="10">
        <v>1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</v>
      </c>
      <c r="D42" s="10">
        <v>1</v>
      </c>
      <c r="E42" s="10">
        <v>1</v>
      </c>
      <c r="F42" s="10" t="s">
        <v>43</v>
      </c>
      <c r="G42" s="10" t="s">
        <v>43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</v>
      </c>
      <c r="D43" s="10">
        <v>2</v>
      </c>
      <c r="E43" s="10">
        <v>2</v>
      </c>
      <c r="F43" s="10" t="s">
        <v>43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 t="s">
        <v>43</v>
      </c>
      <c r="D44" s="10" t="s">
        <v>43</v>
      </c>
      <c r="E44" s="10" t="s">
        <v>43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  <c r="L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30</v>
      </c>
      <c r="D48" s="3">
        <v>3</v>
      </c>
      <c r="E48" s="3">
        <v>2</v>
      </c>
      <c r="F48" s="3" t="s">
        <v>43</v>
      </c>
      <c r="G48" s="3">
        <v>1</v>
      </c>
      <c r="H48" s="3" t="s">
        <v>43</v>
      </c>
      <c r="I48" s="3">
        <v>27</v>
      </c>
    </row>
    <row r="49" spans="1:12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3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 t="s">
        <v>43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 t="s">
        <v>43</v>
      </c>
      <c r="J51" t="s">
        <v>32</v>
      </c>
      <c r="K51" t="s">
        <v>32</v>
      </c>
      <c r="L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2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2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2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2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2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5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5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2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2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1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 t="s">
        <v>43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 t="s">
        <v>43</v>
      </c>
      <c r="J58" t="s">
        <v>32</v>
      </c>
      <c r="K58" t="s">
        <v>32</v>
      </c>
      <c r="L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3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3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3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3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 t="s">
        <v>43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 t="s">
        <v>43</v>
      </c>
      <c r="J61" t="s">
        <v>32</v>
      </c>
      <c r="K61" t="s">
        <v>32</v>
      </c>
      <c r="L61" t="s">
        <v>32</v>
      </c>
    </row>
    <row r="62" spans="1:12" ht="12" customHeight="1" x14ac:dyDescent="0.2">
      <c r="A62" s="27" t="s">
        <v>32</v>
      </c>
      <c r="B62" s="1" t="s">
        <v>23</v>
      </c>
      <c r="C62" s="10" t="s">
        <v>43</v>
      </c>
      <c r="D62" s="10" t="s">
        <v>43</v>
      </c>
      <c r="E62" s="10" t="s">
        <v>43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  <c r="L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6</v>
      </c>
      <c r="D63" s="10">
        <v>3</v>
      </c>
      <c r="E63" s="10">
        <v>2</v>
      </c>
      <c r="F63" s="10" t="s">
        <v>43</v>
      </c>
      <c r="G63" s="10">
        <v>1</v>
      </c>
      <c r="H63" s="10" t="s">
        <v>43</v>
      </c>
      <c r="I63" s="10">
        <v>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 t="s">
        <v>43</v>
      </c>
      <c r="D64" s="10" t="s">
        <v>43</v>
      </c>
      <c r="E64" s="10" t="s">
        <v>43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  <c r="L64" t="s">
        <v>32</v>
      </c>
    </row>
    <row r="65" spans="1:32" ht="12" customHeight="1" x14ac:dyDescent="0.2">
      <c r="A65" s="27" t="s">
        <v>32</v>
      </c>
      <c r="B65" s="1" t="s">
        <v>26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  <c r="L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192</v>
      </c>
      <c r="D6" s="3">
        <v>65</v>
      </c>
      <c r="E6" s="3">
        <v>40</v>
      </c>
      <c r="F6" s="3">
        <v>2</v>
      </c>
      <c r="G6" s="3">
        <v>14</v>
      </c>
      <c r="H6" s="3">
        <v>9</v>
      </c>
      <c r="I6" s="3">
        <v>127</v>
      </c>
    </row>
    <row r="7" spans="1:32" ht="12" customHeight="1" x14ac:dyDescent="0.2">
      <c r="A7" s="27" t="s">
        <v>32</v>
      </c>
      <c r="B7" s="1" t="s">
        <v>10</v>
      </c>
      <c r="C7" s="10">
        <v>7</v>
      </c>
      <c r="D7" s="10">
        <v>1</v>
      </c>
      <c r="E7" s="10" t="s">
        <v>46</v>
      </c>
      <c r="F7" s="10">
        <v>1</v>
      </c>
      <c r="G7" s="10" t="s">
        <v>46</v>
      </c>
      <c r="H7" s="10" t="s">
        <v>43</v>
      </c>
      <c r="I7" s="10">
        <v>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11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10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9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14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13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14</v>
      </c>
      <c r="D12" s="10">
        <v>2</v>
      </c>
      <c r="E12" s="10">
        <v>1</v>
      </c>
      <c r="F12" s="10" t="s">
        <v>43</v>
      </c>
      <c r="G12" s="10" t="s">
        <v>43</v>
      </c>
      <c r="H12" s="10">
        <v>1</v>
      </c>
      <c r="I12" s="10">
        <v>12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10</v>
      </c>
      <c r="D13" s="10">
        <v>2</v>
      </c>
      <c r="E13" s="10">
        <v>1</v>
      </c>
      <c r="F13" s="10" t="s">
        <v>43</v>
      </c>
      <c r="G13" s="10" t="s">
        <v>43</v>
      </c>
      <c r="H13" s="10">
        <v>1</v>
      </c>
      <c r="I13" s="10">
        <v>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16</v>
      </c>
      <c r="D14" s="10">
        <v>2</v>
      </c>
      <c r="E14" s="10">
        <v>1</v>
      </c>
      <c r="F14" s="10" t="s">
        <v>43</v>
      </c>
      <c r="G14" s="10" t="s">
        <v>43</v>
      </c>
      <c r="H14" s="10">
        <v>1</v>
      </c>
      <c r="I14" s="10">
        <v>14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17</v>
      </c>
      <c r="D15" s="10">
        <v>1</v>
      </c>
      <c r="E15" s="10" t="s">
        <v>43</v>
      </c>
      <c r="F15" s="10" t="s">
        <v>43</v>
      </c>
      <c r="G15" s="10" t="s">
        <v>43</v>
      </c>
      <c r="H15" s="10">
        <v>1</v>
      </c>
      <c r="I15" s="10">
        <v>16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</v>
      </c>
      <c r="D16" s="10">
        <v>1</v>
      </c>
      <c r="E16" s="10">
        <v>1</v>
      </c>
      <c r="F16" s="10" t="s">
        <v>43</v>
      </c>
      <c r="G16" s="10" t="s">
        <v>43</v>
      </c>
      <c r="H16" s="10" t="s">
        <v>43</v>
      </c>
      <c r="I16" s="10">
        <v>11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9</v>
      </c>
      <c r="D17" s="10">
        <v>3</v>
      </c>
      <c r="E17" s="10">
        <v>1</v>
      </c>
      <c r="F17" s="10" t="s">
        <v>43</v>
      </c>
      <c r="G17" s="10" t="s">
        <v>43</v>
      </c>
      <c r="H17" s="10">
        <v>2</v>
      </c>
      <c r="I17" s="10">
        <v>6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6</v>
      </c>
      <c r="D18" s="10">
        <v>1</v>
      </c>
      <c r="E18" s="10" t="s">
        <v>43</v>
      </c>
      <c r="F18" s="10" t="s">
        <v>43</v>
      </c>
      <c r="G18" s="10" t="s">
        <v>43</v>
      </c>
      <c r="H18" s="10">
        <v>1</v>
      </c>
      <c r="I18" s="10">
        <v>5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9</v>
      </c>
      <c r="D19" s="10">
        <v>3</v>
      </c>
      <c r="E19" s="10">
        <v>3</v>
      </c>
      <c r="F19" s="10" t="s">
        <v>43</v>
      </c>
      <c r="G19" s="10" t="s">
        <v>43</v>
      </c>
      <c r="H19" s="10" t="s">
        <v>43</v>
      </c>
      <c r="I19" s="10">
        <v>6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11</v>
      </c>
      <c r="D20" s="10">
        <v>8</v>
      </c>
      <c r="E20" s="10">
        <v>6</v>
      </c>
      <c r="F20" s="10" t="s">
        <v>43</v>
      </c>
      <c r="G20" s="10">
        <v>2</v>
      </c>
      <c r="H20" s="10" t="s">
        <v>43</v>
      </c>
      <c r="I20" s="10">
        <v>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4</v>
      </c>
      <c r="D21" s="10">
        <v>4</v>
      </c>
      <c r="E21" s="10">
        <v>4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16</v>
      </c>
      <c r="D22" s="10">
        <v>16</v>
      </c>
      <c r="E22" s="10">
        <v>12</v>
      </c>
      <c r="F22" s="10" t="s">
        <v>43</v>
      </c>
      <c r="G22" s="10">
        <v>4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12</v>
      </c>
      <c r="D23" s="10">
        <v>11</v>
      </c>
      <c r="E23" s="10">
        <v>6</v>
      </c>
      <c r="F23" s="10" t="s">
        <v>43</v>
      </c>
      <c r="G23" s="10">
        <v>5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3</v>
      </c>
      <c r="E24" s="10">
        <v>1</v>
      </c>
      <c r="F24" s="10" t="s">
        <v>43</v>
      </c>
      <c r="G24" s="10">
        <v>1</v>
      </c>
      <c r="H24" s="10">
        <v>1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5</v>
      </c>
      <c r="E25" s="10">
        <v>3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103</v>
      </c>
      <c r="D27" s="3">
        <v>33</v>
      </c>
      <c r="E27" s="3">
        <v>16</v>
      </c>
      <c r="F27" s="3" t="s">
        <v>43</v>
      </c>
      <c r="G27" s="3">
        <v>10</v>
      </c>
      <c r="H27" s="3">
        <v>7</v>
      </c>
      <c r="I27" s="3">
        <v>70</v>
      </c>
    </row>
    <row r="28" spans="1:12" ht="12" customHeight="1" x14ac:dyDescent="0.2">
      <c r="A28" s="27" t="s">
        <v>32</v>
      </c>
      <c r="B28" s="1" t="s">
        <v>10</v>
      </c>
      <c r="C28" s="10">
        <v>4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4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5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5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4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9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8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7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7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7</v>
      </c>
      <c r="D34" s="10">
        <v>2</v>
      </c>
      <c r="E34" s="10">
        <v>1</v>
      </c>
      <c r="F34" s="10" t="s">
        <v>43</v>
      </c>
      <c r="G34" s="10" t="s">
        <v>43</v>
      </c>
      <c r="H34" s="10">
        <v>1</v>
      </c>
      <c r="I34" s="10">
        <v>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7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6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10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10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9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9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6</v>
      </c>
      <c r="D38" s="10">
        <v>3</v>
      </c>
      <c r="E38" s="10">
        <v>1</v>
      </c>
      <c r="F38" s="10" t="s">
        <v>43</v>
      </c>
      <c r="G38" s="10" t="s">
        <v>43</v>
      </c>
      <c r="H38" s="10">
        <v>2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</v>
      </c>
      <c r="D39" s="10">
        <v>1</v>
      </c>
      <c r="E39" s="10" t="s">
        <v>43</v>
      </c>
      <c r="F39" s="10" t="s">
        <v>43</v>
      </c>
      <c r="G39" s="10" t="s">
        <v>43</v>
      </c>
      <c r="H39" s="10">
        <v>1</v>
      </c>
      <c r="I39" s="10">
        <v>2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6</v>
      </c>
      <c r="D40" s="10">
        <v>2</v>
      </c>
      <c r="E40" s="10">
        <v>2</v>
      </c>
      <c r="F40" s="10" t="s">
        <v>43</v>
      </c>
      <c r="G40" s="10" t="s">
        <v>43</v>
      </c>
      <c r="H40" s="10" t="s">
        <v>43</v>
      </c>
      <c r="I40" s="10">
        <v>4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6</v>
      </c>
      <c r="D41" s="10">
        <v>5</v>
      </c>
      <c r="E41" s="10">
        <v>3</v>
      </c>
      <c r="F41" s="10" t="s">
        <v>43</v>
      </c>
      <c r="G41" s="10">
        <v>2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</v>
      </c>
      <c r="D42" s="10">
        <v>2</v>
      </c>
      <c r="E42" s="10">
        <v>2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</v>
      </c>
      <c r="D43" s="10">
        <v>7</v>
      </c>
      <c r="E43" s="10">
        <v>4</v>
      </c>
      <c r="F43" s="10" t="s">
        <v>43</v>
      </c>
      <c r="G43" s="10">
        <v>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6</v>
      </c>
      <c r="D44" s="10">
        <v>5</v>
      </c>
      <c r="E44" s="10">
        <v>2</v>
      </c>
      <c r="F44" s="10" t="s">
        <v>43</v>
      </c>
      <c r="G44" s="10">
        <v>3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 t="s">
        <v>43</v>
      </c>
      <c r="F45" s="10" t="s">
        <v>43</v>
      </c>
      <c r="G45" s="10">
        <v>1</v>
      </c>
      <c r="H45" s="10">
        <v>1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>
        <v>1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89</v>
      </c>
      <c r="D48" s="3">
        <v>32</v>
      </c>
      <c r="E48" s="3">
        <v>24</v>
      </c>
      <c r="F48" s="3">
        <v>2</v>
      </c>
      <c r="G48" s="3">
        <v>4</v>
      </c>
      <c r="H48" s="3">
        <v>2</v>
      </c>
      <c r="I48" s="3">
        <v>57</v>
      </c>
    </row>
    <row r="49" spans="1:11" ht="12" customHeight="1" x14ac:dyDescent="0.2">
      <c r="A49" s="27" t="s">
        <v>32</v>
      </c>
      <c r="B49" s="1" t="s">
        <v>10</v>
      </c>
      <c r="C49" s="10">
        <v>3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6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7</v>
      </c>
      <c r="D54" s="10">
        <v>2</v>
      </c>
      <c r="E54" s="10">
        <v>1</v>
      </c>
      <c r="F54" s="10" t="s">
        <v>43</v>
      </c>
      <c r="G54" s="10" t="s">
        <v>43</v>
      </c>
      <c r="H54" s="10">
        <v>1</v>
      </c>
      <c r="I54" s="10">
        <v>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9</v>
      </c>
      <c r="D56" s="10">
        <v>1</v>
      </c>
      <c r="E56" s="10">
        <v>1</v>
      </c>
      <c r="F56" s="10" t="s">
        <v>43</v>
      </c>
      <c r="G56" s="10" t="s">
        <v>43</v>
      </c>
      <c r="H56" s="10" t="s">
        <v>43</v>
      </c>
      <c r="I56" s="10">
        <v>8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</v>
      </c>
      <c r="D57" s="10">
        <v>1</v>
      </c>
      <c r="E57" s="10" t="s">
        <v>43</v>
      </c>
      <c r="F57" s="10" t="s">
        <v>43</v>
      </c>
      <c r="G57" s="10" t="s">
        <v>43</v>
      </c>
      <c r="H57" s="10">
        <v>1</v>
      </c>
      <c r="I57" s="10">
        <v>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</v>
      </c>
      <c r="D58" s="10">
        <v>1</v>
      </c>
      <c r="E58" s="10">
        <v>1</v>
      </c>
      <c r="F58" s="10" t="s">
        <v>43</v>
      </c>
      <c r="G58" s="10" t="s">
        <v>43</v>
      </c>
      <c r="H58" s="10" t="s">
        <v>43</v>
      </c>
      <c r="I58" s="10">
        <v>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</v>
      </c>
      <c r="D61" s="10">
        <v>1</v>
      </c>
      <c r="E61" s="10">
        <v>1</v>
      </c>
      <c r="F61" s="10" t="s">
        <v>43</v>
      </c>
      <c r="G61" s="10" t="s">
        <v>43</v>
      </c>
      <c r="H61" s="10" t="s">
        <v>43</v>
      </c>
      <c r="I61" s="10">
        <v>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</v>
      </c>
      <c r="D62" s="10">
        <v>3</v>
      </c>
      <c r="E62" s="10">
        <v>3</v>
      </c>
      <c r="F62" s="10" t="s">
        <v>43</v>
      </c>
      <c r="G62" s="10" t="s">
        <v>43</v>
      </c>
      <c r="H62" s="10" t="s">
        <v>43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</v>
      </c>
      <c r="D63" s="10">
        <v>2</v>
      </c>
      <c r="E63" s="10">
        <v>2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</v>
      </c>
      <c r="D64" s="10">
        <v>9</v>
      </c>
      <c r="E64" s="10">
        <v>8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6</v>
      </c>
      <c r="D65" s="10">
        <v>6</v>
      </c>
      <c r="E65" s="10">
        <v>4</v>
      </c>
      <c r="F65" s="10" t="s">
        <v>43</v>
      </c>
      <c r="G65" s="10">
        <v>2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</v>
      </c>
      <c r="D67" s="10">
        <v>3</v>
      </c>
      <c r="E67" s="10">
        <v>2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388</v>
      </c>
      <c r="D6" s="3">
        <v>124</v>
      </c>
      <c r="E6" s="3">
        <v>72</v>
      </c>
      <c r="F6" s="3">
        <v>9</v>
      </c>
      <c r="G6" s="3">
        <v>25</v>
      </c>
      <c r="H6" s="3">
        <v>18</v>
      </c>
      <c r="I6" s="3">
        <v>264</v>
      </c>
    </row>
    <row r="7" spans="1:32" ht="12" customHeight="1" x14ac:dyDescent="0.2">
      <c r="A7" s="27" t="s">
        <v>32</v>
      </c>
      <c r="B7" s="1" t="s">
        <v>10</v>
      </c>
      <c r="C7" s="10">
        <v>15</v>
      </c>
      <c r="D7" s="10">
        <v>1</v>
      </c>
      <c r="E7" s="10" t="s">
        <v>46</v>
      </c>
      <c r="F7" s="10">
        <v>1</v>
      </c>
      <c r="G7" s="10" t="s">
        <v>46</v>
      </c>
      <c r="H7" s="10" t="s">
        <v>43</v>
      </c>
      <c r="I7" s="10">
        <v>14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8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8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11</v>
      </c>
      <c r="D9" s="10">
        <v>1</v>
      </c>
      <c r="E9" s="10" t="s">
        <v>46</v>
      </c>
      <c r="F9" s="10">
        <v>1</v>
      </c>
      <c r="G9" s="10" t="s">
        <v>46</v>
      </c>
      <c r="H9" s="10" t="s">
        <v>43</v>
      </c>
      <c r="I9" s="10">
        <v>10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17</v>
      </c>
      <c r="D10" s="10">
        <v>1</v>
      </c>
      <c r="E10" s="10" t="s">
        <v>43</v>
      </c>
      <c r="F10" s="10">
        <v>1</v>
      </c>
      <c r="G10" s="10" t="s">
        <v>43</v>
      </c>
      <c r="H10" s="10" t="s">
        <v>43</v>
      </c>
      <c r="I10" s="10">
        <v>16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17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40</v>
      </c>
      <c r="D12" s="10">
        <v>5</v>
      </c>
      <c r="E12" s="10">
        <v>3</v>
      </c>
      <c r="F12" s="10" t="s">
        <v>43</v>
      </c>
      <c r="G12" s="10" t="s">
        <v>43</v>
      </c>
      <c r="H12" s="10">
        <v>2</v>
      </c>
      <c r="I12" s="10">
        <v>35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24</v>
      </c>
      <c r="D13" s="10">
        <v>1</v>
      </c>
      <c r="E13" s="10" t="s">
        <v>43</v>
      </c>
      <c r="F13" s="10" t="s">
        <v>43</v>
      </c>
      <c r="G13" s="10" t="s">
        <v>43</v>
      </c>
      <c r="H13" s="10">
        <v>1</v>
      </c>
      <c r="I13" s="10">
        <v>23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44</v>
      </c>
      <c r="D14" s="10">
        <v>4</v>
      </c>
      <c r="E14" s="10">
        <v>1</v>
      </c>
      <c r="F14" s="10">
        <v>1</v>
      </c>
      <c r="G14" s="10">
        <v>1</v>
      </c>
      <c r="H14" s="10">
        <v>1</v>
      </c>
      <c r="I14" s="10">
        <v>40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30</v>
      </c>
      <c r="D15" s="10">
        <v>1</v>
      </c>
      <c r="E15" s="10">
        <v>1</v>
      </c>
      <c r="F15" s="10" t="s">
        <v>43</v>
      </c>
      <c r="G15" s="10" t="s">
        <v>43</v>
      </c>
      <c r="H15" s="10" t="s">
        <v>43</v>
      </c>
      <c r="I15" s="10">
        <v>29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17</v>
      </c>
      <c r="D16" s="10">
        <v>2</v>
      </c>
      <c r="E16" s="10" t="s">
        <v>43</v>
      </c>
      <c r="F16" s="10" t="s">
        <v>43</v>
      </c>
      <c r="G16" s="10">
        <v>1</v>
      </c>
      <c r="H16" s="10">
        <v>1</v>
      </c>
      <c r="I16" s="10">
        <v>15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28</v>
      </c>
      <c r="D17" s="10">
        <v>7</v>
      </c>
      <c r="E17" s="10">
        <v>1</v>
      </c>
      <c r="F17" s="10">
        <v>3</v>
      </c>
      <c r="G17" s="10">
        <v>1</v>
      </c>
      <c r="H17" s="10">
        <v>2</v>
      </c>
      <c r="I17" s="10">
        <v>21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21</v>
      </c>
      <c r="D18" s="10">
        <v>5</v>
      </c>
      <c r="E18" s="10">
        <v>2</v>
      </c>
      <c r="F18" s="10" t="s">
        <v>43</v>
      </c>
      <c r="G18" s="10">
        <v>2</v>
      </c>
      <c r="H18" s="10">
        <v>1</v>
      </c>
      <c r="I18" s="10">
        <v>16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23</v>
      </c>
      <c r="D19" s="10">
        <v>9</v>
      </c>
      <c r="E19" s="10">
        <v>6</v>
      </c>
      <c r="F19" s="10" t="s">
        <v>43</v>
      </c>
      <c r="G19" s="10" t="s">
        <v>43</v>
      </c>
      <c r="H19" s="10">
        <v>3</v>
      </c>
      <c r="I19" s="10">
        <v>14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19</v>
      </c>
      <c r="D20" s="10">
        <v>16</v>
      </c>
      <c r="E20" s="10">
        <v>11</v>
      </c>
      <c r="F20" s="10">
        <v>1</v>
      </c>
      <c r="G20" s="10">
        <v>2</v>
      </c>
      <c r="H20" s="10">
        <v>2</v>
      </c>
      <c r="I20" s="10">
        <v>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22</v>
      </c>
      <c r="D21" s="10">
        <v>21</v>
      </c>
      <c r="E21" s="10">
        <v>15</v>
      </c>
      <c r="F21" s="10">
        <v>1</v>
      </c>
      <c r="G21" s="10">
        <v>1</v>
      </c>
      <c r="H21" s="10">
        <v>4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26</v>
      </c>
      <c r="D22" s="10">
        <v>26</v>
      </c>
      <c r="E22" s="10">
        <v>18</v>
      </c>
      <c r="F22" s="10" t="s">
        <v>43</v>
      </c>
      <c r="G22" s="10">
        <v>8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13</v>
      </c>
      <c r="D23" s="10">
        <v>13</v>
      </c>
      <c r="E23" s="10">
        <v>7</v>
      </c>
      <c r="F23" s="10" t="s">
        <v>43</v>
      </c>
      <c r="G23" s="10">
        <v>6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9</v>
      </c>
      <c r="D24" s="10">
        <v>8</v>
      </c>
      <c r="E24" s="10">
        <v>5</v>
      </c>
      <c r="F24" s="10" t="s">
        <v>43</v>
      </c>
      <c r="G24" s="10">
        <v>3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3</v>
      </c>
      <c r="E25" s="10">
        <v>2</v>
      </c>
      <c r="F25" s="10" t="s">
        <v>43</v>
      </c>
      <c r="G25" s="10" t="s">
        <v>43</v>
      </c>
      <c r="H25" s="10">
        <v>1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211</v>
      </c>
      <c r="D27" s="3">
        <v>73</v>
      </c>
      <c r="E27" s="3">
        <v>37</v>
      </c>
      <c r="F27" s="3">
        <v>7</v>
      </c>
      <c r="G27" s="3">
        <v>19</v>
      </c>
      <c r="H27" s="3">
        <v>10</v>
      </c>
      <c r="I27" s="3">
        <v>138</v>
      </c>
    </row>
    <row r="28" spans="1:12" ht="12" customHeight="1" x14ac:dyDescent="0.2">
      <c r="A28" s="27" t="s">
        <v>32</v>
      </c>
      <c r="B28" s="1" t="s">
        <v>10</v>
      </c>
      <c r="C28" s="10">
        <v>7</v>
      </c>
      <c r="D28" s="10">
        <v>1</v>
      </c>
      <c r="E28" s="10" t="s">
        <v>46</v>
      </c>
      <c r="F28" s="10">
        <v>1</v>
      </c>
      <c r="G28" s="10" t="s">
        <v>46</v>
      </c>
      <c r="H28" s="10" t="s">
        <v>43</v>
      </c>
      <c r="I28" s="10">
        <v>6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6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6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6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10</v>
      </c>
      <c r="D31" s="10">
        <v>1</v>
      </c>
      <c r="E31" s="10" t="s">
        <v>43</v>
      </c>
      <c r="F31" s="10">
        <v>1</v>
      </c>
      <c r="G31" s="10" t="s">
        <v>43</v>
      </c>
      <c r="H31" s="10" t="s">
        <v>43</v>
      </c>
      <c r="I31" s="10">
        <v>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8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8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22</v>
      </c>
      <c r="D33" s="10">
        <v>2</v>
      </c>
      <c r="E33" s="10">
        <v>1</v>
      </c>
      <c r="F33" s="10" t="s">
        <v>43</v>
      </c>
      <c r="G33" s="10" t="s">
        <v>43</v>
      </c>
      <c r="H33" s="10">
        <v>1</v>
      </c>
      <c r="I33" s="10">
        <v>20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9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9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25</v>
      </c>
      <c r="D35" s="10">
        <v>1</v>
      </c>
      <c r="E35" s="10">
        <v>1</v>
      </c>
      <c r="F35" s="10" t="s">
        <v>43</v>
      </c>
      <c r="G35" s="10" t="s">
        <v>43</v>
      </c>
      <c r="H35" s="10" t="s">
        <v>43</v>
      </c>
      <c r="I35" s="10">
        <v>24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16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16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10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9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13</v>
      </c>
      <c r="D38" s="10">
        <v>5</v>
      </c>
      <c r="E38" s="10">
        <v>1</v>
      </c>
      <c r="F38" s="10">
        <v>3</v>
      </c>
      <c r="G38" s="10" t="s">
        <v>43</v>
      </c>
      <c r="H38" s="10">
        <v>1</v>
      </c>
      <c r="I38" s="10">
        <v>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12</v>
      </c>
      <c r="D39" s="10">
        <v>3</v>
      </c>
      <c r="E39" s="10">
        <v>1</v>
      </c>
      <c r="F39" s="10" t="s">
        <v>43</v>
      </c>
      <c r="G39" s="10">
        <v>1</v>
      </c>
      <c r="H39" s="10">
        <v>1</v>
      </c>
      <c r="I39" s="10">
        <v>9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14</v>
      </c>
      <c r="D40" s="10">
        <v>7</v>
      </c>
      <c r="E40" s="10">
        <v>5</v>
      </c>
      <c r="F40" s="10" t="s">
        <v>43</v>
      </c>
      <c r="G40" s="10" t="s">
        <v>43</v>
      </c>
      <c r="H40" s="10">
        <v>2</v>
      </c>
      <c r="I40" s="10">
        <v>7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10</v>
      </c>
      <c r="D41" s="10">
        <v>10</v>
      </c>
      <c r="E41" s="10">
        <v>7</v>
      </c>
      <c r="F41" s="10">
        <v>1</v>
      </c>
      <c r="G41" s="10">
        <v>1</v>
      </c>
      <c r="H41" s="10">
        <v>1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10</v>
      </c>
      <c r="D42" s="10">
        <v>9</v>
      </c>
      <c r="E42" s="10">
        <v>5</v>
      </c>
      <c r="F42" s="10">
        <v>1</v>
      </c>
      <c r="G42" s="10">
        <v>1</v>
      </c>
      <c r="H42" s="10">
        <v>2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16</v>
      </c>
      <c r="D43" s="10">
        <v>16</v>
      </c>
      <c r="E43" s="10">
        <v>8</v>
      </c>
      <c r="F43" s="10" t="s">
        <v>43</v>
      </c>
      <c r="G43" s="10">
        <v>8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9</v>
      </c>
      <c r="D44" s="10">
        <v>9</v>
      </c>
      <c r="E44" s="10">
        <v>4</v>
      </c>
      <c r="F44" s="10" t="s">
        <v>43</v>
      </c>
      <c r="G44" s="10">
        <v>5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5</v>
      </c>
      <c r="D45" s="10">
        <v>5</v>
      </c>
      <c r="E45" s="10">
        <v>2</v>
      </c>
      <c r="F45" s="10" t="s">
        <v>43</v>
      </c>
      <c r="G45" s="10">
        <v>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3</v>
      </c>
      <c r="D46" s="10">
        <v>3</v>
      </c>
      <c r="E46" s="10">
        <v>2</v>
      </c>
      <c r="F46" s="10" t="s">
        <v>43</v>
      </c>
      <c r="G46" s="10" t="s">
        <v>43</v>
      </c>
      <c r="H46" s="10">
        <v>1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177</v>
      </c>
      <c r="D48" s="3">
        <v>51</v>
      </c>
      <c r="E48" s="3">
        <v>35</v>
      </c>
      <c r="F48" s="3">
        <v>2</v>
      </c>
      <c r="G48" s="3">
        <v>6</v>
      </c>
      <c r="H48" s="3">
        <v>8</v>
      </c>
      <c r="I48" s="3">
        <v>126</v>
      </c>
    </row>
    <row r="49" spans="1:11" ht="12" customHeight="1" x14ac:dyDescent="0.2">
      <c r="A49" s="27" t="s">
        <v>32</v>
      </c>
      <c r="B49" s="1" t="s">
        <v>10</v>
      </c>
      <c r="C49" s="10">
        <v>8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8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2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7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9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9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18</v>
      </c>
      <c r="D54" s="10">
        <v>3</v>
      </c>
      <c r="E54" s="10">
        <v>2</v>
      </c>
      <c r="F54" s="10" t="s">
        <v>43</v>
      </c>
      <c r="G54" s="10" t="s">
        <v>43</v>
      </c>
      <c r="H54" s="10">
        <v>1</v>
      </c>
      <c r="I54" s="10">
        <v>15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15</v>
      </c>
      <c r="D55" s="10">
        <v>1</v>
      </c>
      <c r="E55" s="10" t="s">
        <v>43</v>
      </c>
      <c r="F55" s="10" t="s">
        <v>43</v>
      </c>
      <c r="G55" s="10" t="s">
        <v>43</v>
      </c>
      <c r="H55" s="10">
        <v>1</v>
      </c>
      <c r="I55" s="10">
        <v>14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19</v>
      </c>
      <c r="D56" s="10">
        <v>3</v>
      </c>
      <c r="E56" s="10" t="s">
        <v>43</v>
      </c>
      <c r="F56" s="10">
        <v>1</v>
      </c>
      <c r="G56" s="10">
        <v>1</v>
      </c>
      <c r="H56" s="10">
        <v>1</v>
      </c>
      <c r="I56" s="10">
        <v>16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14</v>
      </c>
      <c r="D57" s="10">
        <v>1</v>
      </c>
      <c r="E57" s="10">
        <v>1</v>
      </c>
      <c r="F57" s="10" t="s">
        <v>43</v>
      </c>
      <c r="G57" s="10" t="s">
        <v>43</v>
      </c>
      <c r="H57" s="10" t="s">
        <v>43</v>
      </c>
      <c r="I57" s="10">
        <v>13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7</v>
      </c>
      <c r="D58" s="10">
        <v>1</v>
      </c>
      <c r="E58" s="10" t="s">
        <v>43</v>
      </c>
      <c r="F58" s="10" t="s">
        <v>43</v>
      </c>
      <c r="G58" s="10">
        <v>1</v>
      </c>
      <c r="H58" s="10" t="s">
        <v>43</v>
      </c>
      <c r="I58" s="10">
        <v>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15</v>
      </c>
      <c r="D59" s="10">
        <v>2</v>
      </c>
      <c r="E59" s="10" t="s">
        <v>43</v>
      </c>
      <c r="F59" s="10" t="s">
        <v>43</v>
      </c>
      <c r="G59" s="10">
        <v>1</v>
      </c>
      <c r="H59" s="10">
        <v>1</v>
      </c>
      <c r="I59" s="10">
        <v>13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9</v>
      </c>
      <c r="D60" s="10">
        <v>2</v>
      </c>
      <c r="E60" s="10">
        <v>1</v>
      </c>
      <c r="F60" s="10" t="s">
        <v>43</v>
      </c>
      <c r="G60" s="10">
        <v>1</v>
      </c>
      <c r="H60" s="10" t="s">
        <v>43</v>
      </c>
      <c r="I60" s="10">
        <v>7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9</v>
      </c>
      <c r="D61" s="10">
        <v>2</v>
      </c>
      <c r="E61" s="10">
        <v>1</v>
      </c>
      <c r="F61" s="10" t="s">
        <v>43</v>
      </c>
      <c r="G61" s="10" t="s">
        <v>43</v>
      </c>
      <c r="H61" s="10">
        <v>1</v>
      </c>
      <c r="I61" s="10">
        <v>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9</v>
      </c>
      <c r="D62" s="10">
        <v>6</v>
      </c>
      <c r="E62" s="10">
        <v>4</v>
      </c>
      <c r="F62" s="10" t="s">
        <v>43</v>
      </c>
      <c r="G62" s="10">
        <v>1</v>
      </c>
      <c r="H62" s="10">
        <v>1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12</v>
      </c>
      <c r="D63" s="10">
        <v>12</v>
      </c>
      <c r="E63" s="10">
        <v>10</v>
      </c>
      <c r="F63" s="10" t="s">
        <v>43</v>
      </c>
      <c r="G63" s="10" t="s">
        <v>43</v>
      </c>
      <c r="H63" s="10">
        <v>2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10</v>
      </c>
      <c r="D64" s="10">
        <v>10</v>
      </c>
      <c r="E64" s="10">
        <v>10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3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4</v>
      </c>
      <c r="D66" s="10">
        <v>3</v>
      </c>
      <c r="E66" s="10">
        <v>3</v>
      </c>
      <c r="F66" s="10" t="s">
        <v>43</v>
      </c>
      <c r="G66" s="10" t="s">
        <v>43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45</v>
      </c>
      <c r="D6" s="3">
        <v>15</v>
      </c>
      <c r="E6" s="3">
        <v>12</v>
      </c>
      <c r="F6" s="3" t="s">
        <v>43</v>
      </c>
      <c r="G6" s="3">
        <v>2</v>
      </c>
      <c r="H6" s="3">
        <v>1</v>
      </c>
      <c r="I6" s="3">
        <v>30</v>
      </c>
    </row>
    <row r="7" spans="1:32" ht="12" customHeight="1" x14ac:dyDescent="0.2">
      <c r="A7" s="27" t="s">
        <v>32</v>
      </c>
      <c r="B7" s="1" t="s">
        <v>10</v>
      </c>
      <c r="C7" s="10" t="s">
        <v>43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 t="s">
        <v>43</v>
      </c>
      <c r="J7" t="s">
        <v>32</v>
      </c>
      <c r="K7" t="s">
        <v>32</v>
      </c>
      <c r="L7" t="s">
        <v>32</v>
      </c>
    </row>
    <row r="8" spans="1:32" ht="12" customHeight="1" x14ac:dyDescent="0.2">
      <c r="A8" s="27" t="s">
        <v>32</v>
      </c>
      <c r="B8" s="1" t="s">
        <v>11</v>
      </c>
      <c r="C8" s="10" t="s">
        <v>43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 t="s">
        <v>43</v>
      </c>
      <c r="J8" t="s">
        <v>32</v>
      </c>
      <c r="K8" t="s">
        <v>32</v>
      </c>
      <c r="L8" t="s">
        <v>32</v>
      </c>
    </row>
    <row r="9" spans="1:32" ht="12" customHeight="1" x14ac:dyDescent="0.2">
      <c r="A9" s="27" t="s">
        <v>32</v>
      </c>
      <c r="B9" s="1" t="s">
        <v>12</v>
      </c>
      <c r="C9" s="10" t="s">
        <v>43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 t="s">
        <v>43</v>
      </c>
      <c r="J9" t="s">
        <v>32</v>
      </c>
      <c r="K9" t="s">
        <v>32</v>
      </c>
      <c r="L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6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</v>
      </c>
      <c r="D14" s="10">
        <v>2</v>
      </c>
      <c r="E14" s="10">
        <v>1</v>
      </c>
      <c r="F14" s="10" t="s">
        <v>43</v>
      </c>
      <c r="G14" s="10">
        <v>1</v>
      </c>
      <c r="H14" s="10" t="s">
        <v>43</v>
      </c>
      <c r="I14" s="10">
        <v>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</v>
      </c>
      <c r="D15" s="10">
        <v>1</v>
      </c>
      <c r="E15" s="10" t="s">
        <v>43</v>
      </c>
      <c r="F15" s="10" t="s">
        <v>43</v>
      </c>
      <c r="G15" s="10">
        <v>1</v>
      </c>
      <c r="H15" s="10" t="s">
        <v>43</v>
      </c>
      <c r="I15" s="10">
        <v>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5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</v>
      </c>
      <c r="D19" s="10">
        <v>1</v>
      </c>
      <c r="E19" s="10">
        <v>1</v>
      </c>
      <c r="F19" s="10" t="s">
        <v>43</v>
      </c>
      <c r="G19" s="10" t="s">
        <v>43</v>
      </c>
      <c r="H19" s="10" t="s">
        <v>43</v>
      </c>
      <c r="I19" s="10">
        <v>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</v>
      </c>
      <c r="D20" s="10">
        <v>1</v>
      </c>
      <c r="E20" s="10" t="s">
        <v>43</v>
      </c>
      <c r="F20" s="10" t="s">
        <v>43</v>
      </c>
      <c r="G20" s="10" t="s">
        <v>43</v>
      </c>
      <c r="H20" s="10">
        <v>1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</v>
      </c>
      <c r="D21" s="10">
        <v>2</v>
      </c>
      <c r="E21" s="10">
        <v>2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4</v>
      </c>
      <c r="D22" s="10">
        <v>4</v>
      </c>
      <c r="E22" s="10">
        <v>4</v>
      </c>
      <c r="F22" s="10" t="s">
        <v>43</v>
      </c>
      <c r="G22" s="10" t="s">
        <v>43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</v>
      </c>
      <c r="D23" s="10">
        <v>1</v>
      </c>
      <c r="E23" s="10">
        <v>1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</v>
      </c>
      <c r="D24" s="10">
        <v>2</v>
      </c>
      <c r="E24" s="10">
        <v>2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>
        <v>1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24</v>
      </c>
      <c r="D27" s="3">
        <v>6</v>
      </c>
      <c r="E27" s="3">
        <v>6</v>
      </c>
      <c r="F27" s="3" t="s">
        <v>43</v>
      </c>
      <c r="G27" s="3" t="s">
        <v>43</v>
      </c>
      <c r="H27" s="3" t="s">
        <v>43</v>
      </c>
      <c r="I27" s="3">
        <v>18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 t="s">
        <v>43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 t="s">
        <v>43</v>
      </c>
      <c r="J29" t="s">
        <v>32</v>
      </c>
      <c r="K29" t="s">
        <v>32</v>
      </c>
      <c r="L29" t="s">
        <v>32</v>
      </c>
    </row>
    <row r="30" spans="1:12" ht="12" customHeight="1" x14ac:dyDescent="0.2">
      <c r="A30" s="27" t="s">
        <v>32</v>
      </c>
      <c r="B30" s="1" t="s">
        <v>12</v>
      </c>
      <c r="C30" s="10" t="s">
        <v>43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 t="s">
        <v>43</v>
      </c>
      <c r="J30" t="s">
        <v>32</v>
      </c>
      <c r="K30" t="s">
        <v>32</v>
      </c>
      <c r="L30" t="s">
        <v>32</v>
      </c>
    </row>
    <row r="31" spans="1:12" ht="12" customHeight="1" x14ac:dyDescent="0.2">
      <c r="A31" s="27" t="s">
        <v>32</v>
      </c>
      <c r="B31" s="1" t="s">
        <v>13</v>
      </c>
      <c r="C31" s="10" t="s">
        <v>43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 t="s">
        <v>43</v>
      </c>
      <c r="J31" t="s">
        <v>32</v>
      </c>
      <c r="K31" t="s">
        <v>32</v>
      </c>
      <c r="L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4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4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4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3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1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</v>
      </c>
      <c r="D40" s="10">
        <v>1</v>
      </c>
      <c r="E40" s="10">
        <v>1</v>
      </c>
      <c r="F40" s="10" t="s">
        <v>43</v>
      </c>
      <c r="G40" s="10" t="s">
        <v>43</v>
      </c>
      <c r="H40" s="10" t="s">
        <v>43</v>
      </c>
      <c r="I40" s="10" t="s">
        <v>43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 t="s">
        <v>43</v>
      </c>
      <c r="D41" s="10" t="s">
        <v>43</v>
      </c>
      <c r="E41" s="10" t="s">
        <v>43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  <c r="L41" t="s">
        <v>32</v>
      </c>
    </row>
    <row r="42" spans="1:12" ht="12" customHeight="1" x14ac:dyDescent="0.2">
      <c r="A42" s="27" t="s">
        <v>32</v>
      </c>
      <c r="B42" s="1" t="s">
        <v>24</v>
      </c>
      <c r="C42" s="10" t="s">
        <v>43</v>
      </c>
      <c r="D42" s="10" t="s">
        <v>43</v>
      </c>
      <c r="E42" s="10" t="s">
        <v>43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  <c r="L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</v>
      </c>
      <c r="D43" s="10">
        <v>2</v>
      </c>
      <c r="E43" s="10">
        <v>2</v>
      </c>
      <c r="F43" s="10" t="s">
        <v>43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</v>
      </c>
      <c r="D44" s="10">
        <v>1</v>
      </c>
      <c r="E44" s="10">
        <v>1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</v>
      </c>
      <c r="D46" s="10">
        <v>1</v>
      </c>
      <c r="E46" s="10">
        <v>1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21</v>
      </c>
      <c r="D48" s="3">
        <v>9</v>
      </c>
      <c r="E48" s="3">
        <v>6</v>
      </c>
      <c r="F48" s="3" t="s">
        <v>43</v>
      </c>
      <c r="G48" s="3">
        <v>2</v>
      </c>
      <c r="H48" s="3">
        <v>1</v>
      </c>
      <c r="I48" s="3">
        <v>12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 t="s">
        <v>43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 t="s">
        <v>43</v>
      </c>
      <c r="J50" t="s">
        <v>32</v>
      </c>
      <c r="K50" t="s">
        <v>32</v>
      </c>
      <c r="L50" t="s">
        <v>32</v>
      </c>
    </row>
    <row r="51" spans="1:12" ht="12" customHeight="1" x14ac:dyDescent="0.2">
      <c r="A51" s="27" t="s">
        <v>32</v>
      </c>
      <c r="B51" s="1" t="s">
        <v>12</v>
      </c>
      <c r="C51" s="10" t="s">
        <v>43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 t="s">
        <v>43</v>
      </c>
      <c r="J51" t="s">
        <v>32</v>
      </c>
      <c r="K51" t="s">
        <v>32</v>
      </c>
      <c r="L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2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3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 t="s">
        <v>43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 t="s">
        <v>43</v>
      </c>
      <c r="J54" t="s">
        <v>32</v>
      </c>
      <c r="K54" t="s">
        <v>32</v>
      </c>
      <c r="L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2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2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2</v>
      </c>
      <c r="D56" s="10">
        <v>2</v>
      </c>
      <c r="E56" s="10">
        <v>1</v>
      </c>
      <c r="F56" s="10" t="s">
        <v>43</v>
      </c>
      <c r="G56" s="10">
        <v>1</v>
      </c>
      <c r="H56" s="10" t="s">
        <v>43</v>
      </c>
      <c r="I56" s="10" t="s">
        <v>43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2</v>
      </c>
      <c r="D57" s="10">
        <v>1</v>
      </c>
      <c r="E57" s="10" t="s">
        <v>43</v>
      </c>
      <c r="F57" s="10" t="s">
        <v>43</v>
      </c>
      <c r="G57" s="10">
        <v>1</v>
      </c>
      <c r="H57" s="10" t="s">
        <v>43</v>
      </c>
      <c r="I57" s="10">
        <v>1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1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2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2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 t="s">
        <v>43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 t="s">
        <v>43</v>
      </c>
      <c r="J60" t="s">
        <v>32</v>
      </c>
      <c r="K60" t="s">
        <v>32</v>
      </c>
      <c r="L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1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1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1</v>
      </c>
      <c r="D62" s="10">
        <v>1</v>
      </c>
      <c r="E62" s="10" t="s">
        <v>43</v>
      </c>
      <c r="F62" s="10" t="s">
        <v>43</v>
      </c>
      <c r="G62" s="10" t="s">
        <v>43</v>
      </c>
      <c r="H62" s="10">
        <v>1</v>
      </c>
      <c r="I62" s="10" t="s">
        <v>43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2</v>
      </c>
      <c r="D63" s="10">
        <v>2</v>
      </c>
      <c r="E63" s="10">
        <v>2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2</v>
      </c>
      <c r="D64" s="10">
        <v>2</v>
      </c>
      <c r="E64" s="10">
        <v>2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  <c r="L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520</v>
      </c>
      <c r="D6" s="3">
        <v>123</v>
      </c>
      <c r="E6" s="3">
        <v>78</v>
      </c>
      <c r="F6" s="3">
        <v>12</v>
      </c>
      <c r="G6" s="3">
        <v>14</v>
      </c>
      <c r="H6" s="3">
        <v>19</v>
      </c>
      <c r="I6" s="3">
        <v>397</v>
      </c>
    </row>
    <row r="7" spans="1:32" ht="12" customHeight="1" x14ac:dyDescent="0.2">
      <c r="A7" s="27" t="s">
        <v>32</v>
      </c>
      <c r="B7" s="1" t="s">
        <v>10</v>
      </c>
      <c r="C7" s="10">
        <v>4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12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11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25</v>
      </c>
      <c r="D9" s="10">
        <v>2</v>
      </c>
      <c r="E9" s="10" t="s">
        <v>46</v>
      </c>
      <c r="F9" s="10">
        <v>1</v>
      </c>
      <c r="G9" s="10" t="s">
        <v>46</v>
      </c>
      <c r="H9" s="10">
        <v>1</v>
      </c>
      <c r="I9" s="10">
        <v>23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31</v>
      </c>
      <c r="D10" s="10">
        <v>4</v>
      </c>
      <c r="E10" s="10" t="s">
        <v>43</v>
      </c>
      <c r="F10" s="10">
        <v>3</v>
      </c>
      <c r="G10" s="10" t="s">
        <v>43</v>
      </c>
      <c r="H10" s="10">
        <v>1</v>
      </c>
      <c r="I10" s="10">
        <v>27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31</v>
      </c>
      <c r="D11" s="10">
        <v>2</v>
      </c>
      <c r="E11" s="10">
        <v>1</v>
      </c>
      <c r="F11" s="10" t="s">
        <v>43</v>
      </c>
      <c r="G11" s="10">
        <v>1</v>
      </c>
      <c r="H11" s="10" t="s">
        <v>43</v>
      </c>
      <c r="I11" s="10">
        <v>29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37</v>
      </c>
      <c r="D12" s="10">
        <v>3</v>
      </c>
      <c r="E12" s="10" t="s">
        <v>43</v>
      </c>
      <c r="F12" s="10" t="s">
        <v>43</v>
      </c>
      <c r="G12" s="10" t="s">
        <v>43</v>
      </c>
      <c r="H12" s="10">
        <v>3</v>
      </c>
      <c r="I12" s="10">
        <v>34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54</v>
      </c>
      <c r="D13" s="10">
        <v>2</v>
      </c>
      <c r="E13" s="10">
        <v>1</v>
      </c>
      <c r="F13" s="10" t="s">
        <v>43</v>
      </c>
      <c r="G13" s="10" t="s">
        <v>43</v>
      </c>
      <c r="H13" s="10">
        <v>1</v>
      </c>
      <c r="I13" s="10">
        <v>52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44</v>
      </c>
      <c r="D14" s="10">
        <v>2</v>
      </c>
      <c r="E14" s="10">
        <v>1</v>
      </c>
      <c r="F14" s="10" t="s">
        <v>43</v>
      </c>
      <c r="G14" s="10" t="s">
        <v>43</v>
      </c>
      <c r="H14" s="10">
        <v>1</v>
      </c>
      <c r="I14" s="10">
        <v>42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62</v>
      </c>
      <c r="D15" s="10">
        <v>3</v>
      </c>
      <c r="E15" s="10">
        <v>1</v>
      </c>
      <c r="F15" s="10">
        <v>2</v>
      </c>
      <c r="G15" s="10" t="s">
        <v>43</v>
      </c>
      <c r="H15" s="10" t="s">
        <v>43</v>
      </c>
      <c r="I15" s="10">
        <v>59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37</v>
      </c>
      <c r="D16" s="10">
        <v>2</v>
      </c>
      <c r="E16" s="10">
        <v>1</v>
      </c>
      <c r="F16" s="10" t="s">
        <v>43</v>
      </c>
      <c r="G16" s="10" t="s">
        <v>43</v>
      </c>
      <c r="H16" s="10">
        <v>1</v>
      </c>
      <c r="I16" s="10">
        <v>35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30</v>
      </c>
      <c r="D17" s="10">
        <v>2</v>
      </c>
      <c r="E17" s="10">
        <v>1</v>
      </c>
      <c r="F17" s="10" t="s">
        <v>43</v>
      </c>
      <c r="G17" s="10" t="s">
        <v>43</v>
      </c>
      <c r="H17" s="10">
        <v>1</v>
      </c>
      <c r="I17" s="10">
        <v>28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26</v>
      </c>
      <c r="D18" s="10">
        <v>5</v>
      </c>
      <c r="E18" s="10">
        <v>1</v>
      </c>
      <c r="F18" s="10">
        <v>1</v>
      </c>
      <c r="G18" s="10">
        <v>1</v>
      </c>
      <c r="H18" s="10">
        <v>2</v>
      </c>
      <c r="I18" s="10">
        <v>21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25</v>
      </c>
      <c r="D19" s="10">
        <v>7</v>
      </c>
      <c r="E19" s="10">
        <v>4</v>
      </c>
      <c r="F19" s="10">
        <v>2</v>
      </c>
      <c r="G19" s="10" t="s">
        <v>43</v>
      </c>
      <c r="H19" s="10">
        <v>1</v>
      </c>
      <c r="I19" s="10">
        <v>18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24</v>
      </c>
      <c r="D20" s="10">
        <v>16</v>
      </c>
      <c r="E20" s="10">
        <v>13</v>
      </c>
      <c r="F20" s="10">
        <v>2</v>
      </c>
      <c r="G20" s="10" t="s">
        <v>43</v>
      </c>
      <c r="H20" s="10">
        <v>1</v>
      </c>
      <c r="I20" s="10">
        <v>8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32</v>
      </c>
      <c r="D21" s="10">
        <v>29</v>
      </c>
      <c r="E21" s="10">
        <v>24</v>
      </c>
      <c r="F21" s="10" t="s">
        <v>43</v>
      </c>
      <c r="G21" s="10">
        <v>1</v>
      </c>
      <c r="H21" s="10">
        <v>4</v>
      </c>
      <c r="I21" s="10">
        <v>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23</v>
      </c>
      <c r="D22" s="10">
        <v>22</v>
      </c>
      <c r="E22" s="10">
        <v>15</v>
      </c>
      <c r="F22" s="10" t="s">
        <v>43</v>
      </c>
      <c r="G22" s="10">
        <v>5</v>
      </c>
      <c r="H22" s="10">
        <v>2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12</v>
      </c>
      <c r="D23" s="10">
        <v>11</v>
      </c>
      <c r="E23" s="10">
        <v>6</v>
      </c>
      <c r="F23" s="10" t="s">
        <v>43</v>
      </c>
      <c r="G23" s="10">
        <v>5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6</v>
      </c>
      <c r="D24" s="10">
        <v>5</v>
      </c>
      <c r="E24" s="10">
        <v>5</v>
      </c>
      <c r="F24" s="10" t="s">
        <v>43</v>
      </c>
      <c r="G24" s="10" t="s">
        <v>43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5</v>
      </c>
      <c r="E25" s="10">
        <v>4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272</v>
      </c>
      <c r="D27" s="3">
        <v>67</v>
      </c>
      <c r="E27" s="3">
        <v>36</v>
      </c>
      <c r="F27" s="3">
        <v>10</v>
      </c>
      <c r="G27" s="3">
        <v>13</v>
      </c>
      <c r="H27" s="3">
        <v>8</v>
      </c>
      <c r="I27" s="3">
        <v>205</v>
      </c>
    </row>
    <row r="28" spans="1:12" ht="12" customHeight="1" x14ac:dyDescent="0.2">
      <c r="A28" s="27" t="s">
        <v>32</v>
      </c>
      <c r="B28" s="1" t="s">
        <v>10</v>
      </c>
      <c r="C28" s="10">
        <v>1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7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10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>
        <v>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19</v>
      </c>
      <c r="D31" s="10">
        <v>2</v>
      </c>
      <c r="E31" s="10" t="s">
        <v>43</v>
      </c>
      <c r="F31" s="10">
        <v>2</v>
      </c>
      <c r="G31" s="10" t="s">
        <v>43</v>
      </c>
      <c r="H31" s="10" t="s">
        <v>43</v>
      </c>
      <c r="I31" s="10">
        <v>17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14</v>
      </c>
      <c r="D32" s="10">
        <v>1</v>
      </c>
      <c r="E32" s="10" t="s">
        <v>43</v>
      </c>
      <c r="F32" s="10" t="s">
        <v>43</v>
      </c>
      <c r="G32" s="10">
        <v>1</v>
      </c>
      <c r="H32" s="10" t="s">
        <v>43</v>
      </c>
      <c r="I32" s="10">
        <v>13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16</v>
      </c>
      <c r="D33" s="10">
        <v>2</v>
      </c>
      <c r="E33" s="10" t="s">
        <v>43</v>
      </c>
      <c r="F33" s="10" t="s">
        <v>43</v>
      </c>
      <c r="G33" s="10" t="s">
        <v>43</v>
      </c>
      <c r="H33" s="10">
        <v>2</v>
      </c>
      <c r="I33" s="10">
        <v>14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26</v>
      </c>
      <c r="D34" s="10">
        <v>1</v>
      </c>
      <c r="E34" s="10" t="s">
        <v>43</v>
      </c>
      <c r="F34" s="10" t="s">
        <v>43</v>
      </c>
      <c r="G34" s="10" t="s">
        <v>43</v>
      </c>
      <c r="H34" s="10">
        <v>1</v>
      </c>
      <c r="I34" s="10">
        <v>25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23</v>
      </c>
      <c r="D35" s="10">
        <v>1</v>
      </c>
      <c r="E35" s="10">
        <v>1</v>
      </c>
      <c r="F35" s="10" t="s">
        <v>43</v>
      </c>
      <c r="G35" s="10" t="s">
        <v>43</v>
      </c>
      <c r="H35" s="10" t="s">
        <v>43</v>
      </c>
      <c r="I35" s="10">
        <v>22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36</v>
      </c>
      <c r="D36" s="10">
        <v>3</v>
      </c>
      <c r="E36" s="10">
        <v>1</v>
      </c>
      <c r="F36" s="10">
        <v>2</v>
      </c>
      <c r="G36" s="10" t="s">
        <v>43</v>
      </c>
      <c r="H36" s="10" t="s">
        <v>43</v>
      </c>
      <c r="I36" s="10">
        <v>33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21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20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20</v>
      </c>
      <c r="D38" s="10">
        <v>2</v>
      </c>
      <c r="E38" s="10">
        <v>1</v>
      </c>
      <c r="F38" s="10" t="s">
        <v>43</v>
      </c>
      <c r="G38" s="10" t="s">
        <v>43</v>
      </c>
      <c r="H38" s="10">
        <v>1</v>
      </c>
      <c r="I38" s="10">
        <v>18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17</v>
      </c>
      <c r="D39" s="10">
        <v>4</v>
      </c>
      <c r="E39" s="10">
        <v>1</v>
      </c>
      <c r="F39" s="10">
        <v>1</v>
      </c>
      <c r="G39" s="10" t="s">
        <v>43</v>
      </c>
      <c r="H39" s="10">
        <v>2</v>
      </c>
      <c r="I39" s="10">
        <v>13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13</v>
      </c>
      <c r="D40" s="10">
        <v>4</v>
      </c>
      <c r="E40" s="10">
        <v>2</v>
      </c>
      <c r="F40" s="10">
        <v>2</v>
      </c>
      <c r="G40" s="10" t="s">
        <v>43</v>
      </c>
      <c r="H40" s="10" t="s">
        <v>43</v>
      </c>
      <c r="I40" s="10">
        <v>9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12</v>
      </c>
      <c r="D41" s="10">
        <v>9</v>
      </c>
      <c r="E41" s="10">
        <v>8</v>
      </c>
      <c r="F41" s="10">
        <v>1</v>
      </c>
      <c r="G41" s="10" t="s">
        <v>43</v>
      </c>
      <c r="H41" s="10" t="s">
        <v>43</v>
      </c>
      <c r="I41" s="10">
        <v>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12</v>
      </c>
      <c r="D42" s="10">
        <v>11</v>
      </c>
      <c r="E42" s="10">
        <v>10</v>
      </c>
      <c r="F42" s="10" t="s">
        <v>43</v>
      </c>
      <c r="G42" s="10">
        <v>1</v>
      </c>
      <c r="H42" s="10" t="s">
        <v>43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13</v>
      </c>
      <c r="D43" s="10">
        <v>13</v>
      </c>
      <c r="E43" s="10">
        <v>7</v>
      </c>
      <c r="F43" s="10" t="s">
        <v>43</v>
      </c>
      <c r="G43" s="10">
        <v>5</v>
      </c>
      <c r="H43" s="10">
        <v>1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8</v>
      </c>
      <c r="D44" s="10">
        <v>7</v>
      </c>
      <c r="E44" s="10">
        <v>2</v>
      </c>
      <c r="F44" s="10" t="s">
        <v>43</v>
      </c>
      <c r="G44" s="10">
        <v>5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3</v>
      </c>
      <c r="D46" s="10">
        <v>3</v>
      </c>
      <c r="E46" s="10">
        <v>2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248</v>
      </c>
      <c r="D48" s="3">
        <v>56</v>
      </c>
      <c r="E48" s="3">
        <v>42</v>
      </c>
      <c r="F48" s="3">
        <v>2</v>
      </c>
      <c r="G48" s="3">
        <v>1</v>
      </c>
      <c r="H48" s="3">
        <v>11</v>
      </c>
      <c r="I48" s="3">
        <v>192</v>
      </c>
    </row>
    <row r="49" spans="1:11" ht="12" customHeight="1" x14ac:dyDescent="0.2">
      <c r="A49" s="27" t="s">
        <v>32</v>
      </c>
      <c r="B49" s="1" t="s">
        <v>10</v>
      </c>
      <c r="C49" s="10">
        <v>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5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15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14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12</v>
      </c>
      <c r="D52" s="10">
        <v>2</v>
      </c>
      <c r="E52" s="10" t="s">
        <v>43</v>
      </c>
      <c r="F52" s="10">
        <v>1</v>
      </c>
      <c r="G52" s="10" t="s">
        <v>43</v>
      </c>
      <c r="H52" s="10">
        <v>1</v>
      </c>
      <c r="I52" s="10">
        <v>10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17</v>
      </c>
      <c r="D53" s="10">
        <v>1</v>
      </c>
      <c r="E53" s="10">
        <v>1</v>
      </c>
      <c r="F53" s="10" t="s">
        <v>43</v>
      </c>
      <c r="G53" s="10" t="s">
        <v>43</v>
      </c>
      <c r="H53" s="10" t="s">
        <v>43</v>
      </c>
      <c r="I53" s="10">
        <v>16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21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20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28</v>
      </c>
      <c r="D55" s="10">
        <v>1</v>
      </c>
      <c r="E55" s="10">
        <v>1</v>
      </c>
      <c r="F55" s="10" t="s">
        <v>43</v>
      </c>
      <c r="G55" s="10" t="s">
        <v>43</v>
      </c>
      <c r="H55" s="10" t="s">
        <v>43</v>
      </c>
      <c r="I55" s="10">
        <v>27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21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20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26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26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16</v>
      </c>
      <c r="D58" s="10">
        <v>1</v>
      </c>
      <c r="E58" s="10">
        <v>1</v>
      </c>
      <c r="F58" s="10" t="s">
        <v>43</v>
      </c>
      <c r="G58" s="10" t="s">
        <v>43</v>
      </c>
      <c r="H58" s="10" t="s">
        <v>43</v>
      </c>
      <c r="I58" s="10">
        <v>15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10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9</v>
      </c>
      <c r="D60" s="10">
        <v>1</v>
      </c>
      <c r="E60" s="10" t="s">
        <v>43</v>
      </c>
      <c r="F60" s="10" t="s">
        <v>43</v>
      </c>
      <c r="G60" s="10">
        <v>1</v>
      </c>
      <c r="H60" s="10" t="s">
        <v>43</v>
      </c>
      <c r="I60" s="10">
        <v>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12</v>
      </c>
      <c r="D61" s="10">
        <v>3</v>
      </c>
      <c r="E61" s="10">
        <v>2</v>
      </c>
      <c r="F61" s="10" t="s">
        <v>43</v>
      </c>
      <c r="G61" s="10" t="s">
        <v>43</v>
      </c>
      <c r="H61" s="10">
        <v>1</v>
      </c>
      <c r="I61" s="10">
        <v>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12</v>
      </c>
      <c r="D62" s="10">
        <v>7</v>
      </c>
      <c r="E62" s="10">
        <v>5</v>
      </c>
      <c r="F62" s="10">
        <v>1</v>
      </c>
      <c r="G62" s="10" t="s">
        <v>43</v>
      </c>
      <c r="H62" s="10">
        <v>1</v>
      </c>
      <c r="I62" s="10">
        <v>5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20</v>
      </c>
      <c r="D63" s="10">
        <v>18</v>
      </c>
      <c r="E63" s="10">
        <v>14</v>
      </c>
      <c r="F63" s="10" t="s">
        <v>43</v>
      </c>
      <c r="G63" s="10" t="s">
        <v>43</v>
      </c>
      <c r="H63" s="10">
        <v>4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10</v>
      </c>
      <c r="D64" s="10">
        <v>9</v>
      </c>
      <c r="E64" s="10">
        <v>8</v>
      </c>
      <c r="F64" s="10" t="s">
        <v>43</v>
      </c>
      <c r="G64" s="10" t="s">
        <v>43</v>
      </c>
      <c r="H64" s="10">
        <v>1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4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5</v>
      </c>
      <c r="D66" s="10">
        <v>4</v>
      </c>
      <c r="E66" s="10">
        <v>4</v>
      </c>
      <c r="F66" s="10" t="s">
        <v>43</v>
      </c>
      <c r="G66" s="10" t="s">
        <v>43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2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113</v>
      </c>
      <c r="D6" s="3">
        <v>19</v>
      </c>
      <c r="E6" s="3">
        <v>12</v>
      </c>
      <c r="F6" s="3">
        <v>2</v>
      </c>
      <c r="G6" s="3">
        <v>2</v>
      </c>
      <c r="H6" s="3">
        <v>3</v>
      </c>
      <c r="I6" s="3">
        <v>94</v>
      </c>
    </row>
    <row r="7" spans="1:32" ht="12" customHeight="1" x14ac:dyDescent="0.2">
      <c r="A7" s="27" t="s">
        <v>32</v>
      </c>
      <c r="B7" s="1" t="s">
        <v>10</v>
      </c>
      <c r="C7" s="10">
        <v>2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9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12</v>
      </c>
      <c r="D10" s="10">
        <v>1</v>
      </c>
      <c r="E10" s="10" t="s">
        <v>43</v>
      </c>
      <c r="F10" s="10">
        <v>1</v>
      </c>
      <c r="G10" s="10" t="s">
        <v>43</v>
      </c>
      <c r="H10" s="10" t="s">
        <v>43</v>
      </c>
      <c r="I10" s="10">
        <v>11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15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14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8</v>
      </c>
      <c r="D13" s="10">
        <v>2</v>
      </c>
      <c r="E13" s="10">
        <v>1</v>
      </c>
      <c r="F13" s="10" t="s">
        <v>43</v>
      </c>
      <c r="G13" s="10" t="s">
        <v>43</v>
      </c>
      <c r="H13" s="10">
        <v>1</v>
      </c>
      <c r="I13" s="10">
        <v>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14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14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13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13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6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6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</v>
      </c>
      <c r="D19" s="10">
        <v>1</v>
      </c>
      <c r="E19" s="10">
        <v>1</v>
      </c>
      <c r="F19" s="10" t="s">
        <v>43</v>
      </c>
      <c r="G19" s="10" t="s">
        <v>43</v>
      </c>
      <c r="H19" s="10" t="s">
        <v>43</v>
      </c>
      <c r="I19" s="10">
        <v>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5</v>
      </c>
      <c r="D20" s="10">
        <v>5</v>
      </c>
      <c r="E20" s="10">
        <v>3</v>
      </c>
      <c r="F20" s="10">
        <v>1</v>
      </c>
      <c r="G20" s="10" t="s">
        <v>43</v>
      </c>
      <c r="H20" s="10">
        <v>1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4</v>
      </c>
      <c r="D21" s="10">
        <v>4</v>
      </c>
      <c r="E21" s="10">
        <v>2</v>
      </c>
      <c r="F21" s="10" t="s">
        <v>43</v>
      </c>
      <c r="G21" s="10">
        <v>2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4</v>
      </c>
      <c r="D22" s="10">
        <v>3</v>
      </c>
      <c r="E22" s="10">
        <v>3</v>
      </c>
      <c r="F22" s="10" t="s">
        <v>43</v>
      </c>
      <c r="G22" s="10" t="s">
        <v>43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</v>
      </c>
      <c r="D23" s="10">
        <v>1</v>
      </c>
      <c r="E23" s="10">
        <v>1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</v>
      </c>
      <c r="D24" s="10">
        <v>1</v>
      </c>
      <c r="E24" s="10">
        <v>1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73</v>
      </c>
      <c r="D27" s="3">
        <v>14</v>
      </c>
      <c r="E27" s="3">
        <v>8</v>
      </c>
      <c r="F27" s="3">
        <v>2</v>
      </c>
      <c r="G27" s="3">
        <v>2</v>
      </c>
      <c r="H27" s="3">
        <v>2</v>
      </c>
      <c r="I27" s="3">
        <v>59</v>
      </c>
    </row>
    <row r="28" spans="1:12" ht="12" customHeight="1" x14ac:dyDescent="0.2">
      <c r="A28" s="27" t="s">
        <v>32</v>
      </c>
      <c r="B28" s="1" t="s">
        <v>10</v>
      </c>
      <c r="C28" s="10">
        <v>2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2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7</v>
      </c>
      <c r="D31" s="10">
        <v>1</v>
      </c>
      <c r="E31" s="10" t="s">
        <v>43</v>
      </c>
      <c r="F31" s="10">
        <v>1</v>
      </c>
      <c r="G31" s="10" t="s">
        <v>43</v>
      </c>
      <c r="H31" s="10" t="s">
        <v>43</v>
      </c>
      <c r="I31" s="10">
        <v>6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10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9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3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6</v>
      </c>
      <c r="D34" s="10">
        <v>2</v>
      </c>
      <c r="E34" s="10">
        <v>1</v>
      </c>
      <c r="F34" s="10" t="s">
        <v>43</v>
      </c>
      <c r="G34" s="10" t="s">
        <v>43</v>
      </c>
      <c r="H34" s="10">
        <v>1</v>
      </c>
      <c r="I34" s="10">
        <v>4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10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10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11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2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</v>
      </c>
      <c r="D40" s="10">
        <v>1</v>
      </c>
      <c r="E40" s="10">
        <v>1</v>
      </c>
      <c r="F40" s="10" t="s">
        <v>43</v>
      </c>
      <c r="G40" s="10" t="s">
        <v>43</v>
      </c>
      <c r="H40" s="10" t="s">
        <v>43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>
        <v>2</v>
      </c>
      <c r="E41" s="10">
        <v>1</v>
      </c>
      <c r="F41" s="10">
        <v>1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4</v>
      </c>
      <c r="D42" s="10">
        <v>4</v>
      </c>
      <c r="E42" s="10">
        <v>2</v>
      </c>
      <c r="F42" s="10" t="s">
        <v>43</v>
      </c>
      <c r="G42" s="10">
        <v>2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</v>
      </c>
      <c r="D43" s="10">
        <v>2</v>
      </c>
      <c r="E43" s="10">
        <v>2</v>
      </c>
      <c r="F43" s="10" t="s">
        <v>43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 t="s">
        <v>43</v>
      </c>
      <c r="D44" s="10" t="s">
        <v>43</v>
      </c>
      <c r="E44" s="10" t="s">
        <v>43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  <c r="L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40</v>
      </c>
      <c r="D48" s="3">
        <v>5</v>
      </c>
      <c r="E48" s="3">
        <v>4</v>
      </c>
      <c r="F48" s="3" t="s">
        <v>43</v>
      </c>
      <c r="G48" s="3" t="s">
        <v>43</v>
      </c>
      <c r="H48" s="3">
        <v>1</v>
      </c>
      <c r="I48" s="3">
        <v>35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6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6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5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5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5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5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4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4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2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2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4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4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2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2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3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3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1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1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 t="s">
        <v>43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 t="s">
        <v>43</v>
      </c>
      <c r="J61" t="s">
        <v>32</v>
      </c>
      <c r="K61" t="s">
        <v>32</v>
      </c>
      <c r="L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3</v>
      </c>
      <c r="D62" s="10">
        <v>3</v>
      </c>
      <c r="E62" s="10">
        <v>2</v>
      </c>
      <c r="F62" s="10" t="s">
        <v>43</v>
      </c>
      <c r="G62" s="10" t="s">
        <v>43</v>
      </c>
      <c r="H62" s="10">
        <v>1</v>
      </c>
      <c r="I62" s="10" t="s">
        <v>43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 t="s">
        <v>43</v>
      </c>
      <c r="D63" s="10" t="s">
        <v>43</v>
      </c>
      <c r="E63" s="10" t="s">
        <v>43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  <c r="L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2</v>
      </c>
      <c r="D64" s="10">
        <v>1</v>
      </c>
      <c r="E64" s="10">
        <v>1</v>
      </c>
      <c r="F64" s="10" t="s">
        <v>43</v>
      </c>
      <c r="G64" s="10" t="s">
        <v>43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>
        <v>1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337</v>
      </c>
      <c r="D6" s="3">
        <v>80</v>
      </c>
      <c r="E6" s="3">
        <v>45</v>
      </c>
      <c r="F6" s="3">
        <v>9</v>
      </c>
      <c r="G6" s="3">
        <v>14</v>
      </c>
      <c r="H6" s="3">
        <v>12</v>
      </c>
      <c r="I6" s="3">
        <v>257</v>
      </c>
    </row>
    <row r="7" spans="1:32" ht="12" customHeight="1" x14ac:dyDescent="0.2">
      <c r="A7" s="27" t="s">
        <v>32</v>
      </c>
      <c r="B7" s="1" t="s">
        <v>10</v>
      </c>
      <c r="C7" s="10">
        <v>7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7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21</v>
      </c>
      <c r="D9" s="10">
        <v>1</v>
      </c>
      <c r="E9" s="10" t="s">
        <v>46</v>
      </c>
      <c r="F9" s="10">
        <v>1</v>
      </c>
      <c r="G9" s="10" t="s">
        <v>46</v>
      </c>
      <c r="H9" s="10" t="s">
        <v>43</v>
      </c>
      <c r="I9" s="10">
        <v>20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14</v>
      </c>
      <c r="D10" s="10">
        <v>1</v>
      </c>
      <c r="E10" s="10" t="s">
        <v>43</v>
      </c>
      <c r="F10" s="10" t="s">
        <v>43</v>
      </c>
      <c r="G10" s="10" t="s">
        <v>43</v>
      </c>
      <c r="H10" s="10">
        <v>1</v>
      </c>
      <c r="I10" s="10">
        <v>13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20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20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31</v>
      </c>
      <c r="D12" s="10">
        <v>1</v>
      </c>
      <c r="E12" s="10" t="s">
        <v>43</v>
      </c>
      <c r="F12" s="10" t="s">
        <v>43</v>
      </c>
      <c r="G12" s="10" t="s">
        <v>43</v>
      </c>
      <c r="H12" s="10">
        <v>1</v>
      </c>
      <c r="I12" s="10">
        <v>30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28</v>
      </c>
      <c r="D13" s="10">
        <v>4</v>
      </c>
      <c r="E13" s="10">
        <v>1</v>
      </c>
      <c r="F13" s="10">
        <v>1</v>
      </c>
      <c r="G13" s="10">
        <v>1</v>
      </c>
      <c r="H13" s="10">
        <v>1</v>
      </c>
      <c r="I13" s="10">
        <v>24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29</v>
      </c>
      <c r="D14" s="10">
        <v>2</v>
      </c>
      <c r="E14" s="10" t="s">
        <v>43</v>
      </c>
      <c r="F14" s="10" t="s">
        <v>43</v>
      </c>
      <c r="G14" s="10">
        <v>1</v>
      </c>
      <c r="H14" s="10">
        <v>1</v>
      </c>
      <c r="I14" s="10">
        <v>27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26</v>
      </c>
      <c r="D15" s="10">
        <v>3</v>
      </c>
      <c r="E15" s="10" t="s">
        <v>43</v>
      </c>
      <c r="F15" s="10">
        <v>1</v>
      </c>
      <c r="G15" s="10" t="s">
        <v>43</v>
      </c>
      <c r="H15" s="10">
        <v>2</v>
      </c>
      <c r="I15" s="10">
        <v>23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24</v>
      </c>
      <c r="D16" s="10">
        <v>1</v>
      </c>
      <c r="E16" s="10" t="s">
        <v>43</v>
      </c>
      <c r="F16" s="10" t="s">
        <v>43</v>
      </c>
      <c r="G16" s="10" t="s">
        <v>43</v>
      </c>
      <c r="H16" s="10">
        <v>1</v>
      </c>
      <c r="I16" s="10">
        <v>23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22</v>
      </c>
      <c r="D17" s="10">
        <v>1</v>
      </c>
      <c r="E17" s="10" t="s">
        <v>43</v>
      </c>
      <c r="F17" s="10" t="s">
        <v>43</v>
      </c>
      <c r="G17" s="10" t="s">
        <v>43</v>
      </c>
      <c r="H17" s="10">
        <v>1</v>
      </c>
      <c r="I17" s="10">
        <v>21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19</v>
      </c>
      <c r="D18" s="10">
        <v>3</v>
      </c>
      <c r="E18" s="10" t="s">
        <v>43</v>
      </c>
      <c r="F18" s="10">
        <v>1</v>
      </c>
      <c r="G18" s="10" t="s">
        <v>43</v>
      </c>
      <c r="H18" s="10">
        <v>2</v>
      </c>
      <c r="I18" s="10">
        <v>16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23</v>
      </c>
      <c r="D19" s="10">
        <v>6</v>
      </c>
      <c r="E19" s="10">
        <v>5</v>
      </c>
      <c r="F19" s="10">
        <v>1</v>
      </c>
      <c r="G19" s="10" t="s">
        <v>43</v>
      </c>
      <c r="H19" s="10" t="s">
        <v>43</v>
      </c>
      <c r="I19" s="10">
        <v>17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23</v>
      </c>
      <c r="D20" s="10">
        <v>16</v>
      </c>
      <c r="E20" s="10">
        <v>12</v>
      </c>
      <c r="F20" s="10" t="s">
        <v>43</v>
      </c>
      <c r="G20" s="10">
        <v>2</v>
      </c>
      <c r="H20" s="10">
        <v>2</v>
      </c>
      <c r="I20" s="10">
        <v>7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13</v>
      </c>
      <c r="D21" s="10">
        <v>10</v>
      </c>
      <c r="E21" s="10">
        <v>8</v>
      </c>
      <c r="F21" s="10">
        <v>1</v>
      </c>
      <c r="G21" s="10">
        <v>1</v>
      </c>
      <c r="H21" s="10" t="s">
        <v>43</v>
      </c>
      <c r="I21" s="10">
        <v>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9</v>
      </c>
      <c r="D22" s="10">
        <v>9</v>
      </c>
      <c r="E22" s="10">
        <v>6</v>
      </c>
      <c r="F22" s="10">
        <v>1</v>
      </c>
      <c r="G22" s="10">
        <v>2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10</v>
      </c>
      <c r="D23" s="10">
        <v>9</v>
      </c>
      <c r="E23" s="10">
        <v>7</v>
      </c>
      <c r="F23" s="10">
        <v>1</v>
      </c>
      <c r="G23" s="10">
        <v>1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4</v>
      </c>
      <c r="E24" s="10">
        <v>2</v>
      </c>
      <c r="F24" s="10" t="s">
        <v>43</v>
      </c>
      <c r="G24" s="10">
        <v>2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8</v>
      </c>
      <c r="D25" s="10">
        <v>8</v>
      </c>
      <c r="E25" s="10">
        <v>4</v>
      </c>
      <c r="F25" s="10" t="s">
        <v>43</v>
      </c>
      <c r="G25" s="10">
        <v>4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185</v>
      </c>
      <c r="D27" s="3">
        <v>47</v>
      </c>
      <c r="E27" s="3">
        <v>23</v>
      </c>
      <c r="F27" s="3">
        <v>6</v>
      </c>
      <c r="G27" s="3">
        <v>11</v>
      </c>
      <c r="H27" s="3">
        <v>7</v>
      </c>
      <c r="I27" s="3">
        <v>138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14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>
        <v>13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7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7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16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16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18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17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10</v>
      </c>
      <c r="D34" s="10">
        <v>2</v>
      </c>
      <c r="E34" s="10">
        <v>1</v>
      </c>
      <c r="F34" s="10">
        <v>1</v>
      </c>
      <c r="G34" s="10" t="s">
        <v>43</v>
      </c>
      <c r="H34" s="10" t="s">
        <v>43</v>
      </c>
      <c r="I34" s="10">
        <v>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17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16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13</v>
      </c>
      <c r="D36" s="10">
        <v>3</v>
      </c>
      <c r="E36" s="10" t="s">
        <v>43</v>
      </c>
      <c r="F36" s="10">
        <v>1</v>
      </c>
      <c r="G36" s="10" t="s">
        <v>43</v>
      </c>
      <c r="H36" s="10">
        <v>2</v>
      </c>
      <c r="I36" s="10">
        <v>10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12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11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13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13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12</v>
      </c>
      <c r="D39" s="10">
        <v>3</v>
      </c>
      <c r="E39" s="10" t="s">
        <v>43</v>
      </c>
      <c r="F39" s="10">
        <v>1</v>
      </c>
      <c r="G39" s="10" t="s">
        <v>43</v>
      </c>
      <c r="H39" s="10">
        <v>2</v>
      </c>
      <c r="I39" s="10">
        <v>9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13</v>
      </c>
      <c r="D40" s="10">
        <v>6</v>
      </c>
      <c r="E40" s="10">
        <v>5</v>
      </c>
      <c r="F40" s="10">
        <v>1</v>
      </c>
      <c r="G40" s="10" t="s">
        <v>43</v>
      </c>
      <c r="H40" s="10" t="s">
        <v>43</v>
      </c>
      <c r="I40" s="10">
        <v>7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12</v>
      </c>
      <c r="D41" s="10">
        <v>9</v>
      </c>
      <c r="E41" s="10">
        <v>7</v>
      </c>
      <c r="F41" s="10" t="s">
        <v>43</v>
      </c>
      <c r="G41" s="10">
        <v>2</v>
      </c>
      <c r="H41" s="10" t="s">
        <v>43</v>
      </c>
      <c r="I41" s="10">
        <v>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8</v>
      </c>
      <c r="D42" s="10">
        <v>6</v>
      </c>
      <c r="E42" s="10">
        <v>4</v>
      </c>
      <c r="F42" s="10">
        <v>1</v>
      </c>
      <c r="G42" s="10">
        <v>1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6</v>
      </c>
      <c r="D43" s="10">
        <v>6</v>
      </c>
      <c r="E43" s="10">
        <v>4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>
        <v>1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4</v>
      </c>
      <c r="D46" s="10">
        <v>4</v>
      </c>
      <c r="E46" s="10" t="s">
        <v>43</v>
      </c>
      <c r="F46" s="10" t="s">
        <v>43</v>
      </c>
      <c r="G46" s="10">
        <v>4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152</v>
      </c>
      <c r="D48" s="3">
        <v>33</v>
      </c>
      <c r="E48" s="3">
        <v>22</v>
      </c>
      <c r="F48" s="3">
        <v>3</v>
      </c>
      <c r="G48" s="3">
        <v>3</v>
      </c>
      <c r="H48" s="3">
        <v>5</v>
      </c>
      <c r="I48" s="3">
        <v>119</v>
      </c>
    </row>
    <row r="49" spans="1:11" ht="12" customHeight="1" x14ac:dyDescent="0.2">
      <c r="A49" s="27" t="s">
        <v>32</v>
      </c>
      <c r="B49" s="1" t="s">
        <v>10</v>
      </c>
      <c r="C49" s="10">
        <v>4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2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7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7</v>
      </c>
      <c r="D52" s="10">
        <v>1</v>
      </c>
      <c r="E52" s="10" t="s">
        <v>43</v>
      </c>
      <c r="F52" s="10" t="s">
        <v>43</v>
      </c>
      <c r="G52" s="10" t="s">
        <v>43</v>
      </c>
      <c r="H52" s="10">
        <v>1</v>
      </c>
      <c r="I52" s="10">
        <v>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4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13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13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18</v>
      </c>
      <c r="D55" s="10">
        <v>2</v>
      </c>
      <c r="E55" s="10" t="s">
        <v>43</v>
      </c>
      <c r="F55" s="10" t="s">
        <v>43</v>
      </c>
      <c r="G55" s="10">
        <v>1</v>
      </c>
      <c r="H55" s="10">
        <v>1</v>
      </c>
      <c r="I55" s="10">
        <v>16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12</v>
      </c>
      <c r="D56" s="10">
        <v>1</v>
      </c>
      <c r="E56" s="10" t="s">
        <v>43</v>
      </c>
      <c r="F56" s="10" t="s">
        <v>43</v>
      </c>
      <c r="G56" s="10">
        <v>1</v>
      </c>
      <c r="H56" s="10" t="s">
        <v>43</v>
      </c>
      <c r="I56" s="10">
        <v>11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13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12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9</v>
      </c>
      <c r="D59" s="10">
        <v>1</v>
      </c>
      <c r="E59" s="10" t="s">
        <v>43</v>
      </c>
      <c r="F59" s="10" t="s">
        <v>43</v>
      </c>
      <c r="G59" s="10" t="s">
        <v>43</v>
      </c>
      <c r="H59" s="10">
        <v>1</v>
      </c>
      <c r="I59" s="10">
        <v>8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7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10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10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11</v>
      </c>
      <c r="D62" s="10">
        <v>7</v>
      </c>
      <c r="E62" s="10">
        <v>5</v>
      </c>
      <c r="F62" s="10" t="s">
        <v>43</v>
      </c>
      <c r="G62" s="10" t="s">
        <v>43</v>
      </c>
      <c r="H62" s="10">
        <v>2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5</v>
      </c>
      <c r="D63" s="10">
        <v>4</v>
      </c>
      <c r="E63" s="10">
        <v>4</v>
      </c>
      <c r="F63" s="10" t="s">
        <v>43</v>
      </c>
      <c r="G63" s="10" t="s">
        <v>43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</v>
      </c>
      <c r="D64" s="10">
        <v>3</v>
      </c>
      <c r="E64" s="10">
        <v>2</v>
      </c>
      <c r="F64" s="10">
        <v>1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8</v>
      </c>
      <c r="D65" s="10">
        <v>7</v>
      </c>
      <c r="E65" s="10">
        <v>6</v>
      </c>
      <c r="F65" s="10">
        <v>1</v>
      </c>
      <c r="G65" s="10" t="s">
        <v>43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1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4</v>
      </c>
      <c r="E67" s="10">
        <v>4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99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127</v>
      </c>
      <c r="D6" s="3">
        <v>55</v>
      </c>
      <c r="E6" s="3">
        <v>37</v>
      </c>
      <c r="F6" s="3">
        <v>5</v>
      </c>
      <c r="G6" s="3">
        <v>2</v>
      </c>
      <c r="H6" s="3">
        <v>11</v>
      </c>
      <c r="I6" s="3">
        <v>72</v>
      </c>
    </row>
    <row r="7" spans="1:32" ht="12" customHeight="1" x14ac:dyDescent="0.2">
      <c r="A7" s="27" t="s">
        <v>32</v>
      </c>
      <c r="B7" s="1" t="s">
        <v>10</v>
      </c>
      <c r="C7" s="10">
        <v>1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 t="s">
        <v>43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 t="s">
        <v>43</v>
      </c>
      <c r="J8" t="s">
        <v>32</v>
      </c>
      <c r="K8" t="s">
        <v>32</v>
      </c>
      <c r="L8" t="s">
        <v>32</v>
      </c>
    </row>
    <row r="9" spans="1:32" ht="12" customHeight="1" x14ac:dyDescent="0.2">
      <c r="A9" s="27" t="s">
        <v>32</v>
      </c>
      <c r="B9" s="1" t="s">
        <v>12</v>
      </c>
      <c r="C9" s="10" t="s">
        <v>43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 t="s">
        <v>43</v>
      </c>
      <c r="J9" t="s">
        <v>32</v>
      </c>
      <c r="K9" t="s">
        <v>32</v>
      </c>
      <c r="L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12</v>
      </c>
      <c r="D14" s="10">
        <v>1</v>
      </c>
      <c r="E14" s="10" t="s">
        <v>43</v>
      </c>
      <c r="F14" s="10">
        <v>1</v>
      </c>
      <c r="G14" s="10" t="s">
        <v>43</v>
      </c>
      <c r="H14" s="10" t="s">
        <v>43</v>
      </c>
      <c r="I14" s="10">
        <v>11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13</v>
      </c>
      <c r="D15" s="10">
        <v>1</v>
      </c>
      <c r="E15" s="10" t="s">
        <v>43</v>
      </c>
      <c r="F15" s="10">
        <v>1</v>
      </c>
      <c r="G15" s="10" t="s">
        <v>43</v>
      </c>
      <c r="H15" s="10" t="s">
        <v>43</v>
      </c>
      <c r="I15" s="10">
        <v>12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9</v>
      </c>
      <c r="D16" s="10">
        <v>1</v>
      </c>
      <c r="E16" s="10" t="s">
        <v>43</v>
      </c>
      <c r="F16" s="10" t="s">
        <v>43</v>
      </c>
      <c r="G16" s="10" t="s">
        <v>43</v>
      </c>
      <c r="H16" s="10">
        <v>1</v>
      </c>
      <c r="I16" s="10">
        <v>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8</v>
      </c>
      <c r="D17" s="10">
        <v>1</v>
      </c>
      <c r="E17" s="10" t="s">
        <v>43</v>
      </c>
      <c r="F17" s="10">
        <v>1</v>
      </c>
      <c r="G17" s="10" t="s">
        <v>43</v>
      </c>
      <c r="H17" s="10" t="s">
        <v>43</v>
      </c>
      <c r="I17" s="10">
        <v>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9</v>
      </c>
      <c r="D18" s="10">
        <v>4</v>
      </c>
      <c r="E18" s="10">
        <v>1</v>
      </c>
      <c r="F18" s="10">
        <v>1</v>
      </c>
      <c r="G18" s="10" t="s">
        <v>43</v>
      </c>
      <c r="H18" s="10">
        <v>2</v>
      </c>
      <c r="I18" s="10">
        <v>5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9</v>
      </c>
      <c r="D19" s="10">
        <v>2</v>
      </c>
      <c r="E19" s="10">
        <v>2</v>
      </c>
      <c r="F19" s="10" t="s">
        <v>43</v>
      </c>
      <c r="G19" s="10" t="s">
        <v>43</v>
      </c>
      <c r="H19" s="10" t="s">
        <v>43</v>
      </c>
      <c r="I19" s="10">
        <v>7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10</v>
      </c>
      <c r="D20" s="10">
        <v>5</v>
      </c>
      <c r="E20" s="10">
        <v>4</v>
      </c>
      <c r="F20" s="10" t="s">
        <v>43</v>
      </c>
      <c r="G20" s="10" t="s">
        <v>43</v>
      </c>
      <c r="H20" s="10">
        <v>1</v>
      </c>
      <c r="I20" s="10">
        <v>5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17</v>
      </c>
      <c r="D21" s="10">
        <v>15</v>
      </c>
      <c r="E21" s="10">
        <v>10</v>
      </c>
      <c r="F21" s="10" t="s">
        <v>43</v>
      </c>
      <c r="G21" s="10" t="s">
        <v>43</v>
      </c>
      <c r="H21" s="10">
        <v>5</v>
      </c>
      <c r="I21" s="10">
        <v>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15</v>
      </c>
      <c r="D22" s="10">
        <v>14</v>
      </c>
      <c r="E22" s="10">
        <v>12</v>
      </c>
      <c r="F22" s="10">
        <v>1</v>
      </c>
      <c r="G22" s="10" t="s">
        <v>43</v>
      </c>
      <c r="H22" s="10">
        <v>1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11</v>
      </c>
      <c r="D23" s="10">
        <v>10</v>
      </c>
      <c r="E23" s="10">
        <v>8</v>
      </c>
      <c r="F23" s="10" t="s">
        <v>43</v>
      </c>
      <c r="G23" s="10">
        <v>1</v>
      </c>
      <c r="H23" s="10">
        <v>1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 t="s">
        <v>43</v>
      </c>
      <c r="D24" s="10" t="s">
        <v>43</v>
      </c>
      <c r="E24" s="10" t="s">
        <v>43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  <c r="L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 t="s">
        <v>43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69</v>
      </c>
      <c r="D27" s="3">
        <v>33</v>
      </c>
      <c r="E27" s="3">
        <v>20</v>
      </c>
      <c r="F27" s="3">
        <v>5</v>
      </c>
      <c r="G27" s="3">
        <v>2</v>
      </c>
      <c r="H27" s="3">
        <v>6</v>
      </c>
      <c r="I27" s="3">
        <v>36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 t="s">
        <v>43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 t="s">
        <v>43</v>
      </c>
      <c r="J29" t="s">
        <v>32</v>
      </c>
      <c r="K29" t="s">
        <v>32</v>
      </c>
      <c r="L29" t="s">
        <v>32</v>
      </c>
    </row>
    <row r="30" spans="1:12" ht="12" customHeight="1" x14ac:dyDescent="0.2">
      <c r="A30" s="27" t="s">
        <v>32</v>
      </c>
      <c r="B30" s="1" t="s">
        <v>12</v>
      </c>
      <c r="C30" s="10" t="s">
        <v>43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 t="s">
        <v>43</v>
      </c>
      <c r="J30" t="s">
        <v>32</v>
      </c>
      <c r="K30" t="s">
        <v>32</v>
      </c>
      <c r="L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2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 t="s">
        <v>43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 t="s">
        <v>43</v>
      </c>
      <c r="J32" t="s">
        <v>32</v>
      </c>
      <c r="K32" t="s">
        <v>32</v>
      </c>
      <c r="L32" t="s">
        <v>32</v>
      </c>
    </row>
    <row r="33" spans="1:12" ht="12" customHeight="1" x14ac:dyDescent="0.2">
      <c r="A33" s="27" t="s">
        <v>32</v>
      </c>
      <c r="B33" s="1" t="s">
        <v>15</v>
      </c>
      <c r="C33" s="10" t="s">
        <v>43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 t="s">
        <v>43</v>
      </c>
      <c r="J33" t="s">
        <v>32</v>
      </c>
      <c r="K33" t="s">
        <v>32</v>
      </c>
      <c r="L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4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4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6</v>
      </c>
      <c r="D35" s="10">
        <v>1</v>
      </c>
      <c r="E35" s="10" t="s">
        <v>43</v>
      </c>
      <c r="F35" s="10">
        <v>1</v>
      </c>
      <c r="G35" s="10" t="s">
        <v>43</v>
      </c>
      <c r="H35" s="10" t="s">
        <v>43</v>
      </c>
      <c r="I35" s="10">
        <v>5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8</v>
      </c>
      <c r="D36" s="10">
        <v>1</v>
      </c>
      <c r="E36" s="10" t="s">
        <v>43</v>
      </c>
      <c r="F36" s="10">
        <v>1</v>
      </c>
      <c r="G36" s="10" t="s">
        <v>43</v>
      </c>
      <c r="H36" s="10" t="s">
        <v>43</v>
      </c>
      <c r="I36" s="10">
        <v>7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6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4</v>
      </c>
      <c r="D38" s="10">
        <v>1</v>
      </c>
      <c r="E38" s="10" t="s">
        <v>43</v>
      </c>
      <c r="F38" s="10">
        <v>1</v>
      </c>
      <c r="G38" s="10" t="s">
        <v>43</v>
      </c>
      <c r="H38" s="10" t="s">
        <v>43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</v>
      </c>
      <c r="D39" s="10">
        <v>3</v>
      </c>
      <c r="E39" s="10">
        <v>1</v>
      </c>
      <c r="F39" s="10">
        <v>1</v>
      </c>
      <c r="G39" s="10" t="s">
        <v>43</v>
      </c>
      <c r="H39" s="10">
        <v>1</v>
      </c>
      <c r="I39" s="10">
        <v>2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6</v>
      </c>
      <c r="D40" s="10">
        <v>1</v>
      </c>
      <c r="E40" s="10">
        <v>1</v>
      </c>
      <c r="F40" s="10" t="s">
        <v>43</v>
      </c>
      <c r="G40" s="10" t="s">
        <v>43</v>
      </c>
      <c r="H40" s="10" t="s">
        <v>43</v>
      </c>
      <c r="I40" s="10">
        <v>5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6</v>
      </c>
      <c r="D41" s="10">
        <v>5</v>
      </c>
      <c r="E41" s="10">
        <v>4</v>
      </c>
      <c r="F41" s="10" t="s">
        <v>43</v>
      </c>
      <c r="G41" s="10" t="s">
        <v>43</v>
      </c>
      <c r="H41" s="10">
        <v>1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10</v>
      </c>
      <c r="D42" s="10">
        <v>9</v>
      </c>
      <c r="E42" s="10">
        <v>6</v>
      </c>
      <c r="F42" s="10" t="s">
        <v>43</v>
      </c>
      <c r="G42" s="10" t="s">
        <v>43</v>
      </c>
      <c r="H42" s="10">
        <v>3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</v>
      </c>
      <c r="D43" s="10">
        <v>7</v>
      </c>
      <c r="E43" s="10">
        <v>5</v>
      </c>
      <c r="F43" s="10">
        <v>1</v>
      </c>
      <c r="G43" s="10" t="s">
        <v>43</v>
      </c>
      <c r="H43" s="10">
        <v>1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</v>
      </c>
      <c r="D44" s="10">
        <v>4</v>
      </c>
      <c r="E44" s="10">
        <v>3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</v>
      </c>
      <c r="D46" s="10">
        <v>1</v>
      </c>
      <c r="E46" s="10" t="s">
        <v>43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58</v>
      </c>
      <c r="D48" s="3">
        <v>22</v>
      </c>
      <c r="E48" s="3">
        <v>17</v>
      </c>
      <c r="F48" s="3" t="s">
        <v>43</v>
      </c>
      <c r="G48" s="3" t="s">
        <v>43</v>
      </c>
      <c r="H48" s="3">
        <v>5</v>
      </c>
      <c r="I48" s="3">
        <v>36</v>
      </c>
    </row>
    <row r="49" spans="1:12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2" ht="12" customHeight="1" x14ac:dyDescent="0.2">
      <c r="A50" s="27" t="s">
        <v>32</v>
      </c>
      <c r="B50" s="1" t="s">
        <v>11</v>
      </c>
      <c r="C50" s="10" t="s">
        <v>43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 t="s">
        <v>43</v>
      </c>
      <c r="J50" t="s">
        <v>32</v>
      </c>
      <c r="K50" t="s">
        <v>32</v>
      </c>
      <c r="L50" t="s">
        <v>32</v>
      </c>
    </row>
    <row r="51" spans="1:12" ht="12" customHeight="1" x14ac:dyDescent="0.2">
      <c r="A51" s="27" t="s">
        <v>32</v>
      </c>
      <c r="B51" s="1" t="s">
        <v>12</v>
      </c>
      <c r="C51" s="10" t="s">
        <v>43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 t="s">
        <v>43</v>
      </c>
      <c r="J51" t="s">
        <v>32</v>
      </c>
      <c r="K51" t="s">
        <v>32</v>
      </c>
      <c r="L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2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3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1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 t="s">
        <v>43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 t="s">
        <v>43</v>
      </c>
      <c r="J55" t="s">
        <v>32</v>
      </c>
      <c r="K55" t="s">
        <v>32</v>
      </c>
      <c r="L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6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6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5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5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3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2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4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4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4</v>
      </c>
      <c r="D60" s="10">
        <v>1</v>
      </c>
      <c r="E60" s="10" t="s">
        <v>43</v>
      </c>
      <c r="F60" s="10" t="s">
        <v>43</v>
      </c>
      <c r="G60" s="10" t="s">
        <v>43</v>
      </c>
      <c r="H60" s="10">
        <v>1</v>
      </c>
      <c r="I60" s="10">
        <v>3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3</v>
      </c>
      <c r="D61" s="10">
        <v>1</v>
      </c>
      <c r="E61" s="10">
        <v>1</v>
      </c>
      <c r="F61" s="10" t="s">
        <v>43</v>
      </c>
      <c r="G61" s="10" t="s">
        <v>43</v>
      </c>
      <c r="H61" s="10" t="s">
        <v>43</v>
      </c>
      <c r="I61" s="10">
        <v>2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4</v>
      </c>
      <c r="D62" s="10" t="s">
        <v>43</v>
      </c>
      <c r="E62" s="10" t="s">
        <v>43</v>
      </c>
      <c r="F62" s="10" t="s">
        <v>43</v>
      </c>
      <c r="G62" s="10" t="s">
        <v>43</v>
      </c>
      <c r="H62" s="10" t="s">
        <v>43</v>
      </c>
      <c r="I62" s="10">
        <v>4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7</v>
      </c>
      <c r="D63" s="10">
        <v>6</v>
      </c>
      <c r="E63" s="10">
        <v>4</v>
      </c>
      <c r="F63" s="10" t="s">
        <v>43</v>
      </c>
      <c r="G63" s="10" t="s">
        <v>43</v>
      </c>
      <c r="H63" s="10">
        <v>2</v>
      </c>
      <c r="I63" s="10">
        <v>1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8</v>
      </c>
      <c r="D64" s="10">
        <v>7</v>
      </c>
      <c r="E64" s="10">
        <v>7</v>
      </c>
      <c r="F64" s="10" t="s">
        <v>43</v>
      </c>
      <c r="G64" s="10" t="s">
        <v>43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7</v>
      </c>
      <c r="D65" s="10">
        <v>6</v>
      </c>
      <c r="E65" s="10">
        <v>5</v>
      </c>
      <c r="F65" s="10" t="s">
        <v>43</v>
      </c>
      <c r="G65" s="10" t="s">
        <v>43</v>
      </c>
      <c r="H65" s="10">
        <v>1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254</v>
      </c>
      <c r="D6" s="3">
        <v>93</v>
      </c>
      <c r="E6" s="3">
        <v>52</v>
      </c>
      <c r="F6" s="3">
        <v>10</v>
      </c>
      <c r="G6" s="3">
        <v>14</v>
      </c>
      <c r="H6" s="3">
        <v>17</v>
      </c>
      <c r="I6" s="3">
        <v>161</v>
      </c>
    </row>
    <row r="7" spans="1:32" ht="12" customHeight="1" x14ac:dyDescent="0.2">
      <c r="A7" s="27" t="s">
        <v>32</v>
      </c>
      <c r="B7" s="1" t="s">
        <v>10</v>
      </c>
      <c r="C7" s="10">
        <v>4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10</v>
      </c>
      <c r="D9" s="10">
        <v>1</v>
      </c>
      <c r="E9" s="10" t="s">
        <v>46</v>
      </c>
      <c r="F9" s="10">
        <v>1</v>
      </c>
      <c r="G9" s="10" t="s">
        <v>46</v>
      </c>
      <c r="H9" s="10" t="s">
        <v>43</v>
      </c>
      <c r="I9" s="10">
        <v>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8</v>
      </c>
      <c r="D10" s="10">
        <v>3</v>
      </c>
      <c r="E10" s="10" t="s">
        <v>43</v>
      </c>
      <c r="F10" s="10">
        <v>1</v>
      </c>
      <c r="G10" s="10">
        <v>1</v>
      </c>
      <c r="H10" s="10">
        <v>1</v>
      </c>
      <c r="I10" s="10">
        <v>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11</v>
      </c>
      <c r="D11" s="10">
        <v>1</v>
      </c>
      <c r="E11" s="10" t="s">
        <v>43</v>
      </c>
      <c r="F11" s="10">
        <v>1</v>
      </c>
      <c r="G11" s="10" t="s">
        <v>43</v>
      </c>
      <c r="H11" s="10" t="s">
        <v>43</v>
      </c>
      <c r="I11" s="10">
        <v>10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19</v>
      </c>
      <c r="D12" s="10">
        <v>1</v>
      </c>
      <c r="E12" s="10" t="s">
        <v>43</v>
      </c>
      <c r="F12" s="10" t="s">
        <v>43</v>
      </c>
      <c r="G12" s="10" t="s">
        <v>43</v>
      </c>
      <c r="H12" s="10">
        <v>1</v>
      </c>
      <c r="I12" s="10">
        <v>18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17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17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15</v>
      </c>
      <c r="D14" s="10">
        <v>2</v>
      </c>
      <c r="E14" s="10" t="s">
        <v>43</v>
      </c>
      <c r="F14" s="10" t="s">
        <v>43</v>
      </c>
      <c r="G14" s="10">
        <v>1</v>
      </c>
      <c r="H14" s="10">
        <v>1</v>
      </c>
      <c r="I14" s="10">
        <v>13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25</v>
      </c>
      <c r="D15" s="10">
        <v>3</v>
      </c>
      <c r="E15" s="10">
        <v>1</v>
      </c>
      <c r="F15" s="10">
        <v>1</v>
      </c>
      <c r="G15" s="10">
        <v>1</v>
      </c>
      <c r="H15" s="10" t="s">
        <v>43</v>
      </c>
      <c r="I15" s="10">
        <v>22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20</v>
      </c>
      <c r="D16" s="10">
        <v>1</v>
      </c>
      <c r="E16" s="10" t="s">
        <v>43</v>
      </c>
      <c r="F16" s="10" t="s">
        <v>43</v>
      </c>
      <c r="G16" s="10" t="s">
        <v>43</v>
      </c>
      <c r="H16" s="10">
        <v>1</v>
      </c>
      <c r="I16" s="10">
        <v>19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29</v>
      </c>
      <c r="D17" s="10">
        <v>6</v>
      </c>
      <c r="E17" s="10">
        <v>2</v>
      </c>
      <c r="F17" s="10">
        <v>2</v>
      </c>
      <c r="G17" s="10">
        <v>1</v>
      </c>
      <c r="H17" s="10">
        <v>1</v>
      </c>
      <c r="I17" s="10">
        <v>23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6</v>
      </c>
      <c r="D18" s="10">
        <v>1</v>
      </c>
      <c r="E18" s="10">
        <v>1</v>
      </c>
      <c r="F18" s="10" t="s">
        <v>43</v>
      </c>
      <c r="G18" s="10" t="s">
        <v>43</v>
      </c>
      <c r="H18" s="10" t="s">
        <v>43</v>
      </c>
      <c r="I18" s="10">
        <v>5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15</v>
      </c>
      <c r="D19" s="10">
        <v>10</v>
      </c>
      <c r="E19" s="10">
        <v>5</v>
      </c>
      <c r="F19" s="10">
        <v>1</v>
      </c>
      <c r="G19" s="10" t="s">
        <v>43</v>
      </c>
      <c r="H19" s="10">
        <v>4</v>
      </c>
      <c r="I19" s="10">
        <v>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30</v>
      </c>
      <c r="D20" s="10">
        <v>23</v>
      </c>
      <c r="E20" s="10">
        <v>15</v>
      </c>
      <c r="F20" s="10">
        <v>3</v>
      </c>
      <c r="G20" s="10">
        <v>1</v>
      </c>
      <c r="H20" s="10">
        <v>4</v>
      </c>
      <c r="I20" s="10">
        <v>7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10</v>
      </c>
      <c r="D21" s="10">
        <v>10</v>
      </c>
      <c r="E21" s="10">
        <v>9</v>
      </c>
      <c r="F21" s="10" t="s">
        <v>43</v>
      </c>
      <c r="G21" s="10" t="s">
        <v>43</v>
      </c>
      <c r="H21" s="10">
        <v>1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17</v>
      </c>
      <c r="D22" s="10">
        <v>16</v>
      </c>
      <c r="E22" s="10">
        <v>11</v>
      </c>
      <c r="F22" s="10" t="s">
        <v>43</v>
      </c>
      <c r="G22" s="10">
        <v>3</v>
      </c>
      <c r="H22" s="10">
        <v>2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10</v>
      </c>
      <c r="D23" s="10">
        <v>9</v>
      </c>
      <c r="E23" s="10">
        <v>6</v>
      </c>
      <c r="F23" s="10" t="s">
        <v>43</v>
      </c>
      <c r="G23" s="10">
        <v>3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</v>
      </c>
      <c r="D24" s="10">
        <v>2</v>
      </c>
      <c r="E24" s="10">
        <v>1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3</v>
      </c>
      <c r="D25" s="10">
        <v>3</v>
      </c>
      <c r="E25" s="10">
        <v>1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141</v>
      </c>
      <c r="D27" s="3">
        <v>49</v>
      </c>
      <c r="E27" s="3">
        <v>27</v>
      </c>
      <c r="F27" s="3">
        <v>7</v>
      </c>
      <c r="G27" s="3">
        <v>9</v>
      </c>
      <c r="H27" s="3">
        <v>6</v>
      </c>
      <c r="I27" s="3">
        <v>92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2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5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 t="s">
        <v>43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 t="s">
        <v>43</v>
      </c>
      <c r="J31" t="s">
        <v>32</v>
      </c>
      <c r="K31" t="s">
        <v>32</v>
      </c>
      <c r="L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7</v>
      </c>
      <c r="D32" s="10">
        <v>1</v>
      </c>
      <c r="E32" s="10" t="s">
        <v>43</v>
      </c>
      <c r="F32" s="10">
        <v>1</v>
      </c>
      <c r="G32" s="10" t="s">
        <v>43</v>
      </c>
      <c r="H32" s="10" t="s">
        <v>43</v>
      </c>
      <c r="I32" s="10">
        <v>6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8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8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11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11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11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10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16</v>
      </c>
      <c r="D36" s="10">
        <v>3</v>
      </c>
      <c r="E36" s="10">
        <v>1</v>
      </c>
      <c r="F36" s="10">
        <v>1</v>
      </c>
      <c r="G36" s="10">
        <v>1</v>
      </c>
      <c r="H36" s="10" t="s">
        <v>43</v>
      </c>
      <c r="I36" s="10">
        <v>13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10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10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20</v>
      </c>
      <c r="D38" s="10">
        <v>4</v>
      </c>
      <c r="E38" s="10">
        <v>1</v>
      </c>
      <c r="F38" s="10">
        <v>2</v>
      </c>
      <c r="G38" s="10">
        <v>1</v>
      </c>
      <c r="H38" s="10" t="s">
        <v>43</v>
      </c>
      <c r="I38" s="10">
        <v>16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2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8</v>
      </c>
      <c r="D40" s="10">
        <v>7</v>
      </c>
      <c r="E40" s="10">
        <v>4</v>
      </c>
      <c r="F40" s="10">
        <v>1</v>
      </c>
      <c r="G40" s="10" t="s">
        <v>43</v>
      </c>
      <c r="H40" s="10">
        <v>2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20</v>
      </c>
      <c r="D41" s="10">
        <v>15</v>
      </c>
      <c r="E41" s="10">
        <v>10</v>
      </c>
      <c r="F41" s="10">
        <v>2</v>
      </c>
      <c r="G41" s="10">
        <v>1</v>
      </c>
      <c r="H41" s="10">
        <v>2</v>
      </c>
      <c r="I41" s="10">
        <v>5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4</v>
      </c>
      <c r="D42" s="10">
        <v>4</v>
      </c>
      <c r="E42" s="10">
        <v>4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</v>
      </c>
      <c r="D43" s="10">
        <v>7</v>
      </c>
      <c r="E43" s="10">
        <v>5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</v>
      </c>
      <c r="D44" s="10">
        <v>3</v>
      </c>
      <c r="E44" s="10">
        <v>1</v>
      </c>
      <c r="F44" s="10" t="s">
        <v>43</v>
      </c>
      <c r="G44" s="10">
        <v>2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 t="s">
        <v>43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113</v>
      </c>
      <c r="D48" s="3">
        <v>44</v>
      </c>
      <c r="E48" s="3">
        <v>25</v>
      </c>
      <c r="F48" s="3">
        <v>3</v>
      </c>
      <c r="G48" s="3">
        <v>5</v>
      </c>
      <c r="H48" s="3">
        <v>11</v>
      </c>
      <c r="I48" s="3">
        <v>69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</v>
      </c>
      <c r="D52" s="10">
        <v>3</v>
      </c>
      <c r="E52" s="10" t="s">
        <v>43</v>
      </c>
      <c r="F52" s="10">
        <v>1</v>
      </c>
      <c r="G52" s="10">
        <v>1</v>
      </c>
      <c r="H52" s="10">
        <v>1</v>
      </c>
      <c r="I52" s="10">
        <v>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4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11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10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6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4</v>
      </c>
      <c r="D56" s="10">
        <v>1</v>
      </c>
      <c r="E56" s="10" t="s">
        <v>43</v>
      </c>
      <c r="F56" s="10" t="s">
        <v>43</v>
      </c>
      <c r="G56" s="10">
        <v>1</v>
      </c>
      <c r="H56" s="10" t="s">
        <v>43</v>
      </c>
      <c r="I56" s="10">
        <v>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9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9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10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9</v>
      </c>
      <c r="D59" s="10">
        <v>2</v>
      </c>
      <c r="E59" s="10">
        <v>1</v>
      </c>
      <c r="F59" s="10" t="s">
        <v>43</v>
      </c>
      <c r="G59" s="10" t="s">
        <v>43</v>
      </c>
      <c r="H59" s="10">
        <v>1</v>
      </c>
      <c r="I59" s="10">
        <v>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4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7</v>
      </c>
      <c r="D61" s="10">
        <v>3</v>
      </c>
      <c r="E61" s="10">
        <v>1</v>
      </c>
      <c r="F61" s="10" t="s">
        <v>43</v>
      </c>
      <c r="G61" s="10" t="s">
        <v>43</v>
      </c>
      <c r="H61" s="10">
        <v>2</v>
      </c>
      <c r="I61" s="10">
        <v>4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10</v>
      </c>
      <c r="D62" s="10">
        <v>8</v>
      </c>
      <c r="E62" s="10">
        <v>5</v>
      </c>
      <c r="F62" s="10">
        <v>1</v>
      </c>
      <c r="G62" s="10" t="s">
        <v>43</v>
      </c>
      <c r="H62" s="10">
        <v>2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</v>
      </c>
      <c r="D63" s="10">
        <v>6</v>
      </c>
      <c r="E63" s="10">
        <v>5</v>
      </c>
      <c r="F63" s="10" t="s">
        <v>43</v>
      </c>
      <c r="G63" s="10" t="s">
        <v>43</v>
      </c>
      <c r="H63" s="10">
        <v>1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10</v>
      </c>
      <c r="D64" s="10">
        <v>9</v>
      </c>
      <c r="E64" s="10">
        <v>6</v>
      </c>
      <c r="F64" s="10" t="s">
        <v>43</v>
      </c>
      <c r="G64" s="10">
        <v>1</v>
      </c>
      <c r="H64" s="10">
        <v>2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6</v>
      </c>
      <c r="D65" s="10">
        <v>6</v>
      </c>
      <c r="E65" s="10">
        <v>5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 t="s">
        <v>43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158</v>
      </c>
      <c r="D6" s="3">
        <v>58</v>
      </c>
      <c r="E6" s="3">
        <v>25</v>
      </c>
      <c r="F6" s="3">
        <v>13</v>
      </c>
      <c r="G6" s="3">
        <v>8</v>
      </c>
      <c r="H6" s="3">
        <v>12</v>
      </c>
      <c r="I6" s="3">
        <v>100</v>
      </c>
    </row>
    <row r="7" spans="1:32" ht="12" customHeight="1" x14ac:dyDescent="0.2">
      <c r="A7" s="27" t="s">
        <v>32</v>
      </c>
      <c r="B7" s="1" t="s">
        <v>10</v>
      </c>
      <c r="C7" s="10">
        <v>4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</v>
      </c>
      <c r="D9" s="10">
        <v>2</v>
      </c>
      <c r="E9" s="10" t="s">
        <v>46</v>
      </c>
      <c r="F9" s="10">
        <v>2</v>
      </c>
      <c r="G9" s="10" t="s">
        <v>46</v>
      </c>
      <c r="H9" s="10" t="s">
        <v>43</v>
      </c>
      <c r="I9" s="10">
        <v>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9</v>
      </c>
      <c r="D10" s="10">
        <v>1</v>
      </c>
      <c r="E10" s="10">
        <v>1</v>
      </c>
      <c r="F10" s="10" t="s">
        <v>43</v>
      </c>
      <c r="G10" s="10" t="s">
        <v>43</v>
      </c>
      <c r="H10" s="10" t="s">
        <v>43</v>
      </c>
      <c r="I10" s="10">
        <v>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9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11</v>
      </c>
      <c r="D12" s="10">
        <v>4</v>
      </c>
      <c r="E12" s="10">
        <v>1</v>
      </c>
      <c r="F12" s="10">
        <v>1</v>
      </c>
      <c r="G12" s="10">
        <v>2</v>
      </c>
      <c r="H12" s="10" t="s">
        <v>43</v>
      </c>
      <c r="I12" s="10">
        <v>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20</v>
      </c>
      <c r="D13" s="10">
        <v>1</v>
      </c>
      <c r="E13" s="10" t="s">
        <v>43</v>
      </c>
      <c r="F13" s="10">
        <v>1</v>
      </c>
      <c r="G13" s="10" t="s">
        <v>43</v>
      </c>
      <c r="H13" s="10" t="s">
        <v>43</v>
      </c>
      <c r="I13" s="10">
        <v>19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</v>
      </c>
      <c r="D14" s="10">
        <v>2</v>
      </c>
      <c r="E14" s="10" t="s">
        <v>43</v>
      </c>
      <c r="F14" s="10">
        <v>2</v>
      </c>
      <c r="G14" s="10" t="s">
        <v>43</v>
      </c>
      <c r="H14" s="10" t="s">
        <v>43</v>
      </c>
      <c r="I14" s="10">
        <v>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18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18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13</v>
      </c>
      <c r="D16" s="10">
        <v>3</v>
      </c>
      <c r="E16" s="10" t="s">
        <v>43</v>
      </c>
      <c r="F16" s="10">
        <v>1</v>
      </c>
      <c r="G16" s="10" t="s">
        <v>43</v>
      </c>
      <c r="H16" s="10">
        <v>2</v>
      </c>
      <c r="I16" s="10">
        <v>10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8</v>
      </c>
      <c r="D17" s="10">
        <v>4</v>
      </c>
      <c r="E17" s="10" t="s">
        <v>43</v>
      </c>
      <c r="F17" s="10">
        <v>1</v>
      </c>
      <c r="G17" s="10" t="s">
        <v>43</v>
      </c>
      <c r="H17" s="10">
        <v>3</v>
      </c>
      <c r="I17" s="10">
        <v>4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7</v>
      </c>
      <c r="D18" s="10">
        <v>5</v>
      </c>
      <c r="E18" s="10" t="s">
        <v>43</v>
      </c>
      <c r="F18" s="10">
        <v>2</v>
      </c>
      <c r="G18" s="10" t="s">
        <v>43</v>
      </c>
      <c r="H18" s="10">
        <v>3</v>
      </c>
      <c r="I18" s="10">
        <v>2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9</v>
      </c>
      <c r="D19" s="10">
        <v>4</v>
      </c>
      <c r="E19" s="10">
        <v>4</v>
      </c>
      <c r="F19" s="10" t="s">
        <v>43</v>
      </c>
      <c r="G19" s="10" t="s">
        <v>43</v>
      </c>
      <c r="H19" s="10" t="s">
        <v>43</v>
      </c>
      <c r="I19" s="10">
        <v>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16</v>
      </c>
      <c r="D20" s="10">
        <v>12</v>
      </c>
      <c r="E20" s="10">
        <v>10</v>
      </c>
      <c r="F20" s="10">
        <v>2</v>
      </c>
      <c r="G20" s="10" t="s">
        <v>43</v>
      </c>
      <c r="H20" s="10" t="s">
        <v>43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8</v>
      </c>
      <c r="D21" s="10">
        <v>8</v>
      </c>
      <c r="E21" s="10">
        <v>4</v>
      </c>
      <c r="F21" s="10">
        <v>1</v>
      </c>
      <c r="G21" s="10">
        <v>1</v>
      </c>
      <c r="H21" s="10">
        <v>2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4</v>
      </c>
      <c r="D22" s="10">
        <v>4</v>
      </c>
      <c r="E22" s="10">
        <v>1</v>
      </c>
      <c r="F22" s="10" t="s">
        <v>43</v>
      </c>
      <c r="G22" s="10">
        <v>2</v>
      </c>
      <c r="H22" s="10">
        <v>1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</v>
      </c>
      <c r="D23" s="10">
        <v>5</v>
      </c>
      <c r="E23" s="10">
        <v>4</v>
      </c>
      <c r="F23" s="10" t="s">
        <v>43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</v>
      </c>
      <c r="D24" s="10">
        <v>1</v>
      </c>
      <c r="E24" s="10" t="s">
        <v>43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 t="s">
        <v>43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70</v>
      </c>
      <c r="D27" s="3">
        <v>29</v>
      </c>
      <c r="E27" s="3">
        <v>12</v>
      </c>
      <c r="F27" s="3">
        <v>7</v>
      </c>
      <c r="G27" s="3">
        <v>3</v>
      </c>
      <c r="H27" s="3">
        <v>7</v>
      </c>
      <c r="I27" s="3">
        <v>41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 t="s">
        <v>43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 t="s">
        <v>43</v>
      </c>
      <c r="J29" t="s">
        <v>32</v>
      </c>
      <c r="K29" t="s">
        <v>32</v>
      </c>
      <c r="L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 t="s">
        <v>43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7</v>
      </c>
      <c r="D31" s="10">
        <v>1</v>
      </c>
      <c r="E31" s="10">
        <v>1</v>
      </c>
      <c r="F31" s="10" t="s">
        <v>43</v>
      </c>
      <c r="G31" s="10" t="s">
        <v>43</v>
      </c>
      <c r="H31" s="10" t="s">
        <v>43</v>
      </c>
      <c r="I31" s="10">
        <v>6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</v>
      </c>
      <c r="D33" s="10">
        <v>2</v>
      </c>
      <c r="E33" s="10" t="s">
        <v>43</v>
      </c>
      <c r="F33" s="10">
        <v>1</v>
      </c>
      <c r="G33" s="10">
        <v>1</v>
      </c>
      <c r="H33" s="10" t="s">
        <v>43</v>
      </c>
      <c r="I33" s="10">
        <v>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10</v>
      </c>
      <c r="D34" s="10">
        <v>1</v>
      </c>
      <c r="E34" s="10" t="s">
        <v>43</v>
      </c>
      <c r="F34" s="10">
        <v>1</v>
      </c>
      <c r="G34" s="10" t="s">
        <v>43</v>
      </c>
      <c r="H34" s="10" t="s">
        <v>43</v>
      </c>
      <c r="I34" s="10">
        <v>9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</v>
      </c>
      <c r="D35" s="10">
        <v>1</v>
      </c>
      <c r="E35" s="10" t="s">
        <v>43</v>
      </c>
      <c r="F35" s="10">
        <v>1</v>
      </c>
      <c r="G35" s="10" t="s">
        <v>43</v>
      </c>
      <c r="H35" s="10" t="s">
        <v>43</v>
      </c>
      <c r="I35" s="10">
        <v>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9</v>
      </c>
      <c r="D37" s="10">
        <v>2</v>
      </c>
      <c r="E37" s="10" t="s">
        <v>43</v>
      </c>
      <c r="F37" s="10" t="s">
        <v>43</v>
      </c>
      <c r="G37" s="10" t="s">
        <v>43</v>
      </c>
      <c r="H37" s="10">
        <v>2</v>
      </c>
      <c r="I37" s="10">
        <v>7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3</v>
      </c>
      <c r="D38" s="10">
        <v>1</v>
      </c>
      <c r="E38" s="10" t="s">
        <v>43</v>
      </c>
      <c r="F38" s="10">
        <v>1</v>
      </c>
      <c r="G38" s="10" t="s">
        <v>43</v>
      </c>
      <c r="H38" s="10" t="s">
        <v>43</v>
      </c>
      <c r="I38" s="10">
        <v>2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</v>
      </c>
      <c r="D39" s="10">
        <v>2</v>
      </c>
      <c r="E39" s="10" t="s">
        <v>43</v>
      </c>
      <c r="F39" s="10">
        <v>1</v>
      </c>
      <c r="G39" s="10" t="s">
        <v>43</v>
      </c>
      <c r="H39" s="10">
        <v>1</v>
      </c>
      <c r="I39" s="10">
        <v>1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5</v>
      </c>
      <c r="D40" s="10">
        <v>2</v>
      </c>
      <c r="E40" s="10">
        <v>2</v>
      </c>
      <c r="F40" s="10" t="s">
        <v>43</v>
      </c>
      <c r="G40" s="10" t="s">
        <v>43</v>
      </c>
      <c r="H40" s="10" t="s">
        <v>43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5</v>
      </c>
      <c r="D41" s="10">
        <v>4</v>
      </c>
      <c r="E41" s="10">
        <v>4</v>
      </c>
      <c r="F41" s="10" t="s">
        <v>43</v>
      </c>
      <c r="G41" s="10" t="s">
        <v>43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5</v>
      </c>
      <c r="D42" s="10">
        <v>5</v>
      </c>
      <c r="E42" s="10">
        <v>2</v>
      </c>
      <c r="F42" s="10">
        <v>1</v>
      </c>
      <c r="G42" s="10" t="s">
        <v>43</v>
      </c>
      <c r="H42" s="10">
        <v>2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</v>
      </c>
      <c r="D43" s="10">
        <v>4</v>
      </c>
      <c r="E43" s="10">
        <v>1</v>
      </c>
      <c r="F43" s="10" t="s">
        <v>43</v>
      </c>
      <c r="G43" s="10">
        <v>2</v>
      </c>
      <c r="H43" s="10">
        <v>1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2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88</v>
      </c>
      <c r="D48" s="3">
        <v>29</v>
      </c>
      <c r="E48" s="3">
        <v>13</v>
      </c>
      <c r="F48" s="3">
        <v>6</v>
      </c>
      <c r="G48" s="3">
        <v>5</v>
      </c>
      <c r="H48" s="3">
        <v>5</v>
      </c>
      <c r="I48" s="3">
        <v>59</v>
      </c>
    </row>
    <row r="49" spans="1:12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6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5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2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5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5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8</v>
      </c>
      <c r="D54" s="10">
        <v>2</v>
      </c>
      <c r="E54" s="10">
        <v>1</v>
      </c>
      <c r="F54" s="10" t="s">
        <v>43</v>
      </c>
      <c r="G54" s="10">
        <v>1</v>
      </c>
      <c r="H54" s="10" t="s">
        <v>43</v>
      </c>
      <c r="I54" s="10">
        <v>6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10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10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4</v>
      </c>
      <c r="D56" s="10">
        <v>1</v>
      </c>
      <c r="E56" s="10" t="s">
        <v>43</v>
      </c>
      <c r="F56" s="10">
        <v>1</v>
      </c>
      <c r="G56" s="10" t="s">
        <v>43</v>
      </c>
      <c r="H56" s="10" t="s">
        <v>43</v>
      </c>
      <c r="I56" s="10">
        <v>3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15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15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4</v>
      </c>
      <c r="D58" s="10">
        <v>1</v>
      </c>
      <c r="E58" s="10" t="s">
        <v>43</v>
      </c>
      <c r="F58" s="10">
        <v>1</v>
      </c>
      <c r="G58" s="10" t="s">
        <v>43</v>
      </c>
      <c r="H58" s="10" t="s">
        <v>43</v>
      </c>
      <c r="I58" s="10">
        <v>3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5</v>
      </c>
      <c r="D59" s="10">
        <v>3</v>
      </c>
      <c r="E59" s="10" t="s">
        <v>43</v>
      </c>
      <c r="F59" s="10" t="s">
        <v>43</v>
      </c>
      <c r="G59" s="10" t="s">
        <v>43</v>
      </c>
      <c r="H59" s="10">
        <v>3</v>
      </c>
      <c r="I59" s="10">
        <v>2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4</v>
      </c>
      <c r="D60" s="10">
        <v>3</v>
      </c>
      <c r="E60" s="10" t="s">
        <v>43</v>
      </c>
      <c r="F60" s="10">
        <v>1</v>
      </c>
      <c r="G60" s="10" t="s">
        <v>43</v>
      </c>
      <c r="H60" s="10">
        <v>2</v>
      </c>
      <c r="I60" s="10">
        <v>1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4</v>
      </c>
      <c r="D61" s="10">
        <v>2</v>
      </c>
      <c r="E61" s="10">
        <v>2</v>
      </c>
      <c r="F61" s="10" t="s">
        <v>43</v>
      </c>
      <c r="G61" s="10" t="s">
        <v>43</v>
      </c>
      <c r="H61" s="10" t="s">
        <v>43</v>
      </c>
      <c r="I61" s="10">
        <v>2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11</v>
      </c>
      <c r="D62" s="10">
        <v>8</v>
      </c>
      <c r="E62" s="10">
        <v>6</v>
      </c>
      <c r="F62" s="10">
        <v>2</v>
      </c>
      <c r="G62" s="10" t="s">
        <v>43</v>
      </c>
      <c r="H62" s="10" t="s">
        <v>43</v>
      </c>
      <c r="I62" s="10">
        <v>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3</v>
      </c>
      <c r="D63" s="10">
        <v>3</v>
      </c>
      <c r="E63" s="10">
        <v>2</v>
      </c>
      <c r="F63" s="10" t="s">
        <v>43</v>
      </c>
      <c r="G63" s="10">
        <v>1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 t="s">
        <v>43</v>
      </c>
      <c r="D64" s="10" t="s">
        <v>43</v>
      </c>
      <c r="E64" s="10" t="s">
        <v>43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  <c r="L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3</v>
      </c>
      <c r="E65" s="10">
        <v>2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 t="s">
        <v>43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 t="s">
        <v>43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19944</v>
      </c>
      <c r="D6" s="3">
        <v>7863</v>
      </c>
      <c r="E6" s="3">
        <v>5063</v>
      </c>
      <c r="F6" s="3">
        <v>433</v>
      </c>
      <c r="G6" s="3">
        <v>1677</v>
      </c>
      <c r="H6" s="3">
        <v>690</v>
      </c>
      <c r="I6" s="3">
        <v>12081</v>
      </c>
    </row>
    <row r="7" spans="1:32" ht="12" customHeight="1" x14ac:dyDescent="0.2">
      <c r="A7" s="27" t="s">
        <v>32</v>
      </c>
      <c r="B7" s="1" t="s">
        <v>10</v>
      </c>
      <c r="C7" s="10">
        <v>279</v>
      </c>
      <c r="D7" s="10">
        <v>11</v>
      </c>
      <c r="E7" s="10" t="s">
        <v>46</v>
      </c>
      <c r="F7" s="10">
        <v>3</v>
      </c>
      <c r="G7" s="10" t="s">
        <v>46</v>
      </c>
      <c r="H7" s="10">
        <v>8</v>
      </c>
      <c r="I7" s="10">
        <v>268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392</v>
      </c>
      <c r="D8" s="10">
        <v>19</v>
      </c>
      <c r="E8" s="10" t="s">
        <v>46</v>
      </c>
      <c r="F8" s="10">
        <v>8</v>
      </c>
      <c r="G8" s="10" t="s">
        <v>46</v>
      </c>
      <c r="H8" s="10">
        <v>11</v>
      </c>
      <c r="I8" s="10">
        <v>373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740</v>
      </c>
      <c r="D9" s="10">
        <v>22</v>
      </c>
      <c r="E9" s="10" t="s">
        <v>46</v>
      </c>
      <c r="F9" s="10">
        <v>8</v>
      </c>
      <c r="G9" s="10" t="s">
        <v>46</v>
      </c>
      <c r="H9" s="10">
        <v>14</v>
      </c>
      <c r="I9" s="10">
        <v>718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1070</v>
      </c>
      <c r="D10" s="10">
        <v>54</v>
      </c>
      <c r="E10" s="10">
        <v>9</v>
      </c>
      <c r="F10" s="10">
        <v>16</v>
      </c>
      <c r="G10" s="10">
        <v>3</v>
      </c>
      <c r="H10" s="10">
        <v>26</v>
      </c>
      <c r="I10" s="10">
        <v>1016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849</v>
      </c>
      <c r="D11" s="10">
        <v>32</v>
      </c>
      <c r="E11" s="10">
        <v>13</v>
      </c>
      <c r="F11" s="10">
        <v>5</v>
      </c>
      <c r="G11" s="10">
        <v>3</v>
      </c>
      <c r="H11" s="10">
        <v>11</v>
      </c>
      <c r="I11" s="10">
        <v>817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1024</v>
      </c>
      <c r="D12" s="10">
        <v>54</v>
      </c>
      <c r="E12" s="10">
        <v>17</v>
      </c>
      <c r="F12" s="10">
        <v>4</v>
      </c>
      <c r="G12" s="10">
        <v>8</v>
      </c>
      <c r="H12" s="10">
        <v>25</v>
      </c>
      <c r="I12" s="10">
        <v>970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1158</v>
      </c>
      <c r="D13" s="10">
        <v>56</v>
      </c>
      <c r="E13" s="10">
        <v>14</v>
      </c>
      <c r="F13" s="10">
        <v>6</v>
      </c>
      <c r="G13" s="10">
        <v>5</v>
      </c>
      <c r="H13" s="10">
        <v>31</v>
      </c>
      <c r="I13" s="10">
        <v>1102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1340</v>
      </c>
      <c r="D14" s="10">
        <v>52</v>
      </c>
      <c r="E14" s="10">
        <v>9</v>
      </c>
      <c r="F14" s="10">
        <v>10</v>
      </c>
      <c r="G14" s="10">
        <v>5</v>
      </c>
      <c r="H14" s="10">
        <v>28</v>
      </c>
      <c r="I14" s="10">
        <v>1288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1240</v>
      </c>
      <c r="D15" s="10">
        <v>84</v>
      </c>
      <c r="E15" s="10">
        <v>17</v>
      </c>
      <c r="F15" s="10">
        <v>24</v>
      </c>
      <c r="G15" s="10">
        <v>8</v>
      </c>
      <c r="H15" s="10">
        <v>35</v>
      </c>
      <c r="I15" s="10">
        <v>1156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1141</v>
      </c>
      <c r="D16" s="10">
        <v>97</v>
      </c>
      <c r="E16" s="10">
        <v>25</v>
      </c>
      <c r="F16" s="10">
        <v>21</v>
      </c>
      <c r="G16" s="10">
        <v>11</v>
      </c>
      <c r="H16" s="10">
        <v>40</v>
      </c>
      <c r="I16" s="10">
        <v>1044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1148</v>
      </c>
      <c r="D17" s="10">
        <v>107</v>
      </c>
      <c r="E17" s="10">
        <v>25</v>
      </c>
      <c r="F17" s="10">
        <v>23</v>
      </c>
      <c r="G17" s="10">
        <v>5</v>
      </c>
      <c r="H17" s="10">
        <v>54</v>
      </c>
      <c r="I17" s="10">
        <v>1041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1243</v>
      </c>
      <c r="D18" s="10">
        <v>185</v>
      </c>
      <c r="E18" s="10">
        <v>56</v>
      </c>
      <c r="F18" s="10">
        <v>54</v>
      </c>
      <c r="G18" s="10">
        <v>6</v>
      </c>
      <c r="H18" s="10">
        <v>69</v>
      </c>
      <c r="I18" s="10">
        <v>1058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1171</v>
      </c>
      <c r="D19" s="10">
        <v>467</v>
      </c>
      <c r="E19" s="10">
        <v>311</v>
      </c>
      <c r="F19" s="10">
        <v>49</v>
      </c>
      <c r="G19" s="10">
        <v>25</v>
      </c>
      <c r="H19" s="10">
        <v>82</v>
      </c>
      <c r="I19" s="10">
        <v>704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1349</v>
      </c>
      <c r="D20" s="10">
        <v>1034</v>
      </c>
      <c r="E20" s="10">
        <v>767</v>
      </c>
      <c r="F20" s="10">
        <v>39</v>
      </c>
      <c r="G20" s="10">
        <v>94</v>
      </c>
      <c r="H20" s="10">
        <v>134</v>
      </c>
      <c r="I20" s="10">
        <v>315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1754</v>
      </c>
      <c r="D21" s="10">
        <v>1662</v>
      </c>
      <c r="E21" s="10">
        <v>1302</v>
      </c>
      <c r="F21" s="10">
        <v>51</v>
      </c>
      <c r="G21" s="10">
        <v>250</v>
      </c>
      <c r="H21" s="10">
        <v>59</v>
      </c>
      <c r="I21" s="10">
        <v>92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1730</v>
      </c>
      <c r="D22" s="10">
        <v>1680</v>
      </c>
      <c r="E22" s="10">
        <v>1256</v>
      </c>
      <c r="F22" s="10">
        <v>26</v>
      </c>
      <c r="G22" s="10">
        <v>367</v>
      </c>
      <c r="H22" s="10">
        <v>31</v>
      </c>
      <c r="I22" s="10">
        <v>50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1180</v>
      </c>
      <c r="D23" s="10">
        <v>1141</v>
      </c>
      <c r="E23" s="10">
        <v>732</v>
      </c>
      <c r="F23" s="10">
        <v>38</v>
      </c>
      <c r="G23" s="10">
        <v>358</v>
      </c>
      <c r="H23" s="10">
        <v>13</v>
      </c>
      <c r="I23" s="10">
        <v>39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683</v>
      </c>
      <c r="D24" s="10">
        <v>667</v>
      </c>
      <c r="E24" s="10">
        <v>322</v>
      </c>
      <c r="F24" s="10">
        <v>23</v>
      </c>
      <c r="G24" s="10">
        <v>314</v>
      </c>
      <c r="H24" s="10">
        <v>8</v>
      </c>
      <c r="I24" s="10">
        <v>16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441</v>
      </c>
      <c r="D25" s="10">
        <v>427</v>
      </c>
      <c r="E25" s="10">
        <v>185</v>
      </c>
      <c r="F25" s="10">
        <v>23</v>
      </c>
      <c r="G25" s="10">
        <v>208</v>
      </c>
      <c r="H25" s="10">
        <v>11</v>
      </c>
      <c r="I25" s="10">
        <v>14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12</v>
      </c>
      <c r="D26" s="10">
        <v>12</v>
      </c>
      <c r="E26" s="10">
        <v>3</v>
      </c>
      <c r="F26" s="10">
        <v>2</v>
      </c>
      <c r="G26" s="10">
        <v>7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11222</v>
      </c>
      <c r="D27" s="3">
        <v>4793</v>
      </c>
      <c r="E27" s="3">
        <v>2620</v>
      </c>
      <c r="F27" s="3">
        <v>334</v>
      </c>
      <c r="G27" s="3">
        <v>1424</v>
      </c>
      <c r="H27" s="3">
        <v>415</v>
      </c>
      <c r="I27" s="3">
        <v>6429</v>
      </c>
    </row>
    <row r="28" spans="1:11" ht="12" customHeight="1" x14ac:dyDescent="0.2">
      <c r="A28" s="27" t="s">
        <v>32</v>
      </c>
      <c r="B28" s="1" t="s">
        <v>10</v>
      </c>
      <c r="C28" s="10">
        <v>137</v>
      </c>
      <c r="D28" s="10">
        <v>6</v>
      </c>
      <c r="E28" s="10" t="s">
        <v>46</v>
      </c>
      <c r="F28" s="10">
        <v>3</v>
      </c>
      <c r="G28" s="10" t="s">
        <v>46</v>
      </c>
      <c r="H28" s="10">
        <v>3</v>
      </c>
      <c r="I28" s="10">
        <v>131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199</v>
      </c>
      <c r="D29" s="10">
        <v>9</v>
      </c>
      <c r="E29" s="10" t="s">
        <v>46</v>
      </c>
      <c r="F29" s="10">
        <v>2</v>
      </c>
      <c r="G29" s="10" t="s">
        <v>46</v>
      </c>
      <c r="H29" s="10">
        <v>7</v>
      </c>
      <c r="I29" s="10">
        <v>190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390</v>
      </c>
      <c r="D30" s="10">
        <v>12</v>
      </c>
      <c r="E30" s="10" t="s">
        <v>46</v>
      </c>
      <c r="F30" s="10">
        <v>5</v>
      </c>
      <c r="G30" s="10" t="s">
        <v>46</v>
      </c>
      <c r="H30" s="10">
        <v>7</v>
      </c>
      <c r="I30" s="10">
        <v>378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551</v>
      </c>
      <c r="D31" s="10">
        <v>23</v>
      </c>
      <c r="E31" s="10">
        <v>2</v>
      </c>
      <c r="F31" s="10">
        <v>7</v>
      </c>
      <c r="G31" s="10">
        <v>3</v>
      </c>
      <c r="H31" s="10">
        <v>11</v>
      </c>
      <c r="I31" s="10">
        <v>528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445</v>
      </c>
      <c r="D32" s="10">
        <v>16</v>
      </c>
      <c r="E32" s="10">
        <v>8</v>
      </c>
      <c r="F32" s="10">
        <v>2</v>
      </c>
      <c r="G32" s="10">
        <v>1</v>
      </c>
      <c r="H32" s="10">
        <v>5</v>
      </c>
      <c r="I32" s="10">
        <v>429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531</v>
      </c>
      <c r="D33" s="10">
        <v>35</v>
      </c>
      <c r="E33" s="10">
        <v>8</v>
      </c>
      <c r="F33" s="10">
        <v>3</v>
      </c>
      <c r="G33" s="10">
        <v>4</v>
      </c>
      <c r="H33" s="10">
        <v>20</v>
      </c>
      <c r="I33" s="10">
        <v>496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601</v>
      </c>
      <c r="D34" s="10">
        <v>32</v>
      </c>
      <c r="E34" s="10">
        <v>4</v>
      </c>
      <c r="F34" s="10">
        <v>2</v>
      </c>
      <c r="G34" s="10">
        <v>4</v>
      </c>
      <c r="H34" s="10">
        <v>22</v>
      </c>
      <c r="I34" s="10">
        <v>569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734</v>
      </c>
      <c r="D35" s="10">
        <v>35</v>
      </c>
      <c r="E35" s="10">
        <v>4</v>
      </c>
      <c r="F35" s="10">
        <v>7</v>
      </c>
      <c r="G35" s="10">
        <v>3</v>
      </c>
      <c r="H35" s="10">
        <v>21</v>
      </c>
      <c r="I35" s="10">
        <v>699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713</v>
      </c>
      <c r="D36" s="10">
        <v>47</v>
      </c>
      <c r="E36" s="10">
        <v>8</v>
      </c>
      <c r="F36" s="10">
        <v>13</v>
      </c>
      <c r="G36" s="10">
        <v>4</v>
      </c>
      <c r="H36" s="10">
        <v>22</v>
      </c>
      <c r="I36" s="10">
        <v>666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675</v>
      </c>
      <c r="D37" s="10">
        <v>63</v>
      </c>
      <c r="E37" s="10">
        <v>11</v>
      </c>
      <c r="F37" s="10">
        <v>17</v>
      </c>
      <c r="G37" s="10">
        <v>5</v>
      </c>
      <c r="H37" s="10">
        <v>30</v>
      </c>
      <c r="I37" s="10">
        <v>612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635</v>
      </c>
      <c r="D38" s="10">
        <v>71</v>
      </c>
      <c r="E38" s="10">
        <v>13</v>
      </c>
      <c r="F38" s="10">
        <v>21</v>
      </c>
      <c r="G38" s="10">
        <v>1</v>
      </c>
      <c r="H38" s="10">
        <v>36</v>
      </c>
      <c r="I38" s="10">
        <v>564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716</v>
      </c>
      <c r="D39" s="10">
        <v>123</v>
      </c>
      <c r="E39" s="10">
        <v>32</v>
      </c>
      <c r="F39" s="10">
        <v>43</v>
      </c>
      <c r="G39" s="10">
        <v>1</v>
      </c>
      <c r="H39" s="10">
        <v>47</v>
      </c>
      <c r="I39" s="10">
        <v>593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696</v>
      </c>
      <c r="D40" s="10">
        <v>352</v>
      </c>
      <c r="E40" s="10">
        <v>237</v>
      </c>
      <c r="F40" s="10">
        <v>43</v>
      </c>
      <c r="G40" s="10">
        <v>22</v>
      </c>
      <c r="H40" s="10">
        <v>50</v>
      </c>
      <c r="I40" s="10">
        <v>344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793</v>
      </c>
      <c r="D41" s="10">
        <v>675</v>
      </c>
      <c r="E41" s="10">
        <v>496</v>
      </c>
      <c r="F41" s="10">
        <v>27</v>
      </c>
      <c r="G41" s="10">
        <v>89</v>
      </c>
      <c r="H41" s="10">
        <v>63</v>
      </c>
      <c r="I41" s="10">
        <v>118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977</v>
      </c>
      <c r="D42" s="10">
        <v>936</v>
      </c>
      <c r="E42" s="10">
        <v>661</v>
      </c>
      <c r="F42" s="10">
        <v>39</v>
      </c>
      <c r="G42" s="10">
        <v>208</v>
      </c>
      <c r="H42" s="10">
        <v>28</v>
      </c>
      <c r="I42" s="10">
        <v>41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992</v>
      </c>
      <c r="D43" s="10">
        <v>964</v>
      </c>
      <c r="E43" s="10">
        <v>606</v>
      </c>
      <c r="F43" s="10">
        <v>21</v>
      </c>
      <c r="G43" s="10">
        <v>318</v>
      </c>
      <c r="H43" s="10">
        <v>19</v>
      </c>
      <c r="I43" s="10">
        <v>28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669</v>
      </c>
      <c r="D44" s="10">
        <v>646</v>
      </c>
      <c r="E44" s="10">
        <v>289</v>
      </c>
      <c r="F44" s="10">
        <v>36</v>
      </c>
      <c r="G44" s="10">
        <v>312</v>
      </c>
      <c r="H44" s="10">
        <v>9</v>
      </c>
      <c r="I44" s="10">
        <v>23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455</v>
      </c>
      <c r="D45" s="10">
        <v>447</v>
      </c>
      <c r="E45" s="10">
        <v>155</v>
      </c>
      <c r="F45" s="10">
        <v>21</v>
      </c>
      <c r="G45" s="10">
        <v>266</v>
      </c>
      <c r="H45" s="10">
        <v>5</v>
      </c>
      <c r="I45" s="10">
        <v>8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302</v>
      </c>
      <c r="D46" s="10">
        <v>290</v>
      </c>
      <c r="E46" s="10">
        <v>83</v>
      </c>
      <c r="F46" s="10">
        <v>20</v>
      </c>
      <c r="G46" s="10">
        <v>177</v>
      </c>
      <c r="H46" s="10">
        <v>10</v>
      </c>
      <c r="I46" s="10">
        <v>12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11</v>
      </c>
      <c r="D47" s="10">
        <v>11</v>
      </c>
      <c r="E47" s="10">
        <v>3</v>
      </c>
      <c r="F47" s="10">
        <v>2</v>
      </c>
      <c r="G47" s="10">
        <v>6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8722</v>
      </c>
      <c r="D48" s="3">
        <v>3070</v>
      </c>
      <c r="E48" s="3">
        <v>2443</v>
      </c>
      <c r="F48" s="3">
        <v>99</v>
      </c>
      <c r="G48" s="3">
        <v>253</v>
      </c>
      <c r="H48" s="3">
        <v>275</v>
      </c>
      <c r="I48" s="3">
        <v>5652</v>
      </c>
    </row>
    <row r="49" spans="1:11" ht="12" customHeight="1" x14ac:dyDescent="0.2">
      <c r="A49" s="27" t="s">
        <v>32</v>
      </c>
      <c r="B49" s="1" t="s">
        <v>10</v>
      </c>
      <c r="C49" s="10">
        <v>142</v>
      </c>
      <c r="D49" s="10">
        <v>5</v>
      </c>
      <c r="E49" s="10" t="s">
        <v>46</v>
      </c>
      <c r="F49" s="10" t="s">
        <v>43</v>
      </c>
      <c r="G49" s="10" t="s">
        <v>46</v>
      </c>
      <c r="H49" s="10">
        <v>5</v>
      </c>
      <c r="I49" s="10">
        <v>137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193</v>
      </c>
      <c r="D50" s="10">
        <v>10</v>
      </c>
      <c r="E50" s="10" t="s">
        <v>46</v>
      </c>
      <c r="F50" s="10">
        <v>6</v>
      </c>
      <c r="G50" s="10" t="s">
        <v>46</v>
      </c>
      <c r="H50" s="10">
        <v>4</v>
      </c>
      <c r="I50" s="10">
        <v>183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350</v>
      </c>
      <c r="D51" s="10">
        <v>10</v>
      </c>
      <c r="E51" s="10" t="s">
        <v>46</v>
      </c>
      <c r="F51" s="10">
        <v>3</v>
      </c>
      <c r="G51" s="10" t="s">
        <v>46</v>
      </c>
      <c r="H51" s="10">
        <v>7</v>
      </c>
      <c r="I51" s="10">
        <v>340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519</v>
      </c>
      <c r="D52" s="10">
        <v>31</v>
      </c>
      <c r="E52" s="10">
        <v>7</v>
      </c>
      <c r="F52" s="10">
        <v>9</v>
      </c>
      <c r="G52" s="10" t="s">
        <v>43</v>
      </c>
      <c r="H52" s="10">
        <v>15</v>
      </c>
      <c r="I52" s="10">
        <v>488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404</v>
      </c>
      <c r="D53" s="10">
        <v>16</v>
      </c>
      <c r="E53" s="10">
        <v>5</v>
      </c>
      <c r="F53" s="10">
        <v>3</v>
      </c>
      <c r="G53" s="10">
        <v>2</v>
      </c>
      <c r="H53" s="10">
        <v>6</v>
      </c>
      <c r="I53" s="10">
        <v>388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493</v>
      </c>
      <c r="D54" s="10">
        <v>19</v>
      </c>
      <c r="E54" s="10">
        <v>9</v>
      </c>
      <c r="F54" s="10">
        <v>1</v>
      </c>
      <c r="G54" s="10">
        <v>4</v>
      </c>
      <c r="H54" s="10">
        <v>5</v>
      </c>
      <c r="I54" s="10">
        <v>474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557</v>
      </c>
      <c r="D55" s="10">
        <v>24</v>
      </c>
      <c r="E55" s="10">
        <v>10</v>
      </c>
      <c r="F55" s="10">
        <v>4</v>
      </c>
      <c r="G55" s="10">
        <v>1</v>
      </c>
      <c r="H55" s="10">
        <v>9</v>
      </c>
      <c r="I55" s="10">
        <v>533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606</v>
      </c>
      <c r="D56" s="10">
        <v>17</v>
      </c>
      <c r="E56" s="10">
        <v>5</v>
      </c>
      <c r="F56" s="10">
        <v>3</v>
      </c>
      <c r="G56" s="10">
        <v>2</v>
      </c>
      <c r="H56" s="10">
        <v>7</v>
      </c>
      <c r="I56" s="10">
        <v>589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527</v>
      </c>
      <c r="D57" s="10">
        <v>37</v>
      </c>
      <c r="E57" s="10">
        <v>9</v>
      </c>
      <c r="F57" s="10">
        <v>11</v>
      </c>
      <c r="G57" s="10">
        <v>4</v>
      </c>
      <c r="H57" s="10">
        <v>13</v>
      </c>
      <c r="I57" s="10">
        <v>490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466</v>
      </c>
      <c r="D58" s="10">
        <v>34</v>
      </c>
      <c r="E58" s="10">
        <v>14</v>
      </c>
      <c r="F58" s="10">
        <v>4</v>
      </c>
      <c r="G58" s="10">
        <v>6</v>
      </c>
      <c r="H58" s="10">
        <v>10</v>
      </c>
      <c r="I58" s="10">
        <v>432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513</v>
      </c>
      <c r="D59" s="10">
        <v>36</v>
      </c>
      <c r="E59" s="10">
        <v>12</v>
      </c>
      <c r="F59" s="10">
        <v>2</v>
      </c>
      <c r="G59" s="10">
        <v>4</v>
      </c>
      <c r="H59" s="10">
        <v>18</v>
      </c>
      <c r="I59" s="10">
        <v>477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527</v>
      </c>
      <c r="D60" s="10">
        <v>62</v>
      </c>
      <c r="E60" s="10">
        <v>24</v>
      </c>
      <c r="F60" s="10">
        <v>11</v>
      </c>
      <c r="G60" s="10">
        <v>5</v>
      </c>
      <c r="H60" s="10">
        <v>22</v>
      </c>
      <c r="I60" s="10">
        <v>465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475</v>
      </c>
      <c r="D61" s="10">
        <v>115</v>
      </c>
      <c r="E61" s="10">
        <v>74</v>
      </c>
      <c r="F61" s="10">
        <v>6</v>
      </c>
      <c r="G61" s="10">
        <v>3</v>
      </c>
      <c r="H61" s="10">
        <v>32</v>
      </c>
      <c r="I61" s="10">
        <v>360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556</v>
      </c>
      <c r="D62" s="10">
        <v>359</v>
      </c>
      <c r="E62" s="10">
        <v>271</v>
      </c>
      <c r="F62" s="10">
        <v>12</v>
      </c>
      <c r="G62" s="10">
        <v>5</v>
      </c>
      <c r="H62" s="10">
        <v>71</v>
      </c>
      <c r="I62" s="10">
        <v>197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777</v>
      </c>
      <c r="D63" s="10">
        <v>726</v>
      </c>
      <c r="E63" s="10">
        <v>641</v>
      </c>
      <c r="F63" s="10">
        <v>12</v>
      </c>
      <c r="G63" s="10">
        <v>42</v>
      </c>
      <c r="H63" s="10">
        <v>31</v>
      </c>
      <c r="I63" s="10">
        <v>51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738</v>
      </c>
      <c r="D64" s="10">
        <v>716</v>
      </c>
      <c r="E64" s="10">
        <v>650</v>
      </c>
      <c r="F64" s="10">
        <v>5</v>
      </c>
      <c r="G64" s="10">
        <v>49</v>
      </c>
      <c r="H64" s="10">
        <v>12</v>
      </c>
      <c r="I64" s="10">
        <v>22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511</v>
      </c>
      <c r="D65" s="10">
        <v>495</v>
      </c>
      <c r="E65" s="10">
        <v>443</v>
      </c>
      <c r="F65" s="10">
        <v>2</v>
      </c>
      <c r="G65" s="10">
        <v>46</v>
      </c>
      <c r="H65" s="10">
        <v>4</v>
      </c>
      <c r="I65" s="10">
        <v>16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228</v>
      </c>
      <c r="D66" s="10">
        <v>220</v>
      </c>
      <c r="E66" s="10">
        <v>167</v>
      </c>
      <c r="F66" s="10">
        <v>2</v>
      </c>
      <c r="G66" s="10">
        <v>48</v>
      </c>
      <c r="H66" s="10">
        <v>3</v>
      </c>
      <c r="I66" s="10">
        <v>8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139</v>
      </c>
      <c r="D67" s="10">
        <v>137</v>
      </c>
      <c r="E67" s="10">
        <v>102</v>
      </c>
      <c r="F67" s="10">
        <v>3</v>
      </c>
      <c r="G67" s="10">
        <v>31</v>
      </c>
      <c r="H67" s="10">
        <v>1</v>
      </c>
      <c r="I67" s="10">
        <v>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>
        <v>1</v>
      </c>
      <c r="E68" s="6" t="s">
        <v>43</v>
      </c>
      <c r="F68" s="6" t="s">
        <v>43</v>
      </c>
      <c r="G68" s="6">
        <v>1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13241</v>
      </c>
      <c r="D6" s="3">
        <v>1386</v>
      </c>
      <c r="E6" s="3">
        <v>592</v>
      </c>
      <c r="F6" s="3">
        <v>125</v>
      </c>
      <c r="G6" s="3">
        <v>130</v>
      </c>
      <c r="H6" s="3">
        <v>539</v>
      </c>
      <c r="I6" s="3">
        <v>11855</v>
      </c>
    </row>
    <row r="7" spans="1:32" ht="12" customHeight="1" x14ac:dyDescent="0.2">
      <c r="A7" s="27" t="s">
        <v>32</v>
      </c>
      <c r="B7" s="1" t="s">
        <v>10</v>
      </c>
      <c r="C7" s="10">
        <v>99</v>
      </c>
      <c r="D7" s="10">
        <v>6</v>
      </c>
      <c r="E7" s="10" t="s">
        <v>46</v>
      </c>
      <c r="F7" s="10">
        <v>3</v>
      </c>
      <c r="G7" s="10" t="s">
        <v>46</v>
      </c>
      <c r="H7" s="10">
        <v>3</v>
      </c>
      <c r="I7" s="10">
        <v>93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190</v>
      </c>
      <c r="D8" s="10">
        <v>7</v>
      </c>
      <c r="E8" s="10" t="s">
        <v>46</v>
      </c>
      <c r="F8" s="10">
        <v>2</v>
      </c>
      <c r="G8" s="10" t="s">
        <v>46</v>
      </c>
      <c r="H8" s="10">
        <v>5</v>
      </c>
      <c r="I8" s="10">
        <v>183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482</v>
      </c>
      <c r="D9" s="10">
        <v>30</v>
      </c>
      <c r="E9" s="10" t="s">
        <v>46</v>
      </c>
      <c r="F9" s="10">
        <v>8</v>
      </c>
      <c r="G9" s="10" t="s">
        <v>46</v>
      </c>
      <c r="H9" s="10">
        <v>22</v>
      </c>
      <c r="I9" s="10">
        <v>452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876</v>
      </c>
      <c r="D10" s="10">
        <v>38</v>
      </c>
      <c r="E10" s="10">
        <v>1</v>
      </c>
      <c r="F10" s="10">
        <v>6</v>
      </c>
      <c r="G10" s="10">
        <v>2</v>
      </c>
      <c r="H10" s="10">
        <v>29</v>
      </c>
      <c r="I10" s="10">
        <v>838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888</v>
      </c>
      <c r="D11" s="10">
        <v>31</v>
      </c>
      <c r="E11" s="10">
        <v>3</v>
      </c>
      <c r="F11" s="10">
        <v>1</v>
      </c>
      <c r="G11" s="10">
        <v>4</v>
      </c>
      <c r="H11" s="10">
        <v>23</v>
      </c>
      <c r="I11" s="10">
        <v>857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1330</v>
      </c>
      <c r="D12" s="10">
        <v>69</v>
      </c>
      <c r="E12" s="10">
        <v>5</v>
      </c>
      <c r="F12" s="10">
        <v>5</v>
      </c>
      <c r="G12" s="10">
        <v>4</v>
      </c>
      <c r="H12" s="10">
        <v>55</v>
      </c>
      <c r="I12" s="10">
        <v>1261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1971</v>
      </c>
      <c r="D13" s="10">
        <v>97</v>
      </c>
      <c r="E13" s="10">
        <v>11</v>
      </c>
      <c r="F13" s="10">
        <v>12</v>
      </c>
      <c r="G13" s="10">
        <v>4</v>
      </c>
      <c r="H13" s="10">
        <v>70</v>
      </c>
      <c r="I13" s="10">
        <v>1874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2013</v>
      </c>
      <c r="D14" s="10">
        <v>114</v>
      </c>
      <c r="E14" s="10">
        <v>12</v>
      </c>
      <c r="F14" s="10">
        <v>15</v>
      </c>
      <c r="G14" s="10">
        <v>7</v>
      </c>
      <c r="H14" s="10">
        <v>80</v>
      </c>
      <c r="I14" s="10">
        <v>1899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1439</v>
      </c>
      <c r="D15" s="10">
        <v>77</v>
      </c>
      <c r="E15" s="10">
        <v>11</v>
      </c>
      <c r="F15" s="10">
        <v>6</v>
      </c>
      <c r="G15" s="10" t="s">
        <v>43</v>
      </c>
      <c r="H15" s="10">
        <v>60</v>
      </c>
      <c r="I15" s="10">
        <v>1362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1028</v>
      </c>
      <c r="D16" s="10">
        <v>65</v>
      </c>
      <c r="E16" s="10">
        <v>9</v>
      </c>
      <c r="F16" s="10">
        <v>13</v>
      </c>
      <c r="G16" s="10">
        <v>1</v>
      </c>
      <c r="H16" s="10">
        <v>42</v>
      </c>
      <c r="I16" s="10">
        <v>963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867</v>
      </c>
      <c r="D17" s="10">
        <v>71</v>
      </c>
      <c r="E17" s="10">
        <v>14</v>
      </c>
      <c r="F17" s="10">
        <v>16</v>
      </c>
      <c r="G17" s="10">
        <v>2</v>
      </c>
      <c r="H17" s="10">
        <v>39</v>
      </c>
      <c r="I17" s="10">
        <v>796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585</v>
      </c>
      <c r="D18" s="10">
        <v>45</v>
      </c>
      <c r="E18" s="10">
        <v>11</v>
      </c>
      <c r="F18" s="10">
        <v>8</v>
      </c>
      <c r="G18" s="10">
        <v>3</v>
      </c>
      <c r="H18" s="10">
        <v>23</v>
      </c>
      <c r="I18" s="10">
        <v>540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455</v>
      </c>
      <c r="D19" s="10">
        <v>88</v>
      </c>
      <c r="E19" s="10">
        <v>50</v>
      </c>
      <c r="F19" s="10">
        <v>7</v>
      </c>
      <c r="G19" s="10">
        <v>6</v>
      </c>
      <c r="H19" s="10">
        <v>25</v>
      </c>
      <c r="I19" s="10">
        <v>367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339</v>
      </c>
      <c r="D20" s="10">
        <v>153</v>
      </c>
      <c r="E20" s="10">
        <v>109</v>
      </c>
      <c r="F20" s="10">
        <v>7</v>
      </c>
      <c r="G20" s="10">
        <v>7</v>
      </c>
      <c r="H20" s="10">
        <v>30</v>
      </c>
      <c r="I20" s="10">
        <v>186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271</v>
      </c>
      <c r="D21" s="10">
        <v>189</v>
      </c>
      <c r="E21" s="10">
        <v>149</v>
      </c>
      <c r="F21" s="10">
        <v>3</v>
      </c>
      <c r="G21" s="10">
        <v>16</v>
      </c>
      <c r="H21" s="10">
        <v>21</v>
      </c>
      <c r="I21" s="10">
        <v>82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208</v>
      </c>
      <c r="D22" s="10">
        <v>166</v>
      </c>
      <c r="E22" s="10">
        <v>124</v>
      </c>
      <c r="F22" s="10">
        <v>4</v>
      </c>
      <c r="G22" s="10">
        <v>30</v>
      </c>
      <c r="H22" s="10">
        <v>8</v>
      </c>
      <c r="I22" s="10">
        <v>42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102</v>
      </c>
      <c r="D23" s="10">
        <v>75</v>
      </c>
      <c r="E23" s="10">
        <v>48</v>
      </c>
      <c r="F23" s="10">
        <v>7</v>
      </c>
      <c r="G23" s="10">
        <v>18</v>
      </c>
      <c r="H23" s="10">
        <v>2</v>
      </c>
      <c r="I23" s="10">
        <v>27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60</v>
      </c>
      <c r="D24" s="10">
        <v>39</v>
      </c>
      <c r="E24" s="10">
        <v>22</v>
      </c>
      <c r="F24" s="10" t="s">
        <v>43</v>
      </c>
      <c r="G24" s="10">
        <v>16</v>
      </c>
      <c r="H24" s="10">
        <v>1</v>
      </c>
      <c r="I24" s="10">
        <v>21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36</v>
      </c>
      <c r="D25" s="10">
        <v>25</v>
      </c>
      <c r="E25" s="10">
        <v>12</v>
      </c>
      <c r="F25" s="10">
        <v>2</v>
      </c>
      <c r="G25" s="10">
        <v>10</v>
      </c>
      <c r="H25" s="10">
        <v>1</v>
      </c>
      <c r="I25" s="10">
        <v>11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2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6873</v>
      </c>
      <c r="D27" s="3">
        <v>898</v>
      </c>
      <c r="E27" s="3">
        <v>318</v>
      </c>
      <c r="F27" s="3">
        <v>92</v>
      </c>
      <c r="G27" s="3">
        <v>103</v>
      </c>
      <c r="H27" s="3">
        <v>385</v>
      </c>
      <c r="I27" s="3">
        <v>5975</v>
      </c>
    </row>
    <row r="28" spans="1:11" ht="12" customHeight="1" x14ac:dyDescent="0.2">
      <c r="A28" s="27" t="s">
        <v>32</v>
      </c>
      <c r="B28" s="1" t="s">
        <v>10</v>
      </c>
      <c r="C28" s="10">
        <v>50</v>
      </c>
      <c r="D28" s="10">
        <v>3</v>
      </c>
      <c r="E28" s="10" t="s">
        <v>46</v>
      </c>
      <c r="F28" s="10">
        <v>1</v>
      </c>
      <c r="G28" s="10" t="s">
        <v>46</v>
      </c>
      <c r="H28" s="10">
        <v>2</v>
      </c>
      <c r="I28" s="10">
        <v>47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98</v>
      </c>
      <c r="D29" s="10">
        <v>2</v>
      </c>
      <c r="E29" s="10" t="s">
        <v>46</v>
      </c>
      <c r="F29" s="10">
        <v>1</v>
      </c>
      <c r="G29" s="10" t="s">
        <v>46</v>
      </c>
      <c r="H29" s="10">
        <v>1</v>
      </c>
      <c r="I29" s="10">
        <v>96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244</v>
      </c>
      <c r="D30" s="10">
        <v>14</v>
      </c>
      <c r="E30" s="10" t="s">
        <v>46</v>
      </c>
      <c r="F30" s="10">
        <v>3</v>
      </c>
      <c r="G30" s="10" t="s">
        <v>46</v>
      </c>
      <c r="H30" s="10">
        <v>11</v>
      </c>
      <c r="I30" s="10">
        <v>230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420</v>
      </c>
      <c r="D31" s="10">
        <v>19</v>
      </c>
      <c r="E31" s="10" t="s">
        <v>43</v>
      </c>
      <c r="F31" s="10">
        <v>2</v>
      </c>
      <c r="G31" s="10">
        <v>1</v>
      </c>
      <c r="H31" s="10">
        <v>16</v>
      </c>
      <c r="I31" s="10">
        <v>401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424</v>
      </c>
      <c r="D32" s="10">
        <v>20</v>
      </c>
      <c r="E32" s="10">
        <v>1</v>
      </c>
      <c r="F32" s="10">
        <v>1</v>
      </c>
      <c r="G32" s="10">
        <v>3</v>
      </c>
      <c r="H32" s="10">
        <v>15</v>
      </c>
      <c r="I32" s="10">
        <v>404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734</v>
      </c>
      <c r="D33" s="10">
        <v>55</v>
      </c>
      <c r="E33" s="10">
        <v>2</v>
      </c>
      <c r="F33" s="10">
        <v>5</v>
      </c>
      <c r="G33" s="10">
        <v>3</v>
      </c>
      <c r="H33" s="10">
        <v>45</v>
      </c>
      <c r="I33" s="10">
        <v>679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1037</v>
      </c>
      <c r="D34" s="10">
        <v>66</v>
      </c>
      <c r="E34" s="10">
        <v>9</v>
      </c>
      <c r="F34" s="10">
        <v>5</v>
      </c>
      <c r="G34" s="10">
        <v>2</v>
      </c>
      <c r="H34" s="10">
        <v>50</v>
      </c>
      <c r="I34" s="10">
        <v>971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1004</v>
      </c>
      <c r="D35" s="10">
        <v>85</v>
      </c>
      <c r="E35" s="10">
        <v>4</v>
      </c>
      <c r="F35" s="10">
        <v>12</v>
      </c>
      <c r="G35" s="10">
        <v>3</v>
      </c>
      <c r="H35" s="10">
        <v>66</v>
      </c>
      <c r="I35" s="10">
        <v>919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708</v>
      </c>
      <c r="D36" s="10">
        <v>59</v>
      </c>
      <c r="E36" s="10">
        <v>6</v>
      </c>
      <c r="F36" s="10">
        <v>5</v>
      </c>
      <c r="G36" s="10" t="s">
        <v>43</v>
      </c>
      <c r="H36" s="10">
        <v>48</v>
      </c>
      <c r="I36" s="10">
        <v>649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570</v>
      </c>
      <c r="D37" s="10">
        <v>50</v>
      </c>
      <c r="E37" s="10">
        <v>4</v>
      </c>
      <c r="F37" s="10">
        <v>12</v>
      </c>
      <c r="G37" s="10" t="s">
        <v>43</v>
      </c>
      <c r="H37" s="10">
        <v>34</v>
      </c>
      <c r="I37" s="10">
        <v>520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461</v>
      </c>
      <c r="D38" s="10">
        <v>52</v>
      </c>
      <c r="E38" s="10">
        <v>9</v>
      </c>
      <c r="F38" s="10">
        <v>12</v>
      </c>
      <c r="G38" s="10">
        <v>1</v>
      </c>
      <c r="H38" s="10">
        <v>30</v>
      </c>
      <c r="I38" s="10">
        <v>409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317</v>
      </c>
      <c r="D39" s="10">
        <v>24</v>
      </c>
      <c r="E39" s="10">
        <v>4</v>
      </c>
      <c r="F39" s="10">
        <v>7</v>
      </c>
      <c r="G39" s="10">
        <v>2</v>
      </c>
      <c r="H39" s="10">
        <v>11</v>
      </c>
      <c r="I39" s="10">
        <v>293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234</v>
      </c>
      <c r="D40" s="10">
        <v>67</v>
      </c>
      <c r="E40" s="10">
        <v>36</v>
      </c>
      <c r="F40" s="10">
        <v>6</v>
      </c>
      <c r="G40" s="10">
        <v>6</v>
      </c>
      <c r="H40" s="10">
        <v>19</v>
      </c>
      <c r="I40" s="10">
        <v>167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193</v>
      </c>
      <c r="D41" s="10">
        <v>97</v>
      </c>
      <c r="E41" s="10">
        <v>69</v>
      </c>
      <c r="F41" s="10">
        <v>6</v>
      </c>
      <c r="G41" s="10">
        <v>6</v>
      </c>
      <c r="H41" s="10">
        <v>16</v>
      </c>
      <c r="I41" s="10">
        <v>96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148</v>
      </c>
      <c r="D42" s="10">
        <v>102</v>
      </c>
      <c r="E42" s="10">
        <v>74</v>
      </c>
      <c r="F42" s="10">
        <v>3</v>
      </c>
      <c r="G42" s="10">
        <v>15</v>
      </c>
      <c r="H42" s="10">
        <v>10</v>
      </c>
      <c r="I42" s="10">
        <v>46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110</v>
      </c>
      <c r="D43" s="10">
        <v>91</v>
      </c>
      <c r="E43" s="10">
        <v>55</v>
      </c>
      <c r="F43" s="10">
        <v>3</v>
      </c>
      <c r="G43" s="10">
        <v>25</v>
      </c>
      <c r="H43" s="10">
        <v>8</v>
      </c>
      <c r="I43" s="10">
        <v>19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61</v>
      </c>
      <c r="D44" s="10">
        <v>46</v>
      </c>
      <c r="E44" s="10">
        <v>22</v>
      </c>
      <c r="F44" s="10">
        <v>7</v>
      </c>
      <c r="G44" s="10">
        <v>15</v>
      </c>
      <c r="H44" s="10">
        <v>2</v>
      </c>
      <c r="I44" s="10">
        <v>15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36</v>
      </c>
      <c r="D45" s="10">
        <v>27</v>
      </c>
      <c r="E45" s="10">
        <v>14</v>
      </c>
      <c r="F45" s="10" t="s">
        <v>43</v>
      </c>
      <c r="G45" s="10">
        <v>12</v>
      </c>
      <c r="H45" s="10">
        <v>1</v>
      </c>
      <c r="I45" s="10">
        <v>9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22</v>
      </c>
      <c r="D46" s="10">
        <v>18</v>
      </c>
      <c r="E46" s="10">
        <v>8</v>
      </c>
      <c r="F46" s="10">
        <v>1</v>
      </c>
      <c r="G46" s="10">
        <v>9</v>
      </c>
      <c r="H46" s="10" t="s">
        <v>43</v>
      </c>
      <c r="I46" s="10">
        <v>4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2</v>
      </c>
      <c r="D47" s="10">
        <v>1</v>
      </c>
      <c r="E47" s="10">
        <v>1</v>
      </c>
      <c r="F47" s="10" t="s">
        <v>43</v>
      </c>
      <c r="G47" s="10" t="s">
        <v>43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6368</v>
      </c>
      <c r="D48" s="3">
        <v>488</v>
      </c>
      <c r="E48" s="3">
        <v>274</v>
      </c>
      <c r="F48" s="3">
        <v>33</v>
      </c>
      <c r="G48" s="3">
        <v>27</v>
      </c>
      <c r="H48" s="3">
        <v>154</v>
      </c>
      <c r="I48" s="3">
        <v>5880</v>
      </c>
    </row>
    <row r="49" spans="1:11" ht="12" customHeight="1" x14ac:dyDescent="0.2">
      <c r="A49" s="27" t="s">
        <v>32</v>
      </c>
      <c r="B49" s="1" t="s">
        <v>10</v>
      </c>
      <c r="C49" s="10">
        <v>49</v>
      </c>
      <c r="D49" s="10">
        <v>3</v>
      </c>
      <c r="E49" s="10" t="s">
        <v>46</v>
      </c>
      <c r="F49" s="10">
        <v>2</v>
      </c>
      <c r="G49" s="10" t="s">
        <v>46</v>
      </c>
      <c r="H49" s="10">
        <v>1</v>
      </c>
      <c r="I49" s="10">
        <v>46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92</v>
      </c>
      <c r="D50" s="10">
        <v>5</v>
      </c>
      <c r="E50" s="10" t="s">
        <v>46</v>
      </c>
      <c r="F50" s="10">
        <v>1</v>
      </c>
      <c r="G50" s="10" t="s">
        <v>46</v>
      </c>
      <c r="H50" s="10">
        <v>4</v>
      </c>
      <c r="I50" s="10">
        <v>87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238</v>
      </c>
      <c r="D51" s="10">
        <v>16</v>
      </c>
      <c r="E51" s="10" t="s">
        <v>46</v>
      </c>
      <c r="F51" s="10">
        <v>5</v>
      </c>
      <c r="G51" s="10" t="s">
        <v>46</v>
      </c>
      <c r="H51" s="10">
        <v>11</v>
      </c>
      <c r="I51" s="10">
        <v>222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456</v>
      </c>
      <c r="D52" s="10">
        <v>19</v>
      </c>
      <c r="E52" s="10">
        <v>1</v>
      </c>
      <c r="F52" s="10">
        <v>4</v>
      </c>
      <c r="G52" s="10">
        <v>1</v>
      </c>
      <c r="H52" s="10">
        <v>13</v>
      </c>
      <c r="I52" s="10">
        <v>437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464</v>
      </c>
      <c r="D53" s="10">
        <v>11</v>
      </c>
      <c r="E53" s="10">
        <v>2</v>
      </c>
      <c r="F53" s="10" t="s">
        <v>43</v>
      </c>
      <c r="G53" s="10">
        <v>1</v>
      </c>
      <c r="H53" s="10">
        <v>8</v>
      </c>
      <c r="I53" s="10">
        <v>453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596</v>
      </c>
      <c r="D54" s="10">
        <v>14</v>
      </c>
      <c r="E54" s="10">
        <v>3</v>
      </c>
      <c r="F54" s="10" t="s">
        <v>43</v>
      </c>
      <c r="G54" s="10">
        <v>1</v>
      </c>
      <c r="H54" s="10">
        <v>10</v>
      </c>
      <c r="I54" s="10">
        <v>582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934</v>
      </c>
      <c r="D55" s="10">
        <v>31</v>
      </c>
      <c r="E55" s="10">
        <v>2</v>
      </c>
      <c r="F55" s="10">
        <v>7</v>
      </c>
      <c r="G55" s="10">
        <v>2</v>
      </c>
      <c r="H55" s="10">
        <v>20</v>
      </c>
      <c r="I55" s="10">
        <v>903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1009</v>
      </c>
      <c r="D56" s="10">
        <v>29</v>
      </c>
      <c r="E56" s="10">
        <v>8</v>
      </c>
      <c r="F56" s="10">
        <v>3</v>
      </c>
      <c r="G56" s="10">
        <v>4</v>
      </c>
      <c r="H56" s="10">
        <v>14</v>
      </c>
      <c r="I56" s="10">
        <v>980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731</v>
      </c>
      <c r="D57" s="10">
        <v>18</v>
      </c>
      <c r="E57" s="10">
        <v>5</v>
      </c>
      <c r="F57" s="10">
        <v>1</v>
      </c>
      <c r="G57" s="10" t="s">
        <v>43</v>
      </c>
      <c r="H57" s="10">
        <v>12</v>
      </c>
      <c r="I57" s="10">
        <v>713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458</v>
      </c>
      <c r="D58" s="10">
        <v>15</v>
      </c>
      <c r="E58" s="10">
        <v>5</v>
      </c>
      <c r="F58" s="10">
        <v>1</v>
      </c>
      <c r="G58" s="10">
        <v>1</v>
      </c>
      <c r="H58" s="10">
        <v>8</v>
      </c>
      <c r="I58" s="10">
        <v>443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406</v>
      </c>
      <c r="D59" s="10">
        <v>19</v>
      </c>
      <c r="E59" s="10">
        <v>5</v>
      </c>
      <c r="F59" s="10">
        <v>4</v>
      </c>
      <c r="G59" s="10">
        <v>1</v>
      </c>
      <c r="H59" s="10">
        <v>9</v>
      </c>
      <c r="I59" s="10">
        <v>387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268</v>
      </c>
      <c r="D60" s="10">
        <v>21</v>
      </c>
      <c r="E60" s="10">
        <v>7</v>
      </c>
      <c r="F60" s="10">
        <v>1</v>
      </c>
      <c r="G60" s="10">
        <v>1</v>
      </c>
      <c r="H60" s="10">
        <v>12</v>
      </c>
      <c r="I60" s="10">
        <v>247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221</v>
      </c>
      <c r="D61" s="10">
        <v>21</v>
      </c>
      <c r="E61" s="10">
        <v>14</v>
      </c>
      <c r="F61" s="10">
        <v>1</v>
      </c>
      <c r="G61" s="10" t="s">
        <v>43</v>
      </c>
      <c r="H61" s="10">
        <v>6</v>
      </c>
      <c r="I61" s="10">
        <v>200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146</v>
      </c>
      <c r="D62" s="10">
        <v>56</v>
      </c>
      <c r="E62" s="10">
        <v>40</v>
      </c>
      <c r="F62" s="10">
        <v>1</v>
      </c>
      <c r="G62" s="10">
        <v>1</v>
      </c>
      <c r="H62" s="10">
        <v>14</v>
      </c>
      <c r="I62" s="10">
        <v>90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123</v>
      </c>
      <c r="D63" s="10">
        <v>87</v>
      </c>
      <c r="E63" s="10">
        <v>75</v>
      </c>
      <c r="F63" s="10" t="s">
        <v>43</v>
      </c>
      <c r="G63" s="10">
        <v>1</v>
      </c>
      <c r="H63" s="10">
        <v>11</v>
      </c>
      <c r="I63" s="10">
        <v>36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98</v>
      </c>
      <c r="D64" s="10">
        <v>75</v>
      </c>
      <c r="E64" s="10">
        <v>69</v>
      </c>
      <c r="F64" s="10">
        <v>1</v>
      </c>
      <c r="G64" s="10">
        <v>5</v>
      </c>
      <c r="H64" s="10" t="s">
        <v>43</v>
      </c>
      <c r="I64" s="10">
        <v>23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41</v>
      </c>
      <c r="D65" s="10">
        <v>29</v>
      </c>
      <c r="E65" s="10">
        <v>26</v>
      </c>
      <c r="F65" s="10" t="s">
        <v>43</v>
      </c>
      <c r="G65" s="10">
        <v>3</v>
      </c>
      <c r="H65" s="10" t="s">
        <v>43</v>
      </c>
      <c r="I65" s="10">
        <v>12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24</v>
      </c>
      <c r="D66" s="10">
        <v>12</v>
      </c>
      <c r="E66" s="10">
        <v>8</v>
      </c>
      <c r="F66" s="10" t="s">
        <v>43</v>
      </c>
      <c r="G66" s="10">
        <v>4</v>
      </c>
      <c r="H66" s="10" t="s">
        <v>43</v>
      </c>
      <c r="I66" s="10">
        <v>12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14</v>
      </c>
      <c r="D67" s="10">
        <v>7</v>
      </c>
      <c r="E67" s="10">
        <v>4</v>
      </c>
      <c r="F67" s="10">
        <v>1</v>
      </c>
      <c r="G67" s="10">
        <v>1</v>
      </c>
      <c r="H67" s="10">
        <v>1</v>
      </c>
      <c r="I67" s="10">
        <v>7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36794</v>
      </c>
      <c r="D6" s="3">
        <v>8852</v>
      </c>
      <c r="E6" s="3">
        <v>5229</v>
      </c>
      <c r="F6" s="3">
        <v>541</v>
      </c>
      <c r="G6" s="3">
        <v>1941</v>
      </c>
      <c r="H6" s="3">
        <v>1141</v>
      </c>
      <c r="I6" s="3">
        <v>27942</v>
      </c>
    </row>
    <row r="7" spans="1:32" ht="12" customHeight="1" x14ac:dyDescent="0.2">
      <c r="A7" s="27" t="s">
        <v>32</v>
      </c>
      <c r="B7" s="1" t="s">
        <v>10</v>
      </c>
      <c r="C7" s="10">
        <v>279</v>
      </c>
      <c r="D7" s="10">
        <v>17</v>
      </c>
      <c r="E7" s="10" t="s">
        <v>46</v>
      </c>
      <c r="F7" s="10">
        <v>4</v>
      </c>
      <c r="G7" s="10" t="s">
        <v>46</v>
      </c>
      <c r="H7" s="10">
        <v>13</v>
      </c>
      <c r="I7" s="10">
        <v>262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706</v>
      </c>
      <c r="D8" s="10">
        <v>25</v>
      </c>
      <c r="E8" s="10" t="s">
        <v>46</v>
      </c>
      <c r="F8" s="10">
        <v>10</v>
      </c>
      <c r="G8" s="10" t="s">
        <v>46</v>
      </c>
      <c r="H8" s="10">
        <v>15</v>
      </c>
      <c r="I8" s="10">
        <v>681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979</v>
      </c>
      <c r="D9" s="10">
        <v>40</v>
      </c>
      <c r="E9" s="10" t="s">
        <v>46</v>
      </c>
      <c r="F9" s="10">
        <v>9</v>
      </c>
      <c r="G9" s="10" t="s">
        <v>46</v>
      </c>
      <c r="H9" s="10">
        <v>31</v>
      </c>
      <c r="I9" s="10">
        <v>939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1532</v>
      </c>
      <c r="D10" s="10">
        <v>54</v>
      </c>
      <c r="E10" s="10">
        <v>8</v>
      </c>
      <c r="F10" s="10">
        <v>7</v>
      </c>
      <c r="G10" s="10" t="s">
        <v>43</v>
      </c>
      <c r="H10" s="10">
        <v>39</v>
      </c>
      <c r="I10" s="10">
        <v>1478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1960</v>
      </c>
      <c r="D11" s="10">
        <v>93</v>
      </c>
      <c r="E11" s="10">
        <v>14</v>
      </c>
      <c r="F11" s="10">
        <v>9</v>
      </c>
      <c r="G11" s="10">
        <v>9</v>
      </c>
      <c r="H11" s="10">
        <v>61</v>
      </c>
      <c r="I11" s="10">
        <v>1867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2941</v>
      </c>
      <c r="D12" s="10">
        <v>141</v>
      </c>
      <c r="E12" s="10">
        <v>32</v>
      </c>
      <c r="F12" s="10">
        <v>20</v>
      </c>
      <c r="G12" s="10">
        <v>9</v>
      </c>
      <c r="H12" s="10">
        <v>80</v>
      </c>
      <c r="I12" s="10">
        <v>2800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3915</v>
      </c>
      <c r="D13" s="10">
        <v>188</v>
      </c>
      <c r="E13" s="10">
        <v>30</v>
      </c>
      <c r="F13" s="10">
        <v>23</v>
      </c>
      <c r="G13" s="10">
        <v>19</v>
      </c>
      <c r="H13" s="10">
        <v>116</v>
      </c>
      <c r="I13" s="10">
        <v>3727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3964</v>
      </c>
      <c r="D14" s="10">
        <v>197</v>
      </c>
      <c r="E14" s="10">
        <v>33</v>
      </c>
      <c r="F14" s="10">
        <v>30</v>
      </c>
      <c r="G14" s="10">
        <v>14</v>
      </c>
      <c r="H14" s="10">
        <v>120</v>
      </c>
      <c r="I14" s="10">
        <v>3767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3239</v>
      </c>
      <c r="D15" s="10">
        <v>149</v>
      </c>
      <c r="E15" s="10">
        <v>19</v>
      </c>
      <c r="F15" s="10">
        <v>32</v>
      </c>
      <c r="G15" s="10">
        <v>7</v>
      </c>
      <c r="H15" s="10">
        <v>91</v>
      </c>
      <c r="I15" s="10">
        <v>3090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2812</v>
      </c>
      <c r="D16" s="10">
        <v>160</v>
      </c>
      <c r="E16" s="10">
        <v>27</v>
      </c>
      <c r="F16" s="10">
        <v>37</v>
      </c>
      <c r="G16" s="10">
        <v>16</v>
      </c>
      <c r="H16" s="10">
        <v>80</v>
      </c>
      <c r="I16" s="10">
        <v>2652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2598</v>
      </c>
      <c r="D17" s="10">
        <v>173</v>
      </c>
      <c r="E17" s="10">
        <v>35</v>
      </c>
      <c r="F17" s="10">
        <v>51</v>
      </c>
      <c r="G17" s="10">
        <v>11</v>
      </c>
      <c r="H17" s="10">
        <v>76</v>
      </c>
      <c r="I17" s="10">
        <v>2425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2089</v>
      </c>
      <c r="D18" s="10">
        <v>165</v>
      </c>
      <c r="E18" s="10">
        <v>29</v>
      </c>
      <c r="F18" s="10">
        <v>59</v>
      </c>
      <c r="G18" s="10">
        <v>6</v>
      </c>
      <c r="H18" s="10">
        <v>71</v>
      </c>
      <c r="I18" s="10">
        <v>1924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1669</v>
      </c>
      <c r="D19" s="10">
        <v>403</v>
      </c>
      <c r="E19" s="10">
        <v>251</v>
      </c>
      <c r="F19" s="10">
        <v>59</v>
      </c>
      <c r="G19" s="10">
        <v>21</v>
      </c>
      <c r="H19" s="10">
        <v>72</v>
      </c>
      <c r="I19" s="10">
        <v>1266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1590</v>
      </c>
      <c r="D20" s="10">
        <v>977</v>
      </c>
      <c r="E20" s="10">
        <v>728</v>
      </c>
      <c r="F20" s="10">
        <v>47</v>
      </c>
      <c r="G20" s="10">
        <v>70</v>
      </c>
      <c r="H20" s="10">
        <v>132</v>
      </c>
      <c r="I20" s="10">
        <v>613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2010</v>
      </c>
      <c r="D21" s="10">
        <v>1800</v>
      </c>
      <c r="E21" s="10">
        <v>1408</v>
      </c>
      <c r="F21" s="10">
        <v>38</v>
      </c>
      <c r="G21" s="10">
        <v>269</v>
      </c>
      <c r="H21" s="10">
        <v>85</v>
      </c>
      <c r="I21" s="10">
        <v>210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1932</v>
      </c>
      <c r="D22" s="10">
        <v>1823</v>
      </c>
      <c r="E22" s="10">
        <v>1305</v>
      </c>
      <c r="F22" s="10">
        <v>36</v>
      </c>
      <c r="G22" s="10">
        <v>447</v>
      </c>
      <c r="H22" s="10">
        <v>35</v>
      </c>
      <c r="I22" s="10">
        <v>109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1276</v>
      </c>
      <c r="D23" s="10">
        <v>1214</v>
      </c>
      <c r="E23" s="10">
        <v>755</v>
      </c>
      <c r="F23" s="10">
        <v>22</v>
      </c>
      <c r="G23" s="10">
        <v>422</v>
      </c>
      <c r="H23" s="10">
        <v>15</v>
      </c>
      <c r="I23" s="10">
        <v>62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799</v>
      </c>
      <c r="D24" s="10">
        <v>759</v>
      </c>
      <c r="E24" s="10">
        <v>373</v>
      </c>
      <c r="F24" s="10">
        <v>22</v>
      </c>
      <c r="G24" s="10">
        <v>359</v>
      </c>
      <c r="H24" s="10">
        <v>5</v>
      </c>
      <c r="I24" s="10">
        <v>40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491</v>
      </c>
      <c r="D25" s="10">
        <v>461</v>
      </c>
      <c r="E25" s="10">
        <v>177</v>
      </c>
      <c r="F25" s="10">
        <v>26</v>
      </c>
      <c r="G25" s="10">
        <v>255</v>
      </c>
      <c r="H25" s="10">
        <v>3</v>
      </c>
      <c r="I25" s="10">
        <v>30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13</v>
      </c>
      <c r="D26" s="10">
        <v>13</v>
      </c>
      <c r="E26" s="10">
        <v>5</v>
      </c>
      <c r="F26" s="10" t="s">
        <v>43</v>
      </c>
      <c r="G26" s="10">
        <v>7</v>
      </c>
      <c r="H26" s="10">
        <v>1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20706</v>
      </c>
      <c r="D27" s="3">
        <v>5693</v>
      </c>
      <c r="E27" s="3">
        <v>2893</v>
      </c>
      <c r="F27" s="3">
        <v>429</v>
      </c>
      <c r="G27" s="3">
        <v>1634</v>
      </c>
      <c r="H27" s="3">
        <v>737</v>
      </c>
      <c r="I27" s="3">
        <v>15013</v>
      </c>
    </row>
    <row r="28" spans="1:11" ht="12" customHeight="1" x14ac:dyDescent="0.2">
      <c r="A28" s="27" t="s">
        <v>32</v>
      </c>
      <c r="B28" s="1" t="s">
        <v>10</v>
      </c>
      <c r="C28" s="10">
        <v>156</v>
      </c>
      <c r="D28" s="10">
        <v>11</v>
      </c>
      <c r="E28" s="10" t="s">
        <v>46</v>
      </c>
      <c r="F28" s="10">
        <v>2</v>
      </c>
      <c r="G28" s="10" t="s">
        <v>46</v>
      </c>
      <c r="H28" s="10">
        <v>9</v>
      </c>
      <c r="I28" s="10">
        <v>145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357</v>
      </c>
      <c r="D29" s="10">
        <v>9</v>
      </c>
      <c r="E29" s="10" t="s">
        <v>46</v>
      </c>
      <c r="F29" s="10">
        <v>2</v>
      </c>
      <c r="G29" s="10" t="s">
        <v>46</v>
      </c>
      <c r="H29" s="10">
        <v>7</v>
      </c>
      <c r="I29" s="10">
        <v>348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503</v>
      </c>
      <c r="D30" s="10">
        <v>19</v>
      </c>
      <c r="E30" s="10" t="s">
        <v>46</v>
      </c>
      <c r="F30" s="10">
        <v>1</v>
      </c>
      <c r="G30" s="10" t="s">
        <v>46</v>
      </c>
      <c r="H30" s="10">
        <v>18</v>
      </c>
      <c r="I30" s="10">
        <v>484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803</v>
      </c>
      <c r="D31" s="10">
        <v>29</v>
      </c>
      <c r="E31" s="10">
        <v>5</v>
      </c>
      <c r="F31" s="10">
        <v>4</v>
      </c>
      <c r="G31" s="10" t="s">
        <v>43</v>
      </c>
      <c r="H31" s="10">
        <v>20</v>
      </c>
      <c r="I31" s="10">
        <v>774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1000</v>
      </c>
      <c r="D32" s="10">
        <v>62</v>
      </c>
      <c r="E32" s="10">
        <v>6</v>
      </c>
      <c r="F32" s="10">
        <v>7</v>
      </c>
      <c r="G32" s="10">
        <v>7</v>
      </c>
      <c r="H32" s="10">
        <v>42</v>
      </c>
      <c r="I32" s="10">
        <v>938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1535</v>
      </c>
      <c r="D33" s="10">
        <v>86</v>
      </c>
      <c r="E33" s="10">
        <v>16</v>
      </c>
      <c r="F33" s="10">
        <v>10</v>
      </c>
      <c r="G33" s="10">
        <v>4</v>
      </c>
      <c r="H33" s="10">
        <v>56</v>
      </c>
      <c r="I33" s="10">
        <v>1449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2072</v>
      </c>
      <c r="D34" s="10">
        <v>129</v>
      </c>
      <c r="E34" s="10">
        <v>18</v>
      </c>
      <c r="F34" s="10">
        <v>13</v>
      </c>
      <c r="G34" s="10">
        <v>13</v>
      </c>
      <c r="H34" s="10">
        <v>85</v>
      </c>
      <c r="I34" s="10">
        <v>1943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2105</v>
      </c>
      <c r="D35" s="10">
        <v>122</v>
      </c>
      <c r="E35" s="10">
        <v>18</v>
      </c>
      <c r="F35" s="10">
        <v>18</v>
      </c>
      <c r="G35" s="10">
        <v>6</v>
      </c>
      <c r="H35" s="10">
        <v>80</v>
      </c>
      <c r="I35" s="10">
        <v>1983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1759</v>
      </c>
      <c r="D36" s="10">
        <v>100</v>
      </c>
      <c r="E36" s="10">
        <v>11</v>
      </c>
      <c r="F36" s="10">
        <v>25</v>
      </c>
      <c r="G36" s="10">
        <v>3</v>
      </c>
      <c r="H36" s="10">
        <v>61</v>
      </c>
      <c r="I36" s="10">
        <v>1659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1630</v>
      </c>
      <c r="D37" s="10">
        <v>101</v>
      </c>
      <c r="E37" s="10">
        <v>13</v>
      </c>
      <c r="F37" s="10">
        <v>26</v>
      </c>
      <c r="G37" s="10">
        <v>9</v>
      </c>
      <c r="H37" s="10">
        <v>53</v>
      </c>
      <c r="I37" s="10">
        <v>1529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1532</v>
      </c>
      <c r="D38" s="10">
        <v>119</v>
      </c>
      <c r="E38" s="10">
        <v>17</v>
      </c>
      <c r="F38" s="10">
        <v>45</v>
      </c>
      <c r="G38" s="10">
        <v>5</v>
      </c>
      <c r="H38" s="10">
        <v>52</v>
      </c>
      <c r="I38" s="10">
        <v>1413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1244</v>
      </c>
      <c r="D39" s="10">
        <v>116</v>
      </c>
      <c r="E39" s="10">
        <v>17</v>
      </c>
      <c r="F39" s="10">
        <v>50</v>
      </c>
      <c r="G39" s="10">
        <v>4</v>
      </c>
      <c r="H39" s="10">
        <v>45</v>
      </c>
      <c r="I39" s="10">
        <v>1128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976</v>
      </c>
      <c r="D40" s="10">
        <v>317</v>
      </c>
      <c r="E40" s="10">
        <v>204</v>
      </c>
      <c r="F40" s="10">
        <v>50</v>
      </c>
      <c r="G40" s="10">
        <v>19</v>
      </c>
      <c r="H40" s="10">
        <v>44</v>
      </c>
      <c r="I40" s="10">
        <v>659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967</v>
      </c>
      <c r="D41" s="10">
        <v>672</v>
      </c>
      <c r="E41" s="10">
        <v>498</v>
      </c>
      <c r="F41" s="10">
        <v>43</v>
      </c>
      <c r="G41" s="10">
        <v>63</v>
      </c>
      <c r="H41" s="10">
        <v>68</v>
      </c>
      <c r="I41" s="10">
        <v>295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1169</v>
      </c>
      <c r="D42" s="10">
        <v>1044</v>
      </c>
      <c r="E42" s="10">
        <v>739</v>
      </c>
      <c r="F42" s="10">
        <v>33</v>
      </c>
      <c r="G42" s="10">
        <v>221</v>
      </c>
      <c r="H42" s="10">
        <v>51</v>
      </c>
      <c r="I42" s="10">
        <v>125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1209</v>
      </c>
      <c r="D43" s="10">
        <v>1143</v>
      </c>
      <c r="E43" s="10">
        <v>697</v>
      </c>
      <c r="F43" s="10">
        <v>34</v>
      </c>
      <c r="G43" s="10">
        <v>386</v>
      </c>
      <c r="H43" s="10">
        <v>26</v>
      </c>
      <c r="I43" s="10">
        <v>66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799</v>
      </c>
      <c r="D44" s="10">
        <v>761</v>
      </c>
      <c r="E44" s="10">
        <v>364</v>
      </c>
      <c r="F44" s="10">
        <v>20</v>
      </c>
      <c r="G44" s="10">
        <v>363</v>
      </c>
      <c r="H44" s="10">
        <v>14</v>
      </c>
      <c r="I44" s="10">
        <v>38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530</v>
      </c>
      <c r="D45" s="10">
        <v>508</v>
      </c>
      <c r="E45" s="10">
        <v>173</v>
      </c>
      <c r="F45" s="10">
        <v>20</v>
      </c>
      <c r="G45" s="10">
        <v>313</v>
      </c>
      <c r="H45" s="10">
        <v>2</v>
      </c>
      <c r="I45" s="10">
        <v>22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349</v>
      </c>
      <c r="D46" s="10">
        <v>334</v>
      </c>
      <c r="E46" s="10">
        <v>94</v>
      </c>
      <c r="F46" s="10">
        <v>26</v>
      </c>
      <c r="G46" s="10">
        <v>211</v>
      </c>
      <c r="H46" s="10">
        <v>3</v>
      </c>
      <c r="I46" s="10">
        <v>15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11</v>
      </c>
      <c r="D47" s="10">
        <v>11</v>
      </c>
      <c r="E47" s="10">
        <v>3</v>
      </c>
      <c r="F47" s="10" t="s">
        <v>43</v>
      </c>
      <c r="G47" s="10">
        <v>7</v>
      </c>
      <c r="H47" s="10">
        <v>1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16088</v>
      </c>
      <c r="D48" s="3">
        <v>3159</v>
      </c>
      <c r="E48" s="3">
        <v>2336</v>
      </c>
      <c r="F48" s="3">
        <v>112</v>
      </c>
      <c r="G48" s="3">
        <v>307</v>
      </c>
      <c r="H48" s="3">
        <v>404</v>
      </c>
      <c r="I48" s="3">
        <v>12929</v>
      </c>
    </row>
    <row r="49" spans="1:11" ht="12" customHeight="1" x14ac:dyDescent="0.2">
      <c r="A49" s="27" t="s">
        <v>32</v>
      </c>
      <c r="B49" s="1" t="s">
        <v>10</v>
      </c>
      <c r="C49" s="10">
        <v>123</v>
      </c>
      <c r="D49" s="10">
        <v>6</v>
      </c>
      <c r="E49" s="10" t="s">
        <v>46</v>
      </c>
      <c r="F49" s="10">
        <v>2</v>
      </c>
      <c r="G49" s="10" t="s">
        <v>46</v>
      </c>
      <c r="H49" s="10">
        <v>4</v>
      </c>
      <c r="I49" s="10">
        <v>117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349</v>
      </c>
      <c r="D50" s="10">
        <v>16</v>
      </c>
      <c r="E50" s="10" t="s">
        <v>46</v>
      </c>
      <c r="F50" s="10">
        <v>8</v>
      </c>
      <c r="G50" s="10" t="s">
        <v>46</v>
      </c>
      <c r="H50" s="10">
        <v>8</v>
      </c>
      <c r="I50" s="10">
        <v>333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476</v>
      </c>
      <c r="D51" s="10">
        <v>21</v>
      </c>
      <c r="E51" s="10" t="s">
        <v>46</v>
      </c>
      <c r="F51" s="10">
        <v>8</v>
      </c>
      <c r="G51" s="10" t="s">
        <v>46</v>
      </c>
      <c r="H51" s="10">
        <v>13</v>
      </c>
      <c r="I51" s="10">
        <v>455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729</v>
      </c>
      <c r="D52" s="10">
        <v>25</v>
      </c>
      <c r="E52" s="10">
        <v>3</v>
      </c>
      <c r="F52" s="10">
        <v>3</v>
      </c>
      <c r="G52" s="10" t="s">
        <v>43</v>
      </c>
      <c r="H52" s="10">
        <v>19</v>
      </c>
      <c r="I52" s="10">
        <v>704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960</v>
      </c>
      <c r="D53" s="10">
        <v>31</v>
      </c>
      <c r="E53" s="10">
        <v>8</v>
      </c>
      <c r="F53" s="10">
        <v>2</v>
      </c>
      <c r="G53" s="10">
        <v>2</v>
      </c>
      <c r="H53" s="10">
        <v>19</v>
      </c>
      <c r="I53" s="10">
        <v>929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1406</v>
      </c>
      <c r="D54" s="10">
        <v>55</v>
      </c>
      <c r="E54" s="10">
        <v>16</v>
      </c>
      <c r="F54" s="10">
        <v>10</v>
      </c>
      <c r="G54" s="10">
        <v>5</v>
      </c>
      <c r="H54" s="10">
        <v>24</v>
      </c>
      <c r="I54" s="10">
        <v>1351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1843</v>
      </c>
      <c r="D55" s="10">
        <v>59</v>
      </c>
      <c r="E55" s="10">
        <v>12</v>
      </c>
      <c r="F55" s="10">
        <v>10</v>
      </c>
      <c r="G55" s="10">
        <v>6</v>
      </c>
      <c r="H55" s="10">
        <v>31</v>
      </c>
      <c r="I55" s="10">
        <v>1784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1859</v>
      </c>
      <c r="D56" s="10">
        <v>75</v>
      </c>
      <c r="E56" s="10">
        <v>15</v>
      </c>
      <c r="F56" s="10">
        <v>12</v>
      </c>
      <c r="G56" s="10">
        <v>8</v>
      </c>
      <c r="H56" s="10">
        <v>40</v>
      </c>
      <c r="I56" s="10">
        <v>1784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1480</v>
      </c>
      <c r="D57" s="10">
        <v>49</v>
      </c>
      <c r="E57" s="10">
        <v>8</v>
      </c>
      <c r="F57" s="10">
        <v>7</v>
      </c>
      <c r="G57" s="10">
        <v>4</v>
      </c>
      <c r="H57" s="10">
        <v>30</v>
      </c>
      <c r="I57" s="10">
        <v>1431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1182</v>
      </c>
      <c r="D58" s="10">
        <v>59</v>
      </c>
      <c r="E58" s="10">
        <v>14</v>
      </c>
      <c r="F58" s="10">
        <v>11</v>
      </c>
      <c r="G58" s="10">
        <v>7</v>
      </c>
      <c r="H58" s="10">
        <v>27</v>
      </c>
      <c r="I58" s="10">
        <v>1123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1066</v>
      </c>
      <c r="D59" s="10">
        <v>54</v>
      </c>
      <c r="E59" s="10">
        <v>18</v>
      </c>
      <c r="F59" s="10">
        <v>6</v>
      </c>
      <c r="G59" s="10">
        <v>6</v>
      </c>
      <c r="H59" s="10">
        <v>24</v>
      </c>
      <c r="I59" s="10">
        <v>1012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845</v>
      </c>
      <c r="D60" s="10">
        <v>49</v>
      </c>
      <c r="E60" s="10">
        <v>12</v>
      </c>
      <c r="F60" s="10">
        <v>9</v>
      </c>
      <c r="G60" s="10">
        <v>2</v>
      </c>
      <c r="H60" s="10">
        <v>26</v>
      </c>
      <c r="I60" s="10">
        <v>796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693</v>
      </c>
      <c r="D61" s="10">
        <v>86</v>
      </c>
      <c r="E61" s="10">
        <v>47</v>
      </c>
      <c r="F61" s="10">
        <v>9</v>
      </c>
      <c r="G61" s="10">
        <v>2</v>
      </c>
      <c r="H61" s="10">
        <v>28</v>
      </c>
      <c r="I61" s="10">
        <v>607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623</v>
      </c>
      <c r="D62" s="10">
        <v>305</v>
      </c>
      <c r="E62" s="10">
        <v>230</v>
      </c>
      <c r="F62" s="10">
        <v>4</v>
      </c>
      <c r="G62" s="10">
        <v>7</v>
      </c>
      <c r="H62" s="10">
        <v>64</v>
      </c>
      <c r="I62" s="10">
        <v>318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841</v>
      </c>
      <c r="D63" s="10">
        <v>756</v>
      </c>
      <c r="E63" s="10">
        <v>669</v>
      </c>
      <c r="F63" s="10">
        <v>5</v>
      </c>
      <c r="G63" s="10">
        <v>48</v>
      </c>
      <c r="H63" s="10">
        <v>34</v>
      </c>
      <c r="I63" s="10">
        <v>85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723</v>
      </c>
      <c r="D64" s="10">
        <v>680</v>
      </c>
      <c r="E64" s="10">
        <v>608</v>
      </c>
      <c r="F64" s="10">
        <v>2</v>
      </c>
      <c r="G64" s="10">
        <v>61</v>
      </c>
      <c r="H64" s="10">
        <v>9</v>
      </c>
      <c r="I64" s="10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477</v>
      </c>
      <c r="D65" s="10">
        <v>453</v>
      </c>
      <c r="E65" s="10">
        <v>391</v>
      </c>
      <c r="F65" s="10">
        <v>2</v>
      </c>
      <c r="G65" s="10">
        <v>59</v>
      </c>
      <c r="H65" s="10">
        <v>1</v>
      </c>
      <c r="I65" s="10">
        <v>24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269</v>
      </c>
      <c r="D66" s="10">
        <v>251</v>
      </c>
      <c r="E66" s="10">
        <v>200</v>
      </c>
      <c r="F66" s="10">
        <v>2</v>
      </c>
      <c r="G66" s="10">
        <v>46</v>
      </c>
      <c r="H66" s="10">
        <v>3</v>
      </c>
      <c r="I66" s="10">
        <v>18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142</v>
      </c>
      <c r="D67" s="10">
        <v>127</v>
      </c>
      <c r="E67" s="10">
        <v>83</v>
      </c>
      <c r="F67" s="10" t="s">
        <v>43</v>
      </c>
      <c r="G67" s="10">
        <v>44</v>
      </c>
      <c r="H67" s="10" t="s">
        <v>43</v>
      </c>
      <c r="I67" s="10">
        <v>15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2</v>
      </c>
      <c r="D68" s="6">
        <v>2</v>
      </c>
      <c r="E68" s="6">
        <v>2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585</v>
      </c>
      <c r="D6" s="3">
        <v>181</v>
      </c>
      <c r="E6" s="3">
        <v>79</v>
      </c>
      <c r="F6" s="3">
        <v>24</v>
      </c>
      <c r="G6" s="3">
        <v>35</v>
      </c>
      <c r="H6" s="3">
        <v>43</v>
      </c>
      <c r="I6" s="3">
        <v>404</v>
      </c>
    </row>
    <row r="7" spans="1:32" ht="12" customHeight="1" x14ac:dyDescent="0.2">
      <c r="A7" s="27" t="s">
        <v>32</v>
      </c>
      <c r="B7" s="1" t="s">
        <v>10</v>
      </c>
      <c r="C7" s="10">
        <v>45</v>
      </c>
      <c r="D7" s="10">
        <v>3</v>
      </c>
      <c r="E7" s="10" t="s">
        <v>46</v>
      </c>
      <c r="F7" s="10">
        <v>2</v>
      </c>
      <c r="G7" s="10" t="s">
        <v>46</v>
      </c>
      <c r="H7" s="10">
        <v>1</v>
      </c>
      <c r="I7" s="10">
        <v>42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48</v>
      </c>
      <c r="D8" s="10">
        <v>3</v>
      </c>
      <c r="E8" s="10" t="s">
        <v>46</v>
      </c>
      <c r="F8" s="10">
        <v>1</v>
      </c>
      <c r="G8" s="10" t="s">
        <v>46</v>
      </c>
      <c r="H8" s="10">
        <v>2</v>
      </c>
      <c r="I8" s="10">
        <v>45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48</v>
      </c>
      <c r="D9" s="10">
        <v>5</v>
      </c>
      <c r="E9" s="10" t="s">
        <v>46</v>
      </c>
      <c r="F9" s="10">
        <v>2</v>
      </c>
      <c r="G9" s="10" t="s">
        <v>46</v>
      </c>
      <c r="H9" s="10">
        <v>3</v>
      </c>
      <c r="I9" s="10">
        <v>43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53</v>
      </c>
      <c r="D10" s="10">
        <v>10</v>
      </c>
      <c r="E10" s="10">
        <v>2</v>
      </c>
      <c r="F10" s="10">
        <v>3</v>
      </c>
      <c r="G10" s="10">
        <v>1</v>
      </c>
      <c r="H10" s="10">
        <v>4</v>
      </c>
      <c r="I10" s="10">
        <v>43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37</v>
      </c>
      <c r="D11" s="10">
        <v>7</v>
      </c>
      <c r="E11" s="10">
        <v>2</v>
      </c>
      <c r="F11" s="10">
        <v>2</v>
      </c>
      <c r="G11" s="10">
        <v>3</v>
      </c>
      <c r="H11" s="10" t="s">
        <v>43</v>
      </c>
      <c r="I11" s="10">
        <v>30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33</v>
      </c>
      <c r="D12" s="10">
        <v>5</v>
      </c>
      <c r="E12" s="10">
        <v>1</v>
      </c>
      <c r="F12" s="10">
        <v>1</v>
      </c>
      <c r="G12" s="10">
        <v>1</v>
      </c>
      <c r="H12" s="10">
        <v>2</v>
      </c>
      <c r="I12" s="10">
        <v>28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47</v>
      </c>
      <c r="D13" s="10">
        <v>7</v>
      </c>
      <c r="E13" s="10">
        <v>1</v>
      </c>
      <c r="F13" s="10">
        <v>1</v>
      </c>
      <c r="G13" s="10">
        <v>2</v>
      </c>
      <c r="H13" s="10">
        <v>3</v>
      </c>
      <c r="I13" s="10">
        <v>40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38</v>
      </c>
      <c r="D14" s="10">
        <v>9</v>
      </c>
      <c r="E14" s="10">
        <v>1</v>
      </c>
      <c r="F14" s="10">
        <v>1</v>
      </c>
      <c r="G14" s="10">
        <v>5</v>
      </c>
      <c r="H14" s="10">
        <v>2</v>
      </c>
      <c r="I14" s="10">
        <v>29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40</v>
      </c>
      <c r="D15" s="10">
        <v>9</v>
      </c>
      <c r="E15" s="10">
        <v>3</v>
      </c>
      <c r="F15" s="10">
        <v>1</v>
      </c>
      <c r="G15" s="10">
        <v>2</v>
      </c>
      <c r="H15" s="10">
        <v>3</v>
      </c>
      <c r="I15" s="10">
        <v>31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37</v>
      </c>
      <c r="D16" s="10">
        <v>15</v>
      </c>
      <c r="E16" s="10">
        <v>4</v>
      </c>
      <c r="F16" s="10">
        <v>1</v>
      </c>
      <c r="G16" s="10">
        <v>2</v>
      </c>
      <c r="H16" s="10">
        <v>8</v>
      </c>
      <c r="I16" s="10">
        <v>22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32</v>
      </c>
      <c r="D17" s="10">
        <v>10</v>
      </c>
      <c r="E17" s="10">
        <v>5</v>
      </c>
      <c r="F17" s="10">
        <v>1</v>
      </c>
      <c r="G17" s="10">
        <v>1</v>
      </c>
      <c r="H17" s="10">
        <v>3</v>
      </c>
      <c r="I17" s="10">
        <v>22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23</v>
      </c>
      <c r="D18" s="10">
        <v>9</v>
      </c>
      <c r="E18" s="10">
        <v>4</v>
      </c>
      <c r="F18" s="10">
        <v>1</v>
      </c>
      <c r="G18" s="10">
        <v>1</v>
      </c>
      <c r="H18" s="10">
        <v>3</v>
      </c>
      <c r="I18" s="10">
        <v>14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16</v>
      </c>
      <c r="D19" s="10">
        <v>13</v>
      </c>
      <c r="E19" s="10">
        <v>6</v>
      </c>
      <c r="F19" s="10">
        <v>3</v>
      </c>
      <c r="G19" s="10">
        <v>1</v>
      </c>
      <c r="H19" s="10">
        <v>3</v>
      </c>
      <c r="I19" s="10">
        <v>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27</v>
      </c>
      <c r="D20" s="10">
        <v>22</v>
      </c>
      <c r="E20" s="10">
        <v>16</v>
      </c>
      <c r="F20" s="10">
        <v>2</v>
      </c>
      <c r="G20" s="10">
        <v>2</v>
      </c>
      <c r="H20" s="10">
        <v>2</v>
      </c>
      <c r="I20" s="10">
        <v>5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19</v>
      </c>
      <c r="D21" s="10">
        <v>14</v>
      </c>
      <c r="E21" s="10">
        <v>12</v>
      </c>
      <c r="F21" s="10" t="s">
        <v>43</v>
      </c>
      <c r="G21" s="10">
        <v>1</v>
      </c>
      <c r="H21" s="10">
        <v>1</v>
      </c>
      <c r="I21" s="10">
        <v>5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17</v>
      </c>
      <c r="D22" s="10">
        <v>15</v>
      </c>
      <c r="E22" s="10">
        <v>7</v>
      </c>
      <c r="F22" s="10">
        <v>2</v>
      </c>
      <c r="G22" s="10">
        <v>6</v>
      </c>
      <c r="H22" s="10" t="s">
        <v>43</v>
      </c>
      <c r="I22" s="10">
        <v>2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13</v>
      </c>
      <c r="D23" s="10">
        <v>13</v>
      </c>
      <c r="E23" s="10">
        <v>10</v>
      </c>
      <c r="F23" s="10" t="s">
        <v>43</v>
      </c>
      <c r="G23" s="10">
        <v>2</v>
      </c>
      <c r="H23" s="10">
        <v>1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7</v>
      </c>
      <c r="D24" s="10">
        <v>7</v>
      </c>
      <c r="E24" s="10">
        <v>4</v>
      </c>
      <c r="F24" s="10" t="s">
        <v>43</v>
      </c>
      <c r="G24" s="10">
        <v>1</v>
      </c>
      <c r="H24" s="10">
        <v>2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5</v>
      </c>
      <c r="E25" s="10">
        <v>1</v>
      </c>
      <c r="F25" s="10" t="s">
        <v>43</v>
      </c>
      <c r="G25" s="10">
        <v>4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313</v>
      </c>
      <c r="D27" s="3">
        <v>110</v>
      </c>
      <c r="E27" s="3">
        <v>43</v>
      </c>
      <c r="F27" s="3">
        <v>17</v>
      </c>
      <c r="G27" s="3">
        <v>25</v>
      </c>
      <c r="H27" s="3">
        <v>25</v>
      </c>
      <c r="I27" s="3">
        <v>203</v>
      </c>
    </row>
    <row r="28" spans="1:12" ht="12" customHeight="1" x14ac:dyDescent="0.2">
      <c r="A28" s="27" t="s">
        <v>32</v>
      </c>
      <c r="B28" s="1" t="s">
        <v>10</v>
      </c>
      <c r="C28" s="10">
        <v>22</v>
      </c>
      <c r="D28" s="10">
        <v>2</v>
      </c>
      <c r="E28" s="10" t="s">
        <v>46</v>
      </c>
      <c r="F28" s="10">
        <v>1</v>
      </c>
      <c r="G28" s="10" t="s">
        <v>46</v>
      </c>
      <c r="H28" s="10">
        <v>1</v>
      </c>
      <c r="I28" s="10">
        <v>20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23</v>
      </c>
      <c r="D29" s="10">
        <v>2</v>
      </c>
      <c r="E29" s="10" t="s">
        <v>46</v>
      </c>
      <c r="F29" s="10" t="s">
        <v>43</v>
      </c>
      <c r="G29" s="10" t="s">
        <v>46</v>
      </c>
      <c r="H29" s="10">
        <v>2</v>
      </c>
      <c r="I29" s="10">
        <v>21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19</v>
      </c>
      <c r="D30" s="10">
        <v>4</v>
      </c>
      <c r="E30" s="10" t="s">
        <v>46</v>
      </c>
      <c r="F30" s="10">
        <v>1</v>
      </c>
      <c r="G30" s="10" t="s">
        <v>46</v>
      </c>
      <c r="H30" s="10">
        <v>3</v>
      </c>
      <c r="I30" s="10">
        <v>15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32</v>
      </c>
      <c r="D31" s="10">
        <v>7</v>
      </c>
      <c r="E31" s="10" t="s">
        <v>43</v>
      </c>
      <c r="F31" s="10">
        <v>3</v>
      </c>
      <c r="G31" s="10">
        <v>1</v>
      </c>
      <c r="H31" s="10">
        <v>3</v>
      </c>
      <c r="I31" s="10">
        <v>25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23</v>
      </c>
      <c r="D32" s="10">
        <v>5</v>
      </c>
      <c r="E32" s="10">
        <v>2</v>
      </c>
      <c r="F32" s="10">
        <v>2</v>
      </c>
      <c r="G32" s="10">
        <v>1</v>
      </c>
      <c r="H32" s="10" t="s">
        <v>43</v>
      </c>
      <c r="I32" s="10">
        <v>18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17</v>
      </c>
      <c r="D33" s="10">
        <v>1</v>
      </c>
      <c r="E33" s="10" t="s">
        <v>43</v>
      </c>
      <c r="F33" s="10" t="s">
        <v>43</v>
      </c>
      <c r="G33" s="10">
        <v>1</v>
      </c>
      <c r="H33" s="10" t="s">
        <v>43</v>
      </c>
      <c r="I33" s="10">
        <v>16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23</v>
      </c>
      <c r="D34" s="10">
        <v>5</v>
      </c>
      <c r="E34" s="10" t="s">
        <v>43</v>
      </c>
      <c r="F34" s="10">
        <v>1</v>
      </c>
      <c r="G34" s="10">
        <v>2</v>
      </c>
      <c r="H34" s="10">
        <v>2</v>
      </c>
      <c r="I34" s="10">
        <v>18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19</v>
      </c>
      <c r="D35" s="10">
        <v>5</v>
      </c>
      <c r="E35" s="10">
        <v>1</v>
      </c>
      <c r="F35" s="10" t="s">
        <v>43</v>
      </c>
      <c r="G35" s="10">
        <v>3</v>
      </c>
      <c r="H35" s="10">
        <v>1</v>
      </c>
      <c r="I35" s="10">
        <v>14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22</v>
      </c>
      <c r="D36" s="10">
        <v>5</v>
      </c>
      <c r="E36" s="10">
        <v>3</v>
      </c>
      <c r="F36" s="10">
        <v>1</v>
      </c>
      <c r="G36" s="10" t="s">
        <v>43</v>
      </c>
      <c r="H36" s="10">
        <v>1</v>
      </c>
      <c r="I36" s="10">
        <v>17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23</v>
      </c>
      <c r="D37" s="10">
        <v>7</v>
      </c>
      <c r="E37" s="10">
        <v>1</v>
      </c>
      <c r="F37" s="10" t="s">
        <v>43</v>
      </c>
      <c r="G37" s="10">
        <v>2</v>
      </c>
      <c r="H37" s="10">
        <v>4</v>
      </c>
      <c r="I37" s="10">
        <v>16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15</v>
      </c>
      <c r="D38" s="10">
        <v>5</v>
      </c>
      <c r="E38" s="10">
        <v>1</v>
      </c>
      <c r="F38" s="10">
        <v>1</v>
      </c>
      <c r="G38" s="10" t="s">
        <v>43</v>
      </c>
      <c r="H38" s="10">
        <v>3</v>
      </c>
      <c r="I38" s="10">
        <v>10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15</v>
      </c>
      <c r="D39" s="10">
        <v>7</v>
      </c>
      <c r="E39" s="10">
        <v>4</v>
      </c>
      <c r="F39" s="10">
        <v>1</v>
      </c>
      <c r="G39" s="10">
        <v>1</v>
      </c>
      <c r="H39" s="10">
        <v>1</v>
      </c>
      <c r="I39" s="10">
        <v>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8</v>
      </c>
      <c r="D40" s="10">
        <v>8</v>
      </c>
      <c r="E40" s="10">
        <v>5</v>
      </c>
      <c r="F40" s="10">
        <v>3</v>
      </c>
      <c r="G40" s="10" t="s">
        <v>43</v>
      </c>
      <c r="H40" s="10" t="s">
        <v>43</v>
      </c>
      <c r="I40" s="10" t="s">
        <v>43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11</v>
      </c>
      <c r="D41" s="10">
        <v>9</v>
      </c>
      <c r="E41" s="10">
        <v>6</v>
      </c>
      <c r="F41" s="10">
        <v>1</v>
      </c>
      <c r="G41" s="10">
        <v>1</v>
      </c>
      <c r="H41" s="10">
        <v>1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9</v>
      </c>
      <c r="D42" s="10">
        <v>7</v>
      </c>
      <c r="E42" s="10">
        <v>6</v>
      </c>
      <c r="F42" s="10" t="s">
        <v>43</v>
      </c>
      <c r="G42" s="10">
        <v>1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11</v>
      </c>
      <c r="D43" s="10">
        <v>10</v>
      </c>
      <c r="E43" s="10">
        <v>3</v>
      </c>
      <c r="F43" s="10">
        <v>2</v>
      </c>
      <c r="G43" s="10">
        <v>5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10</v>
      </c>
      <c r="D44" s="10">
        <v>10</v>
      </c>
      <c r="E44" s="10">
        <v>7</v>
      </c>
      <c r="F44" s="10" t="s">
        <v>43</v>
      </c>
      <c r="G44" s="10">
        <v>2</v>
      </c>
      <c r="H44" s="10">
        <v>1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6</v>
      </c>
      <c r="D45" s="10">
        <v>6</v>
      </c>
      <c r="E45" s="10">
        <v>3</v>
      </c>
      <c r="F45" s="10" t="s">
        <v>43</v>
      </c>
      <c r="G45" s="10">
        <v>1</v>
      </c>
      <c r="H45" s="10">
        <v>2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5</v>
      </c>
      <c r="D46" s="10">
        <v>5</v>
      </c>
      <c r="E46" s="10">
        <v>1</v>
      </c>
      <c r="F46" s="10" t="s">
        <v>43</v>
      </c>
      <c r="G46" s="10">
        <v>4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272</v>
      </c>
      <c r="D48" s="3">
        <v>71</v>
      </c>
      <c r="E48" s="3">
        <v>36</v>
      </c>
      <c r="F48" s="3">
        <v>7</v>
      </c>
      <c r="G48" s="3">
        <v>10</v>
      </c>
      <c r="H48" s="3">
        <v>18</v>
      </c>
      <c r="I48" s="3">
        <v>201</v>
      </c>
    </row>
    <row r="49" spans="1:11" ht="12" customHeight="1" x14ac:dyDescent="0.2">
      <c r="A49" s="27" t="s">
        <v>32</v>
      </c>
      <c r="B49" s="1" t="s">
        <v>10</v>
      </c>
      <c r="C49" s="10">
        <v>23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22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25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24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29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28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21</v>
      </c>
      <c r="D52" s="10">
        <v>3</v>
      </c>
      <c r="E52" s="10">
        <v>2</v>
      </c>
      <c r="F52" s="10" t="s">
        <v>43</v>
      </c>
      <c r="G52" s="10" t="s">
        <v>43</v>
      </c>
      <c r="H52" s="10">
        <v>1</v>
      </c>
      <c r="I52" s="10">
        <v>18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14</v>
      </c>
      <c r="D53" s="10">
        <v>2</v>
      </c>
      <c r="E53" s="10" t="s">
        <v>43</v>
      </c>
      <c r="F53" s="10" t="s">
        <v>43</v>
      </c>
      <c r="G53" s="10">
        <v>2</v>
      </c>
      <c r="H53" s="10" t="s">
        <v>43</v>
      </c>
      <c r="I53" s="10">
        <v>12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16</v>
      </c>
      <c r="D54" s="10">
        <v>4</v>
      </c>
      <c r="E54" s="10">
        <v>1</v>
      </c>
      <c r="F54" s="10">
        <v>1</v>
      </c>
      <c r="G54" s="10" t="s">
        <v>43</v>
      </c>
      <c r="H54" s="10">
        <v>2</v>
      </c>
      <c r="I54" s="10">
        <v>12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24</v>
      </c>
      <c r="D55" s="10">
        <v>2</v>
      </c>
      <c r="E55" s="10">
        <v>1</v>
      </c>
      <c r="F55" s="10" t="s">
        <v>43</v>
      </c>
      <c r="G55" s="10" t="s">
        <v>43</v>
      </c>
      <c r="H55" s="10">
        <v>1</v>
      </c>
      <c r="I55" s="10">
        <v>22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19</v>
      </c>
      <c r="D56" s="10">
        <v>4</v>
      </c>
      <c r="E56" s="10" t="s">
        <v>43</v>
      </c>
      <c r="F56" s="10">
        <v>1</v>
      </c>
      <c r="G56" s="10">
        <v>2</v>
      </c>
      <c r="H56" s="10">
        <v>1</v>
      </c>
      <c r="I56" s="10">
        <v>15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18</v>
      </c>
      <c r="D57" s="10">
        <v>4</v>
      </c>
      <c r="E57" s="10" t="s">
        <v>43</v>
      </c>
      <c r="F57" s="10" t="s">
        <v>43</v>
      </c>
      <c r="G57" s="10">
        <v>2</v>
      </c>
      <c r="H57" s="10">
        <v>2</v>
      </c>
      <c r="I57" s="10">
        <v>14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14</v>
      </c>
      <c r="D58" s="10">
        <v>8</v>
      </c>
      <c r="E58" s="10">
        <v>3</v>
      </c>
      <c r="F58" s="10">
        <v>1</v>
      </c>
      <c r="G58" s="10" t="s">
        <v>43</v>
      </c>
      <c r="H58" s="10">
        <v>4</v>
      </c>
      <c r="I58" s="10">
        <v>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17</v>
      </c>
      <c r="D59" s="10">
        <v>5</v>
      </c>
      <c r="E59" s="10">
        <v>4</v>
      </c>
      <c r="F59" s="10" t="s">
        <v>43</v>
      </c>
      <c r="G59" s="10">
        <v>1</v>
      </c>
      <c r="H59" s="10" t="s">
        <v>43</v>
      </c>
      <c r="I59" s="10">
        <v>12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8</v>
      </c>
      <c r="D60" s="10">
        <v>2</v>
      </c>
      <c r="E60" s="10" t="s">
        <v>43</v>
      </c>
      <c r="F60" s="10" t="s">
        <v>43</v>
      </c>
      <c r="G60" s="10" t="s">
        <v>43</v>
      </c>
      <c r="H60" s="10">
        <v>2</v>
      </c>
      <c r="I60" s="10">
        <v>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8</v>
      </c>
      <c r="D61" s="10">
        <v>5</v>
      </c>
      <c r="E61" s="10">
        <v>1</v>
      </c>
      <c r="F61" s="10" t="s">
        <v>43</v>
      </c>
      <c r="G61" s="10">
        <v>1</v>
      </c>
      <c r="H61" s="10">
        <v>3</v>
      </c>
      <c r="I61" s="10">
        <v>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16</v>
      </c>
      <c r="D62" s="10">
        <v>13</v>
      </c>
      <c r="E62" s="10">
        <v>10</v>
      </c>
      <c r="F62" s="10">
        <v>1</v>
      </c>
      <c r="G62" s="10">
        <v>1</v>
      </c>
      <c r="H62" s="10">
        <v>1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10</v>
      </c>
      <c r="D63" s="10">
        <v>7</v>
      </c>
      <c r="E63" s="10">
        <v>6</v>
      </c>
      <c r="F63" s="10" t="s">
        <v>43</v>
      </c>
      <c r="G63" s="10" t="s">
        <v>43</v>
      </c>
      <c r="H63" s="10">
        <v>1</v>
      </c>
      <c r="I63" s="10">
        <v>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</v>
      </c>
      <c r="D64" s="10">
        <v>5</v>
      </c>
      <c r="E64" s="10">
        <v>4</v>
      </c>
      <c r="F64" s="10" t="s">
        <v>43</v>
      </c>
      <c r="G64" s="10">
        <v>1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3</v>
      </c>
      <c r="E65" s="10">
        <v>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623</v>
      </c>
      <c r="D6" s="3">
        <v>182</v>
      </c>
      <c r="E6" s="3">
        <v>96</v>
      </c>
      <c r="F6" s="3">
        <v>16</v>
      </c>
      <c r="G6" s="3">
        <v>27</v>
      </c>
      <c r="H6" s="3">
        <v>43</v>
      </c>
      <c r="I6" s="3">
        <v>441</v>
      </c>
    </row>
    <row r="7" spans="1:32" ht="12" customHeight="1" x14ac:dyDescent="0.2">
      <c r="A7" s="27" t="s">
        <v>32</v>
      </c>
      <c r="B7" s="1" t="s">
        <v>10</v>
      </c>
      <c r="C7" s="10">
        <v>37</v>
      </c>
      <c r="D7" s="10">
        <v>6</v>
      </c>
      <c r="E7" s="10" t="s">
        <v>46</v>
      </c>
      <c r="F7" s="10">
        <v>1</v>
      </c>
      <c r="G7" s="10" t="s">
        <v>46</v>
      </c>
      <c r="H7" s="10">
        <v>5</v>
      </c>
      <c r="I7" s="10">
        <v>31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36</v>
      </c>
      <c r="D8" s="10">
        <v>6</v>
      </c>
      <c r="E8" s="10" t="s">
        <v>46</v>
      </c>
      <c r="F8" s="10">
        <v>1</v>
      </c>
      <c r="G8" s="10" t="s">
        <v>46</v>
      </c>
      <c r="H8" s="10">
        <v>5</v>
      </c>
      <c r="I8" s="10">
        <v>30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40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40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47</v>
      </c>
      <c r="D10" s="10">
        <v>8</v>
      </c>
      <c r="E10" s="10">
        <v>2</v>
      </c>
      <c r="F10" s="10">
        <v>1</v>
      </c>
      <c r="G10" s="10">
        <v>1</v>
      </c>
      <c r="H10" s="10">
        <v>4</v>
      </c>
      <c r="I10" s="10">
        <v>39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47</v>
      </c>
      <c r="D11" s="10">
        <v>3</v>
      </c>
      <c r="E11" s="10" t="s">
        <v>43</v>
      </c>
      <c r="F11" s="10" t="s">
        <v>43</v>
      </c>
      <c r="G11" s="10" t="s">
        <v>43</v>
      </c>
      <c r="H11" s="10">
        <v>3</v>
      </c>
      <c r="I11" s="10">
        <v>44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43</v>
      </c>
      <c r="D12" s="10">
        <v>4</v>
      </c>
      <c r="E12" s="10">
        <v>2</v>
      </c>
      <c r="F12" s="10">
        <v>1</v>
      </c>
      <c r="G12" s="10" t="s">
        <v>43</v>
      </c>
      <c r="H12" s="10">
        <v>1</v>
      </c>
      <c r="I12" s="10">
        <v>39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51</v>
      </c>
      <c r="D13" s="10">
        <v>5</v>
      </c>
      <c r="E13" s="10">
        <v>1</v>
      </c>
      <c r="F13" s="10" t="s">
        <v>43</v>
      </c>
      <c r="G13" s="10">
        <v>2</v>
      </c>
      <c r="H13" s="10">
        <v>2</v>
      </c>
      <c r="I13" s="10">
        <v>46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49</v>
      </c>
      <c r="D14" s="10">
        <v>5</v>
      </c>
      <c r="E14" s="10">
        <v>2</v>
      </c>
      <c r="F14" s="10" t="s">
        <v>43</v>
      </c>
      <c r="G14" s="10">
        <v>1</v>
      </c>
      <c r="H14" s="10">
        <v>2</v>
      </c>
      <c r="I14" s="10">
        <v>44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54</v>
      </c>
      <c r="D15" s="10">
        <v>9</v>
      </c>
      <c r="E15" s="10">
        <v>1</v>
      </c>
      <c r="F15" s="10">
        <v>4</v>
      </c>
      <c r="G15" s="10">
        <v>1</v>
      </c>
      <c r="H15" s="10">
        <v>3</v>
      </c>
      <c r="I15" s="10">
        <v>45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50</v>
      </c>
      <c r="D16" s="10">
        <v>10</v>
      </c>
      <c r="E16" s="10">
        <v>2</v>
      </c>
      <c r="F16" s="10">
        <v>1</v>
      </c>
      <c r="G16" s="10" t="s">
        <v>43</v>
      </c>
      <c r="H16" s="10">
        <v>7</v>
      </c>
      <c r="I16" s="10">
        <v>40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20</v>
      </c>
      <c r="D17" s="10">
        <v>6</v>
      </c>
      <c r="E17" s="10">
        <v>3</v>
      </c>
      <c r="F17" s="10" t="s">
        <v>43</v>
      </c>
      <c r="G17" s="10" t="s">
        <v>43</v>
      </c>
      <c r="H17" s="10">
        <v>3</v>
      </c>
      <c r="I17" s="10">
        <v>14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19</v>
      </c>
      <c r="D18" s="10">
        <v>7</v>
      </c>
      <c r="E18" s="10">
        <v>3</v>
      </c>
      <c r="F18" s="10">
        <v>2</v>
      </c>
      <c r="G18" s="10" t="s">
        <v>43</v>
      </c>
      <c r="H18" s="10">
        <v>2</v>
      </c>
      <c r="I18" s="10">
        <v>12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21</v>
      </c>
      <c r="D19" s="10">
        <v>15</v>
      </c>
      <c r="E19" s="10">
        <v>11</v>
      </c>
      <c r="F19" s="10">
        <v>1</v>
      </c>
      <c r="G19" s="10">
        <v>2</v>
      </c>
      <c r="H19" s="10">
        <v>1</v>
      </c>
      <c r="I19" s="10">
        <v>6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33</v>
      </c>
      <c r="D20" s="10">
        <v>27</v>
      </c>
      <c r="E20" s="10">
        <v>19</v>
      </c>
      <c r="F20" s="10">
        <v>2</v>
      </c>
      <c r="G20" s="10">
        <v>1</v>
      </c>
      <c r="H20" s="10">
        <v>5</v>
      </c>
      <c r="I20" s="10">
        <v>6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26</v>
      </c>
      <c r="D21" s="10">
        <v>25</v>
      </c>
      <c r="E21" s="10">
        <v>21</v>
      </c>
      <c r="F21" s="10">
        <v>1</v>
      </c>
      <c r="G21" s="10">
        <v>3</v>
      </c>
      <c r="H21" s="10" t="s">
        <v>43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27</v>
      </c>
      <c r="D22" s="10">
        <v>25</v>
      </c>
      <c r="E22" s="10">
        <v>17</v>
      </c>
      <c r="F22" s="10" t="s">
        <v>43</v>
      </c>
      <c r="G22" s="10">
        <v>8</v>
      </c>
      <c r="H22" s="10" t="s">
        <v>43</v>
      </c>
      <c r="I22" s="10">
        <v>2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11</v>
      </c>
      <c r="D23" s="10">
        <v>10</v>
      </c>
      <c r="E23" s="10">
        <v>6</v>
      </c>
      <c r="F23" s="10" t="s">
        <v>43</v>
      </c>
      <c r="G23" s="10">
        <v>4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8</v>
      </c>
      <c r="D24" s="10">
        <v>7</v>
      </c>
      <c r="E24" s="10">
        <v>5</v>
      </c>
      <c r="F24" s="10" t="s">
        <v>43</v>
      </c>
      <c r="G24" s="10">
        <v>2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4</v>
      </c>
      <c r="E25" s="10">
        <v>1</v>
      </c>
      <c r="F25" s="10">
        <v>1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347</v>
      </c>
      <c r="D27" s="3">
        <v>107</v>
      </c>
      <c r="E27" s="3">
        <v>54</v>
      </c>
      <c r="F27" s="3">
        <v>8</v>
      </c>
      <c r="G27" s="3">
        <v>20</v>
      </c>
      <c r="H27" s="3">
        <v>25</v>
      </c>
      <c r="I27" s="3">
        <v>240</v>
      </c>
    </row>
    <row r="28" spans="1:12" ht="12" customHeight="1" x14ac:dyDescent="0.2">
      <c r="A28" s="27" t="s">
        <v>32</v>
      </c>
      <c r="B28" s="1" t="s">
        <v>10</v>
      </c>
      <c r="C28" s="10">
        <v>21</v>
      </c>
      <c r="D28" s="10">
        <v>4</v>
      </c>
      <c r="E28" s="10" t="s">
        <v>46</v>
      </c>
      <c r="F28" s="10">
        <v>1</v>
      </c>
      <c r="G28" s="10" t="s">
        <v>46</v>
      </c>
      <c r="H28" s="10">
        <v>3</v>
      </c>
      <c r="I28" s="10">
        <v>17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22</v>
      </c>
      <c r="D29" s="10">
        <v>3</v>
      </c>
      <c r="E29" s="10" t="s">
        <v>46</v>
      </c>
      <c r="F29" s="10">
        <v>1</v>
      </c>
      <c r="G29" s="10" t="s">
        <v>46</v>
      </c>
      <c r="H29" s="10">
        <v>2</v>
      </c>
      <c r="I29" s="10">
        <v>19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19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22</v>
      </c>
      <c r="D31" s="10">
        <v>5</v>
      </c>
      <c r="E31" s="10">
        <v>1</v>
      </c>
      <c r="F31" s="10" t="s">
        <v>43</v>
      </c>
      <c r="G31" s="10">
        <v>1</v>
      </c>
      <c r="H31" s="10">
        <v>3</v>
      </c>
      <c r="I31" s="10">
        <v>17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27</v>
      </c>
      <c r="D32" s="10">
        <v>2</v>
      </c>
      <c r="E32" s="10" t="s">
        <v>43</v>
      </c>
      <c r="F32" s="10" t="s">
        <v>43</v>
      </c>
      <c r="G32" s="10" t="s">
        <v>43</v>
      </c>
      <c r="H32" s="10">
        <v>2</v>
      </c>
      <c r="I32" s="10">
        <v>25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21</v>
      </c>
      <c r="D33" s="10">
        <v>2</v>
      </c>
      <c r="E33" s="10">
        <v>1</v>
      </c>
      <c r="F33" s="10" t="s">
        <v>43</v>
      </c>
      <c r="G33" s="10" t="s">
        <v>43</v>
      </c>
      <c r="H33" s="10">
        <v>1</v>
      </c>
      <c r="I33" s="10">
        <v>19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26</v>
      </c>
      <c r="D34" s="10">
        <v>1</v>
      </c>
      <c r="E34" s="10" t="s">
        <v>43</v>
      </c>
      <c r="F34" s="10" t="s">
        <v>43</v>
      </c>
      <c r="G34" s="10">
        <v>1</v>
      </c>
      <c r="H34" s="10" t="s">
        <v>43</v>
      </c>
      <c r="I34" s="10">
        <v>25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37</v>
      </c>
      <c r="D35" s="10">
        <v>4</v>
      </c>
      <c r="E35" s="10">
        <v>2</v>
      </c>
      <c r="F35" s="10" t="s">
        <v>43</v>
      </c>
      <c r="G35" s="10" t="s">
        <v>43</v>
      </c>
      <c r="H35" s="10">
        <v>2</v>
      </c>
      <c r="I35" s="10">
        <v>33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32</v>
      </c>
      <c r="D36" s="10">
        <v>5</v>
      </c>
      <c r="E36" s="10">
        <v>1</v>
      </c>
      <c r="F36" s="10">
        <v>1</v>
      </c>
      <c r="G36" s="10">
        <v>1</v>
      </c>
      <c r="H36" s="10">
        <v>2</v>
      </c>
      <c r="I36" s="10">
        <v>27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25</v>
      </c>
      <c r="D37" s="10">
        <v>6</v>
      </c>
      <c r="E37" s="10">
        <v>1</v>
      </c>
      <c r="F37" s="10" t="s">
        <v>43</v>
      </c>
      <c r="G37" s="10" t="s">
        <v>43</v>
      </c>
      <c r="H37" s="10">
        <v>5</v>
      </c>
      <c r="I37" s="10">
        <v>19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12</v>
      </c>
      <c r="D38" s="10">
        <v>5</v>
      </c>
      <c r="E38" s="10">
        <v>2</v>
      </c>
      <c r="F38" s="10" t="s">
        <v>43</v>
      </c>
      <c r="G38" s="10" t="s">
        <v>43</v>
      </c>
      <c r="H38" s="10">
        <v>3</v>
      </c>
      <c r="I38" s="10">
        <v>7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10</v>
      </c>
      <c r="D39" s="10">
        <v>3</v>
      </c>
      <c r="E39" s="10">
        <v>2</v>
      </c>
      <c r="F39" s="10">
        <v>1</v>
      </c>
      <c r="G39" s="10" t="s">
        <v>43</v>
      </c>
      <c r="H39" s="10" t="s">
        <v>43</v>
      </c>
      <c r="I39" s="10">
        <v>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12</v>
      </c>
      <c r="D40" s="10">
        <v>9</v>
      </c>
      <c r="E40" s="10">
        <v>7</v>
      </c>
      <c r="F40" s="10">
        <v>1</v>
      </c>
      <c r="G40" s="10" t="s">
        <v>43</v>
      </c>
      <c r="H40" s="10">
        <v>1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16</v>
      </c>
      <c r="D41" s="10">
        <v>14</v>
      </c>
      <c r="E41" s="10">
        <v>11</v>
      </c>
      <c r="F41" s="10">
        <v>2</v>
      </c>
      <c r="G41" s="10" t="s">
        <v>43</v>
      </c>
      <c r="H41" s="10">
        <v>1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17</v>
      </c>
      <c r="D42" s="10">
        <v>17</v>
      </c>
      <c r="E42" s="10">
        <v>13</v>
      </c>
      <c r="F42" s="10">
        <v>1</v>
      </c>
      <c r="G42" s="10">
        <v>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17</v>
      </c>
      <c r="D43" s="10">
        <v>16</v>
      </c>
      <c r="E43" s="10">
        <v>9</v>
      </c>
      <c r="F43" s="10" t="s">
        <v>43</v>
      </c>
      <c r="G43" s="10">
        <v>7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</v>
      </c>
      <c r="D44" s="10">
        <v>4</v>
      </c>
      <c r="E44" s="10">
        <v>1</v>
      </c>
      <c r="F44" s="10" t="s">
        <v>43</v>
      </c>
      <c r="G44" s="10">
        <v>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4</v>
      </c>
      <c r="D45" s="10">
        <v>4</v>
      </c>
      <c r="E45" s="10">
        <v>2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3</v>
      </c>
      <c r="D46" s="10">
        <v>3</v>
      </c>
      <c r="E46" s="10">
        <v>1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276</v>
      </c>
      <c r="D48" s="3">
        <v>75</v>
      </c>
      <c r="E48" s="3">
        <v>42</v>
      </c>
      <c r="F48" s="3">
        <v>8</v>
      </c>
      <c r="G48" s="3">
        <v>7</v>
      </c>
      <c r="H48" s="3">
        <v>18</v>
      </c>
      <c r="I48" s="3">
        <v>201</v>
      </c>
    </row>
    <row r="49" spans="1:11" ht="12" customHeight="1" x14ac:dyDescent="0.2">
      <c r="A49" s="27" t="s">
        <v>32</v>
      </c>
      <c r="B49" s="1" t="s">
        <v>10</v>
      </c>
      <c r="C49" s="10">
        <v>16</v>
      </c>
      <c r="D49" s="10">
        <v>2</v>
      </c>
      <c r="E49" s="10" t="s">
        <v>46</v>
      </c>
      <c r="F49" s="10" t="s">
        <v>43</v>
      </c>
      <c r="G49" s="10" t="s">
        <v>46</v>
      </c>
      <c r="H49" s="10">
        <v>2</v>
      </c>
      <c r="I49" s="10">
        <v>14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14</v>
      </c>
      <c r="D50" s="10">
        <v>3</v>
      </c>
      <c r="E50" s="10" t="s">
        <v>46</v>
      </c>
      <c r="F50" s="10" t="s">
        <v>43</v>
      </c>
      <c r="G50" s="10" t="s">
        <v>46</v>
      </c>
      <c r="H50" s="10">
        <v>3</v>
      </c>
      <c r="I50" s="10">
        <v>11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21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21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25</v>
      </c>
      <c r="D52" s="10">
        <v>3</v>
      </c>
      <c r="E52" s="10">
        <v>1</v>
      </c>
      <c r="F52" s="10">
        <v>1</v>
      </c>
      <c r="G52" s="10" t="s">
        <v>43</v>
      </c>
      <c r="H52" s="10">
        <v>1</v>
      </c>
      <c r="I52" s="10">
        <v>22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20</v>
      </c>
      <c r="D53" s="10">
        <v>1</v>
      </c>
      <c r="E53" s="10" t="s">
        <v>43</v>
      </c>
      <c r="F53" s="10" t="s">
        <v>43</v>
      </c>
      <c r="G53" s="10" t="s">
        <v>43</v>
      </c>
      <c r="H53" s="10">
        <v>1</v>
      </c>
      <c r="I53" s="10">
        <v>19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22</v>
      </c>
      <c r="D54" s="10">
        <v>2</v>
      </c>
      <c r="E54" s="10">
        <v>1</v>
      </c>
      <c r="F54" s="10">
        <v>1</v>
      </c>
      <c r="G54" s="10" t="s">
        <v>43</v>
      </c>
      <c r="H54" s="10" t="s">
        <v>43</v>
      </c>
      <c r="I54" s="10">
        <v>20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25</v>
      </c>
      <c r="D55" s="10">
        <v>4</v>
      </c>
      <c r="E55" s="10">
        <v>1</v>
      </c>
      <c r="F55" s="10" t="s">
        <v>43</v>
      </c>
      <c r="G55" s="10">
        <v>1</v>
      </c>
      <c r="H55" s="10">
        <v>2</v>
      </c>
      <c r="I55" s="10">
        <v>21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12</v>
      </c>
      <c r="D56" s="10">
        <v>1</v>
      </c>
      <c r="E56" s="10" t="s">
        <v>43</v>
      </c>
      <c r="F56" s="10" t="s">
        <v>43</v>
      </c>
      <c r="G56" s="10">
        <v>1</v>
      </c>
      <c r="H56" s="10" t="s">
        <v>43</v>
      </c>
      <c r="I56" s="10">
        <v>11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22</v>
      </c>
      <c r="D57" s="10">
        <v>4</v>
      </c>
      <c r="E57" s="10" t="s">
        <v>43</v>
      </c>
      <c r="F57" s="10">
        <v>3</v>
      </c>
      <c r="G57" s="10" t="s">
        <v>43</v>
      </c>
      <c r="H57" s="10">
        <v>1</v>
      </c>
      <c r="I57" s="10">
        <v>18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25</v>
      </c>
      <c r="D58" s="10">
        <v>4</v>
      </c>
      <c r="E58" s="10">
        <v>1</v>
      </c>
      <c r="F58" s="10">
        <v>1</v>
      </c>
      <c r="G58" s="10" t="s">
        <v>43</v>
      </c>
      <c r="H58" s="10">
        <v>2</v>
      </c>
      <c r="I58" s="10">
        <v>21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8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9</v>
      </c>
      <c r="D60" s="10">
        <v>4</v>
      </c>
      <c r="E60" s="10">
        <v>1</v>
      </c>
      <c r="F60" s="10">
        <v>1</v>
      </c>
      <c r="G60" s="10" t="s">
        <v>43</v>
      </c>
      <c r="H60" s="10">
        <v>2</v>
      </c>
      <c r="I60" s="10">
        <v>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9</v>
      </c>
      <c r="D61" s="10">
        <v>6</v>
      </c>
      <c r="E61" s="10">
        <v>4</v>
      </c>
      <c r="F61" s="10" t="s">
        <v>43</v>
      </c>
      <c r="G61" s="10">
        <v>2</v>
      </c>
      <c r="H61" s="10" t="s">
        <v>43</v>
      </c>
      <c r="I61" s="10">
        <v>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17</v>
      </c>
      <c r="D62" s="10">
        <v>13</v>
      </c>
      <c r="E62" s="10">
        <v>8</v>
      </c>
      <c r="F62" s="10" t="s">
        <v>43</v>
      </c>
      <c r="G62" s="10">
        <v>1</v>
      </c>
      <c r="H62" s="10">
        <v>4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9</v>
      </c>
      <c r="D63" s="10">
        <v>8</v>
      </c>
      <c r="E63" s="10">
        <v>8</v>
      </c>
      <c r="F63" s="10" t="s">
        <v>43</v>
      </c>
      <c r="G63" s="10" t="s">
        <v>43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10</v>
      </c>
      <c r="D64" s="10">
        <v>9</v>
      </c>
      <c r="E64" s="10">
        <v>8</v>
      </c>
      <c r="F64" s="10" t="s">
        <v>43</v>
      </c>
      <c r="G64" s="10">
        <v>1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7</v>
      </c>
      <c r="D65" s="10">
        <v>6</v>
      </c>
      <c r="E65" s="10">
        <v>5</v>
      </c>
      <c r="F65" s="10" t="s">
        <v>43</v>
      </c>
      <c r="G65" s="10">
        <v>1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4</v>
      </c>
      <c r="D66" s="10">
        <v>3</v>
      </c>
      <c r="E66" s="10">
        <v>3</v>
      </c>
      <c r="F66" s="10" t="s">
        <v>43</v>
      </c>
      <c r="G66" s="10" t="s">
        <v>43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 t="s">
        <v>43</v>
      </c>
      <c r="F67" s="10">
        <v>1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136</v>
      </c>
      <c r="D6" s="3">
        <v>30</v>
      </c>
      <c r="E6" s="3">
        <v>16</v>
      </c>
      <c r="F6" s="3">
        <v>2</v>
      </c>
      <c r="G6" s="3">
        <v>7</v>
      </c>
      <c r="H6" s="3">
        <v>5</v>
      </c>
      <c r="I6" s="3">
        <v>106</v>
      </c>
    </row>
    <row r="7" spans="1:32" ht="12" customHeight="1" x14ac:dyDescent="0.2">
      <c r="A7" s="27" t="s">
        <v>32</v>
      </c>
      <c r="B7" s="1" t="s">
        <v>10</v>
      </c>
      <c r="C7" s="10" t="s">
        <v>43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 t="s">
        <v>43</v>
      </c>
      <c r="J7" t="s">
        <v>32</v>
      </c>
      <c r="K7" t="s">
        <v>32</v>
      </c>
      <c r="L7" t="s">
        <v>32</v>
      </c>
    </row>
    <row r="8" spans="1:32" ht="12" customHeight="1" x14ac:dyDescent="0.2">
      <c r="A8" s="27" t="s">
        <v>32</v>
      </c>
      <c r="B8" s="1" t="s">
        <v>11</v>
      </c>
      <c r="C8" s="10">
        <v>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12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10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11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11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19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16</v>
      </c>
      <c r="D14" s="10">
        <v>1</v>
      </c>
      <c r="E14" s="10">
        <v>1</v>
      </c>
      <c r="F14" s="10" t="s">
        <v>43</v>
      </c>
      <c r="G14" s="10" t="s">
        <v>43</v>
      </c>
      <c r="H14" s="10" t="s">
        <v>43</v>
      </c>
      <c r="I14" s="10">
        <v>15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16</v>
      </c>
      <c r="D15" s="10">
        <v>1</v>
      </c>
      <c r="E15" s="10" t="s">
        <v>43</v>
      </c>
      <c r="F15" s="10">
        <v>1</v>
      </c>
      <c r="G15" s="10" t="s">
        <v>43</v>
      </c>
      <c r="H15" s="10" t="s">
        <v>43</v>
      </c>
      <c r="I15" s="10">
        <v>15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7</v>
      </c>
      <c r="D16" s="10">
        <v>1</v>
      </c>
      <c r="E16" s="10" t="s">
        <v>43</v>
      </c>
      <c r="F16" s="10" t="s">
        <v>43</v>
      </c>
      <c r="G16" s="10" t="s">
        <v>43</v>
      </c>
      <c r="H16" s="10">
        <v>1</v>
      </c>
      <c r="I16" s="10">
        <v>6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6</v>
      </c>
      <c r="D17" s="10">
        <v>1</v>
      </c>
      <c r="E17" s="10" t="s">
        <v>43</v>
      </c>
      <c r="F17" s="10" t="s">
        <v>43</v>
      </c>
      <c r="G17" s="10" t="s">
        <v>43</v>
      </c>
      <c r="H17" s="10">
        <v>1</v>
      </c>
      <c r="I17" s="10">
        <v>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</v>
      </c>
      <c r="D18" s="10">
        <v>1</v>
      </c>
      <c r="E18" s="10" t="s">
        <v>43</v>
      </c>
      <c r="F18" s="10" t="s">
        <v>43</v>
      </c>
      <c r="G18" s="10" t="s">
        <v>43</v>
      </c>
      <c r="H18" s="10">
        <v>1</v>
      </c>
      <c r="I18" s="10">
        <v>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</v>
      </c>
      <c r="D19" s="10" t="s">
        <v>43</v>
      </c>
      <c r="E19" s="10" t="s">
        <v>43</v>
      </c>
      <c r="F19" s="10" t="s">
        <v>43</v>
      </c>
      <c r="G19" s="10" t="s">
        <v>43</v>
      </c>
      <c r="H19" s="10" t="s">
        <v>43</v>
      </c>
      <c r="I19" s="10">
        <v>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7</v>
      </c>
      <c r="D20" s="10">
        <v>3</v>
      </c>
      <c r="E20" s="10">
        <v>3</v>
      </c>
      <c r="F20" s="10" t="s">
        <v>43</v>
      </c>
      <c r="G20" s="10" t="s">
        <v>43</v>
      </c>
      <c r="H20" s="10" t="s">
        <v>43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6</v>
      </c>
      <c r="D21" s="10">
        <v>6</v>
      </c>
      <c r="E21" s="10">
        <v>5</v>
      </c>
      <c r="F21" s="10" t="s">
        <v>43</v>
      </c>
      <c r="G21" s="10">
        <v>1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6</v>
      </c>
      <c r="D22" s="10">
        <v>6</v>
      </c>
      <c r="E22" s="10">
        <v>4</v>
      </c>
      <c r="F22" s="10" t="s">
        <v>43</v>
      </c>
      <c r="G22" s="10">
        <v>2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2</v>
      </c>
      <c r="D23" s="10">
        <v>2</v>
      </c>
      <c r="E23" s="10" t="s">
        <v>43</v>
      </c>
      <c r="F23" s="10">
        <v>1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</v>
      </c>
      <c r="D24" s="10">
        <v>2</v>
      </c>
      <c r="E24" s="10">
        <v>2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4</v>
      </c>
      <c r="E25" s="10">
        <v>1</v>
      </c>
      <c r="F25" s="10" t="s">
        <v>43</v>
      </c>
      <c r="G25" s="10">
        <v>3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73</v>
      </c>
      <c r="D27" s="3">
        <v>18</v>
      </c>
      <c r="E27" s="3">
        <v>7</v>
      </c>
      <c r="F27" s="3">
        <v>2</v>
      </c>
      <c r="G27" s="3">
        <v>5</v>
      </c>
      <c r="H27" s="3">
        <v>4</v>
      </c>
      <c r="I27" s="3">
        <v>55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 t="s">
        <v>43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 t="s">
        <v>43</v>
      </c>
      <c r="J30" t="s">
        <v>32</v>
      </c>
      <c r="K30" t="s">
        <v>32</v>
      </c>
      <c r="L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6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6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5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4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8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12</v>
      </c>
      <c r="D35" s="10">
        <v>1</v>
      </c>
      <c r="E35" s="10">
        <v>1</v>
      </c>
      <c r="F35" s="10" t="s">
        <v>43</v>
      </c>
      <c r="G35" s="10" t="s">
        <v>43</v>
      </c>
      <c r="H35" s="10" t="s">
        <v>43</v>
      </c>
      <c r="I35" s="10">
        <v>11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11</v>
      </c>
      <c r="D36" s="10">
        <v>1</v>
      </c>
      <c r="E36" s="10" t="s">
        <v>43</v>
      </c>
      <c r="F36" s="10">
        <v>1</v>
      </c>
      <c r="G36" s="10" t="s">
        <v>43</v>
      </c>
      <c r="H36" s="10" t="s">
        <v>43</v>
      </c>
      <c r="I36" s="10">
        <v>10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4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5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4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</v>
      </c>
      <c r="D39" s="10">
        <v>1</v>
      </c>
      <c r="E39" s="10" t="s">
        <v>43</v>
      </c>
      <c r="F39" s="10" t="s">
        <v>43</v>
      </c>
      <c r="G39" s="10" t="s">
        <v>43</v>
      </c>
      <c r="H39" s="10">
        <v>1</v>
      </c>
      <c r="I39" s="10">
        <v>2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</v>
      </c>
      <c r="D40" s="10" t="s">
        <v>43</v>
      </c>
      <c r="E40" s="10" t="s">
        <v>43</v>
      </c>
      <c r="F40" s="10" t="s">
        <v>43</v>
      </c>
      <c r="G40" s="10" t="s">
        <v>43</v>
      </c>
      <c r="H40" s="10" t="s">
        <v>43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>
        <v>1</v>
      </c>
      <c r="E41" s="10">
        <v>1</v>
      </c>
      <c r="F41" s="10" t="s">
        <v>43</v>
      </c>
      <c r="G41" s="10" t="s">
        <v>43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</v>
      </c>
      <c r="D42" s="10">
        <v>3</v>
      </c>
      <c r="E42" s="10">
        <v>2</v>
      </c>
      <c r="F42" s="10" t="s">
        <v>43</v>
      </c>
      <c r="G42" s="10">
        <v>1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</v>
      </c>
      <c r="D43" s="10">
        <v>2</v>
      </c>
      <c r="E43" s="10">
        <v>1</v>
      </c>
      <c r="F43" s="10" t="s">
        <v>43</v>
      </c>
      <c r="G43" s="10">
        <v>1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</v>
      </c>
      <c r="D44" s="10">
        <v>1</v>
      </c>
      <c r="E44" s="10" t="s">
        <v>43</v>
      </c>
      <c r="F44" s="10">
        <v>1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4</v>
      </c>
      <c r="D46" s="10">
        <v>4</v>
      </c>
      <c r="E46" s="10">
        <v>1</v>
      </c>
      <c r="F46" s="10" t="s">
        <v>43</v>
      </c>
      <c r="G46" s="10">
        <v>3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63</v>
      </c>
      <c r="D48" s="3">
        <v>12</v>
      </c>
      <c r="E48" s="3">
        <v>9</v>
      </c>
      <c r="F48" s="3" t="s">
        <v>43</v>
      </c>
      <c r="G48" s="3">
        <v>2</v>
      </c>
      <c r="H48" s="3">
        <v>1</v>
      </c>
      <c r="I48" s="3">
        <v>51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 t="s">
        <v>43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 t="s">
        <v>43</v>
      </c>
      <c r="J50" t="s">
        <v>32</v>
      </c>
      <c r="K50" t="s">
        <v>32</v>
      </c>
      <c r="L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5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4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6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6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5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5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7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7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11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11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4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4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5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5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3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3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1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1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1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1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5</v>
      </c>
      <c r="D62" s="10">
        <v>2</v>
      </c>
      <c r="E62" s="10">
        <v>2</v>
      </c>
      <c r="F62" s="10" t="s">
        <v>43</v>
      </c>
      <c r="G62" s="10" t="s">
        <v>43</v>
      </c>
      <c r="H62" s="10" t="s">
        <v>43</v>
      </c>
      <c r="I62" s="10">
        <v>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3</v>
      </c>
      <c r="D63" s="10">
        <v>3</v>
      </c>
      <c r="E63" s="10">
        <v>3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4</v>
      </c>
      <c r="D64" s="10">
        <v>4</v>
      </c>
      <c r="E64" s="10">
        <v>3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 t="s">
        <v>43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152</v>
      </c>
      <c r="D6" s="3">
        <v>37</v>
      </c>
      <c r="E6" s="3">
        <v>22</v>
      </c>
      <c r="F6" s="3">
        <v>9</v>
      </c>
      <c r="G6" s="3">
        <v>5</v>
      </c>
      <c r="H6" s="3">
        <v>1</v>
      </c>
      <c r="I6" s="3">
        <v>115</v>
      </c>
    </row>
    <row r="7" spans="1:32" ht="12" customHeight="1" x14ac:dyDescent="0.2">
      <c r="A7" s="27" t="s">
        <v>32</v>
      </c>
      <c r="B7" s="1" t="s">
        <v>10</v>
      </c>
      <c r="C7" s="10">
        <v>5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7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10</v>
      </c>
      <c r="D9" s="10">
        <v>2</v>
      </c>
      <c r="E9" s="10" t="s">
        <v>46</v>
      </c>
      <c r="F9" s="10">
        <v>2</v>
      </c>
      <c r="G9" s="10" t="s">
        <v>46</v>
      </c>
      <c r="H9" s="10" t="s">
        <v>43</v>
      </c>
      <c r="I9" s="10">
        <v>8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11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9</v>
      </c>
      <c r="D11" s="10">
        <v>1</v>
      </c>
      <c r="E11" s="10" t="s">
        <v>43</v>
      </c>
      <c r="F11" s="10">
        <v>1</v>
      </c>
      <c r="G11" s="10" t="s">
        <v>43</v>
      </c>
      <c r="H11" s="10" t="s">
        <v>43</v>
      </c>
      <c r="I11" s="10">
        <v>8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11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11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16</v>
      </c>
      <c r="D13" s="10">
        <v>2</v>
      </c>
      <c r="E13" s="10" t="s">
        <v>43</v>
      </c>
      <c r="F13" s="10">
        <v>1</v>
      </c>
      <c r="G13" s="10">
        <v>1</v>
      </c>
      <c r="H13" s="10" t="s">
        <v>43</v>
      </c>
      <c r="I13" s="10">
        <v>14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16</v>
      </c>
      <c r="D14" s="10">
        <v>2</v>
      </c>
      <c r="E14" s="10" t="s">
        <v>43</v>
      </c>
      <c r="F14" s="10">
        <v>2</v>
      </c>
      <c r="G14" s="10" t="s">
        <v>43</v>
      </c>
      <c r="H14" s="10" t="s">
        <v>43</v>
      </c>
      <c r="I14" s="10">
        <v>14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9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</v>
      </c>
      <c r="D16" s="10">
        <v>1</v>
      </c>
      <c r="E16" s="10">
        <v>1</v>
      </c>
      <c r="F16" s="10" t="s">
        <v>43</v>
      </c>
      <c r="G16" s="10" t="s">
        <v>43</v>
      </c>
      <c r="H16" s="10" t="s">
        <v>43</v>
      </c>
      <c r="I16" s="10">
        <v>11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7</v>
      </c>
      <c r="D17" s="10">
        <v>1</v>
      </c>
      <c r="E17" s="10">
        <v>1</v>
      </c>
      <c r="F17" s="10" t="s">
        <v>43</v>
      </c>
      <c r="G17" s="10" t="s">
        <v>43</v>
      </c>
      <c r="H17" s="10" t="s">
        <v>43</v>
      </c>
      <c r="I17" s="10">
        <v>6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5</v>
      </c>
      <c r="D18" s="10">
        <v>1</v>
      </c>
      <c r="E18" s="10">
        <v>1</v>
      </c>
      <c r="F18" s="10" t="s">
        <v>43</v>
      </c>
      <c r="G18" s="10" t="s">
        <v>43</v>
      </c>
      <c r="H18" s="10" t="s">
        <v>43</v>
      </c>
      <c r="I18" s="10">
        <v>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5</v>
      </c>
      <c r="D19" s="10">
        <v>3</v>
      </c>
      <c r="E19" s="10">
        <v>2</v>
      </c>
      <c r="F19" s="10">
        <v>1</v>
      </c>
      <c r="G19" s="10" t="s">
        <v>43</v>
      </c>
      <c r="H19" s="10" t="s">
        <v>43</v>
      </c>
      <c r="I19" s="10">
        <v>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11</v>
      </c>
      <c r="D20" s="10">
        <v>9</v>
      </c>
      <c r="E20" s="10">
        <v>5</v>
      </c>
      <c r="F20" s="10">
        <v>1</v>
      </c>
      <c r="G20" s="10">
        <v>3</v>
      </c>
      <c r="H20" s="10" t="s">
        <v>43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9</v>
      </c>
      <c r="D21" s="10">
        <v>7</v>
      </c>
      <c r="E21" s="10">
        <v>7</v>
      </c>
      <c r="F21" s="10" t="s">
        <v>43</v>
      </c>
      <c r="G21" s="10" t="s">
        <v>43</v>
      </c>
      <c r="H21" s="10" t="s">
        <v>43</v>
      </c>
      <c r="I21" s="10">
        <v>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4</v>
      </c>
      <c r="D22" s="10">
        <v>3</v>
      </c>
      <c r="E22" s="10">
        <v>2</v>
      </c>
      <c r="F22" s="10">
        <v>1</v>
      </c>
      <c r="G22" s="10" t="s">
        <v>43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</v>
      </c>
      <c r="D23" s="10" t="s">
        <v>43</v>
      </c>
      <c r="E23" s="10" t="s">
        <v>43</v>
      </c>
      <c r="F23" s="10" t="s">
        <v>43</v>
      </c>
      <c r="G23" s="10" t="s">
        <v>43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4</v>
      </c>
      <c r="E24" s="10">
        <v>3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77</v>
      </c>
      <c r="D27" s="3">
        <v>16</v>
      </c>
      <c r="E27" s="3">
        <v>10</v>
      </c>
      <c r="F27" s="3">
        <v>5</v>
      </c>
      <c r="G27" s="3" t="s">
        <v>43</v>
      </c>
      <c r="H27" s="3">
        <v>1</v>
      </c>
      <c r="I27" s="3">
        <v>61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>
        <v>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6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6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5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5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7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7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8</v>
      </c>
      <c r="D34" s="10">
        <v>1</v>
      </c>
      <c r="E34" s="10" t="s">
        <v>43</v>
      </c>
      <c r="F34" s="10">
        <v>1</v>
      </c>
      <c r="G34" s="10" t="s">
        <v>43</v>
      </c>
      <c r="H34" s="10" t="s">
        <v>43</v>
      </c>
      <c r="I34" s="10">
        <v>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12</v>
      </c>
      <c r="D35" s="10">
        <v>1</v>
      </c>
      <c r="E35" s="10" t="s">
        <v>43</v>
      </c>
      <c r="F35" s="10">
        <v>1</v>
      </c>
      <c r="G35" s="10" t="s">
        <v>43</v>
      </c>
      <c r="H35" s="10" t="s">
        <v>43</v>
      </c>
      <c r="I35" s="10">
        <v>11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5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5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6</v>
      </c>
      <c r="D37" s="10">
        <v>1</v>
      </c>
      <c r="E37" s="10">
        <v>1</v>
      </c>
      <c r="F37" s="10" t="s">
        <v>43</v>
      </c>
      <c r="G37" s="10" t="s">
        <v>43</v>
      </c>
      <c r="H37" s="10" t="s">
        <v>43</v>
      </c>
      <c r="I37" s="10">
        <v>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 t="s">
        <v>43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 t="s">
        <v>43</v>
      </c>
      <c r="J38" t="s">
        <v>32</v>
      </c>
      <c r="K38" t="s">
        <v>32</v>
      </c>
      <c r="L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</v>
      </c>
      <c r="D39" s="10">
        <v>1</v>
      </c>
      <c r="E39" s="10">
        <v>1</v>
      </c>
      <c r="F39" s="10" t="s">
        <v>43</v>
      </c>
      <c r="G39" s="10" t="s">
        <v>43</v>
      </c>
      <c r="H39" s="10" t="s">
        <v>43</v>
      </c>
      <c r="I39" s="10">
        <v>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4</v>
      </c>
      <c r="D40" s="10">
        <v>2</v>
      </c>
      <c r="E40" s="10">
        <v>1</v>
      </c>
      <c r="F40" s="10">
        <v>1</v>
      </c>
      <c r="G40" s="10" t="s">
        <v>43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>
        <v>2</v>
      </c>
      <c r="E41" s="10">
        <v>2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4</v>
      </c>
      <c r="D42" s="10">
        <v>2</v>
      </c>
      <c r="E42" s="10">
        <v>2</v>
      </c>
      <c r="F42" s="10" t="s">
        <v>43</v>
      </c>
      <c r="G42" s="10" t="s">
        <v>43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3</v>
      </c>
      <c r="D43" s="10">
        <v>3</v>
      </c>
      <c r="E43" s="10">
        <v>2</v>
      </c>
      <c r="F43" s="10">
        <v>1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 t="s">
        <v>43</v>
      </c>
      <c r="D44" s="10" t="s">
        <v>43</v>
      </c>
      <c r="E44" s="10" t="s">
        <v>43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  <c r="L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75</v>
      </c>
      <c r="D48" s="3">
        <v>21</v>
      </c>
      <c r="E48" s="3">
        <v>12</v>
      </c>
      <c r="F48" s="3">
        <v>4</v>
      </c>
      <c r="G48" s="3">
        <v>5</v>
      </c>
      <c r="H48" s="3" t="s">
        <v>43</v>
      </c>
      <c r="I48" s="3">
        <v>54</v>
      </c>
    </row>
    <row r="49" spans="1:12" ht="12" customHeight="1" x14ac:dyDescent="0.2">
      <c r="A49" s="27" t="s">
        <v>32</v>
      </c>
      <c r="B49" s="1" t="s">
        <v>10</v>
      </c>
      <c r="C49" s="10">
        <v>2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2</v>
      </c>
      <c r="J49" t="s">
        <v>32</v>
      </c>
      <c r="K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3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8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7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5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5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4</v>
      </c>
      <c r="D53" s="10">
        <v>1</v>
      </c>
      <c r="E53" s="10" t="s">
        <v>43</v>
      </c>
      <c r="F53" s="10">
        <v>1</v>
      </c>
      <c r="G53" s="10" t="s">
        <v>43</v>
      </c>
      <c r="H53" s="10" t="s">
        <v>43</v>
      </c>
      <c r="I53" s="10">
        <v>3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4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4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8</v>
      </c>
      <c r="D55" s="10">
        <v>1</v>
      </c>
      <c r="E55" s="10" t="s">
        <v>43</v>
      </c>
      <c r="F55" s="10" t="s">
        <v>43</v>
      </c>
      <c r="G55" s="10">
        <v>1</v>
      </c>
      <c r="H55" s="10" t="s">
        <v>43</v>
      </c>
      <c r="I55" s="10">
        <v>7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4</v>
      </c>
      <c r="D56" s="10">
        <v>1</v>
      </c>
      <c r="E56" s="10" t="s">
        <v>43</v>
      </c>
      <c r="F56" s="10">
        <v>1</v>
      </c>
      <c r="G56" s="10" t="s">
        <v>43</v>
      </c>
      <c r="H56" s="10" t="s">
        <v>43</v>
      </c>
      <c r="I56" s="10">
        <v>3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4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4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6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6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7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6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 t="s">
        <v>43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 t="s">
        <v>43</v>
      </c>
      <c r="J60" t="s">
        <v>32</v>
      </c>
      <c r="K60" t="s">
        <v>32</v>
      </c>
      <c r="L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1</v>
      </c>
      <c r="D61" s="10">
        <v>1</v>
      </c>
      <c r="E61" s="10">
        <v>1</v>
      </c>
      <c r="F61" s="10" t="s">
        <v>43</v>
      </c>
      <c r="G61" s="10" t="s">
        <v>43</v>
      </c>
      <c r="H61" s="10" t="s">
        <v>43</v>
      </c>
      <c r="I61" s="10" t="s">
        <v>43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9</v>
      </c>
      <c r="D62" s="10">
        <v>7</v>
      </c>
      <c r="E62" s="10">
        <v>3</v>
      </c>
      <c r="F62" s="10">
        <v>1</v>
      </c>
      <c r="G62" s="10">
        <v>3</v>
      </c>
      <c r="H62" s="10" t="s">
        <v>43</v>
      </c>
      <c r="I62" s="10">
        <v>2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5</v>
      </c>
      <c r="D63" s="10">
        <v>5</v>
      </c>
      <c r="E63" s="10">
        <v>5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1</v>
      </c>
      <c r="D64" s="10" t="s">
        <v>43</v>
      </c>
      <c r="E64" s="10" t="s">
        <v>43</v>
      </c>
      <c r="F64" s="10" t="s">
        <v>43</v>
      </c>
      <c r="G64" s="10" t="s">
        <v>43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</v>
      </c>
      <c r="D66" s="10">
        <v>3</v>
      </c>
      <c r="E66" s="10">
        <v>2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109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8612</v>
      </c>
      <c r="D6" s="3">
        <v>3103</v>
      </c>
      <c r="E6" s="3">
        <v>2072</v>
      </c>
      <c r="F6" s="3">
        <v>166</v>
      </c>
      <c r="G6" s="3">
        <v>612</v>
      </c>
      <c r="H6" s="3">
        <v>253</v>
      </c>
      <c r="I6" s="3">
        <v>5509</v>
      </c>
    </row>
    <row r="7" spans="1:32" ht="12" customHeight="1" x14ac:dyDescent="0.2">
      <c r="A7" s="27" t="s">
        <v>32</v>
      </c>
      <c r="B7" s="1" t="s">
        <v>10</v>
      </c>
      <c r="C7" s="10">
        <v>55</v>
      </c>
      <c r="D7" s="10">
        <v>3</v>
      </c>
      <c r="E7" s="10" t="s">
        <v>46</v>
      </c>
      <c r="F7" s="10">
        <v>2</v>
      </c>
      <c r="G7" s="10" t="s">
        <v>46</v>
      </c>
      <c r="H7" s="10">
        <v>1</v>
      </c>
      <c r="I7" s="10">
        <v>52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137</v>
      </c>
      <c r="D8" s="10">
        <v>4</v>
      </c>
      <c r="E8" s="10" t="s">
        <v>46</v>
      </c>
      <c r="F8" s="10">
        <v>3</v>
      </c>
      <c r="G8" s="10" t="s">
        <v>46</v>
      </c>
      <c r="H8" s="10">
        <v>1</v>
      </c>
      <c r="I8" s="10">
        <v>133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211</v>
      </c>
      <c r="D9" s="10">
        <v>11</v>
      </c>
      <c r="E9" s="10" t="s">
        <v>46</v>
      </c>
      <c r="F9" s="10">
        <v>4</v>
      </c>
      <c r="G9" s="10" t="s">
        <v>46</v>
      </c>
      <c r="H9" s="10">
        <v>7</v>
      </c>
      <c r="I9" s="10">
        <v>200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279</v>
      </c>
      <c r="D10" s="10">
        <v>12</v>
      </c>
      <c r="E10" s="10">
        <v>1</v>
      </c>
      <c r="F10" s="10">
        <v>2</v>
      </c>
      <c r="G10" s="10">
        <v>1</v>
      </c>
      <c r="H10" s="10">
        <v>8</v>
      </c>
      <c r="I10" s="10">
        <v>267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310</v>
      </c>
      <c r="D11" s="10">
        <v>12</v>
      </c>
      <c r="E11" s="10">
        <v>4</v>
      </c>
      <c r="F11" s="10">
        <v>2</v>
      </c>
      <c r="G11" s="10" t="s">
        <v>43</v>
      </c>
      <c r="H11" s="10">
        <v>6</v>
      </c>
      <c r="I11" s="10">
        <v>298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451</v>
      </c>
      <c r="D12" s="10">
        <v>17</v>
      </c>
      <c r="E12" s="10">
        <v>7</v>
      </c>
      <c r="F12" s="10">
        <v>1</v>
      </c>
      <c r="G12" s="10">
        <v>1</v>
      </c>
      <c r="H12" s="10">
        <v>8</v>
      </c>
      <c r="I12" s="10">
        <v>434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640</v>
      </c>
      <c r="D13" s="10">
        <v>30</v>
      </c>
      <c r="E13" s="10">
        <v>4</v>
      </c>
      <c r="F13" s="10">
        <v>6</v>
      </c>
      <c r="G13" s="10">
        <v>1</v>
      </c>
      <c r="H13" s="10">
        <v>19</v>
      </c>
      <c r="I13" s="10">
        <v>610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687</v>
      </c>
      <c r="D14" s="10">
        <v>33</v>
      </c>
      <c r="E14" s="10">
        <v>8</v>
      </c>
      <c r="F14" s="10">
        <v>3</v>
      </c>
      <c r="G14" s="10" t="s">
        <v>43</v>
      </c>
      <c r="H14" s="10">
        <v>22</v>
      </c>
      <c r="I14" s="10">
        <v>654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616</v>
      </c>
      <c r="D15" s="10">
        <v>21</v>
      </c>
      <c r="E15" s="10">
        <v>4</v>
      </c>
      <c r="F15" s="10">
        <v>5</v>
      </c>
      <c r="G15" s="10">
        <v>1</v>
      </c>
      <c r="H15" s="10">
        <v>11</v>
      </c>
      <c r="I15" s="10">
        <v>595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532</v>
      </c>
      <c r="D16" s="10">
        <v>16</v>
      </c>
      <c r="E16" s="10">
        <v>1</v>
      </c>
      <c r="F16" s="10">
        <v>6</v>
      </c>
      <c r="G16" s="10">
        <v>2</v>
      </c>
      <c r="H16" s="10">
        <v>7</v>
      </c>
      <c r="I16" s="10">
        <v>516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638</v>
      </c>
      <c r="D17" s="10">
        <v>50</v>
      </c>
      <c r="E17" s="10">
        <v>6</v>
      </c>
      <c r="F17" s="10">
        <v>14</v>
      </c>
      <c r="G17" s="10">
        <v>1</v>
      </c>
      <c r="H17" s="10">
        <v>29</v>
      </c>
      <c r="I17" s="10">
        <v>588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591</v>
      </c>
      <c r="D18" s="10">
        <v>59</v>
      </c>
      <c r="E18" s="10">
        <v>27</v>
      </c>
      <c r="F18" s="10">
        <v>12</v>
      </c>
      <c r="G18" s="10">
        <v>4</v>
      </c>
      <c r="H18" s="10">
        <v>16</v>
      </c>
      <c r="I18" s="10">
        <v>532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512</v>
      </c>
      <c r="D19" s="10">
        <v>160</v>
      </c>
      <c r="E19" s="10">
        <v>103</v>
      </c>
      <c r="F19" s="10">
        <v>22</v>
      </c>
      <c r="G19" s="10">
        <v>10</v>
      </c>
      <c r="H19" s="10">
        <v>25</v>
      </c>
      <c r="I19" s="10">
        <v>352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559</v>
      </c>
      <c r="D20" s="10">
        <v>409</v>
      </c>
      <c r="E20" s="10">
        <v>312</v>
      </c>
      <c r="F20" s="10">
        <v>16</v>
      </c>
      <c r="G20" s="10">
        <v>35</v>
      </c>
      <c r="H20" s="10">
        <v>46</v>
      </c>
      <c r="I20" s="10">
        <v>150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797</v>
      </c>
      <c r="D21" s="10">
        <v>739</v>
      </c>
      <c r="E21" s="10">
        <v>596</v>
      </c>
      <c r="F21" s="10">
        <v>19</v>
      </c>
      <c r="G21" s="10">
        <v>100</v>
      </c>
      <c r="H21" s="10">
        <v>24</v>
      </c>
      <c r="I21" s="10">
        <v>58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727</v>
      </c>
      <c r="D22" s="10">
        <v>690</v>
      </c>
      <c r="E22" s="10">
        <v>515</v>
      </c>
      <c r="F22" s="10">
        <v>11</v>
      </c>
      <c r="G22" s="10">
        <v>154</v>
      </c>
      <c r="H22" s="10">
        <v>10</v>
      </c>
      <c r="I22" s="10">
        <v>37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444</v>
      </c>
      <c r="D23" s="10">
        <v>430</v>
      </c>
      <c r="E23" s="10">
        <v>273</v>
      </c>
      <c r="F23" s="10">
        <v>12</v>
      </c>
      <c r="G23" s="10">
        <v>139</v>
      </c>
      <c r="H23" s="10">
        <v>6</v>
      </c>
      <c r="I23" s="10">
        <v>14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253</v>
      </c>
      <c r="D24" s="10">
        <v>241</v>
      </c>
      <c r="E24" s="10">
        <v>147</v>
      </c>
      <c r="F24" s="10">
        <v>10</v>
      </c>
      <c r="G24" s="10">
        <v>81</v>
      </c>
      <c r="H24" s="10">
        <v>3</v>
      </c>
      <c r="I24" s="10">
        <v>12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169</v>
      </c>
      <c r="D25" s="10">
        <v>162</v>
      </c>
      <c r="E25" s="10">
        <v>64</v>
      </c>
      <c r="F25" s="10">
        <v>14</v>
      </c>
      <c r="G25" s="10">
        <v>80</v>
      </c>
      <c r="H25" s="10">
        <v>4</v>
      </c>
      <c r="I25" s="10">
        <v>7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4</v>
      </c>
      <c r="D26" s="10">
        <v>4</v>
      </c>
      <c r="E26" s="10" t="s">
        <v>43</v>
      </c>
      <c r="F26" s="10">
        <v>2</v>
      </c>
      <c r="G26" s="10">
        <v>2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4899</v>
      </c>
      <c r="D27" s="3">
        <v>1922</v>
      </c>
      <c r="E27" s="3">
        <v>1111</v>
      </c>
      <c r="F27" s="3">
        <v>137</v>
      </c>
      <c r="G27" s="3">
        <v>511</v>
      </c>
      <c r="H27" s="3">
        <v>163</v>
      </c>
      <c r="I27" s="3">
        <v>2977</v>
      </c>
    </row>
    <row r="28" spans="1:11" ht="12" customHeight="1" x14ac:dyDescent="0.2">
      <c r="A28" s="27" t="s">
        <v>32</v>
      </c>
      <c r="B28" s="1" t="s">
        <v>10</v>
      </c>
      <c r="C28" s="10">
        <v>34</v>
      </c>
      <c r="D28" s="10">
        <v>1</v>
      </c>
      <c r="E28" s="10" t="s">
        <v>46</v>
      </c>
      <c r="F28" s="10">
        <v>1</v>
      </c>
      <c r="G28" s="10" t="s">
        <v>46</v>
      </c>
      <c r="H28" s="10" t="s">
        <v>43</v>
      </c>
      <c r="I28" s="10">
        <v>33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60</v>
      </c>
      <c r="D29" s="10">
        <v>3</v>
      </c>
      <c r="E29" s="10" t="s">
        <v>46</v>
      </c>
      <c r="F29" s="10">
        <v>3</v>
      </c>
      <c r="G29" s="10" t="s">
        <v>46</v>
      </c>
      <c r="H29" s="10" t="s">
        <v>43</v>
      </c>
      <c r="I29" s="10">
        <v>57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106</v>
      </c>
      <c r="D30" s="10">
        <v>6</v>
      </c>
      <c r="E30" s="10" t="s">
        <v>46</v>
      </c>
      <c r="F30" s="10">
        <v>2</v>
      </c>
      <c r="G30" s="10" t="s">
        <v>46</v>
      </c>
      <c r="H30" s="10">
        <v>4</v>
      </c>
      <c r="I30" s="10">
        <v>100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148</v>
      </c>
      <c r="D31" s="10">
        <v>7</v>
      </c>
      <c r="E31" s="10">
        <v>1</v>
      </c>
      <c r="F31" s="10">
        <v>2</v>
      </c>
      <c r="G31" s="10" t="s">
        <v>43</v>
      </c>
      <c r="H31" s="10">
        <v>4</v>
      </c>
      <c r="I31" s="10">
        <v>141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140</v>
      </c>
      <c r="D32" s="10">
        <v>6</v>
      </c>
      <c r="E32" s="10">
        <v>2</v>
      </c>
      <c r="F32" s="10">
        <v>1</v>
      </c>
      <c r="G32" s="10" t="s">
        <v>43</v>
      </c>
      <c r="H32" s="10">
        <v>3</v>
      </c>
      <c r="I32" s="10">
        <v>134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256</v>
      </c>
      <c r="D33" s="10">
        <v>14</v>
      </c>
      <c r="E33" s="10">
        <v>6</v>
      </c>
      <c r="F33" s="10">
        <v>1</v>
      </c>
      <c r="G33" s="10" t="s">
        <v>43</v>
      </c>
      <c r="H33" s="10">
        <v>7</v>
      </c>
      <c r="I33" s="10">
        <v>242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360</v>
      </c>
      <c r="D34" s="10">
        <v>19</v>
      </c>
      <c r="E34" s="10">
        <v>1</v>
      </c>
      <c r="F34" s="10">
        <v>3</v>
      </c>
      <c r="G34" s="10">
        <v>1</v>
      </c>
      <c r="H34" s="10">
        <v>14</v>
      </c>
      <c r="I34" s="10">
        <v>341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372</v>
      </c>
      <c r="D35" s="10">
        <v>22</v>
      </c>
      <c r="E35" s="10">
        <v>6</v>
      </c>
      <c r="F35" s="10">
        <v>1</v>
      </c>
      <c r="G35" s="10" t="s">
        <v>43</v>
      </c>
      <c r="H35" s="10">
        <v>15</v>
      </c>
      <c r="I35" s="10">
        <v>350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341</v>
      </c>
      <c r="D36" s="10">
        <v>16</v>
      </c>
      <c r="E36" s="10">
        <v>3</v>
      </c>
      <c r="F36" s="10">
        <v>5</v>
      </c>
      <c r="G36" s="10" t="s">
        <v>43</v>
      </c>
      <c r="H36" s="10">
        <v>8</v>
      </c>
      <c r="I36" s="10">
        <v>325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304</v>
      </c>
      <c r="D37" s="10">
        <v>12</v>
      </c>
      <c r="E37" s="10">
        <v>1</v>
      </c>
      <c r="F37" s="10">
        <v>6</v>
      </c>
      <c r="G37" s="10" t="s">
        <v>43</v>
      </c>
      <c r="H37" s="10">
        <v>5</v>
      </c>
      <c r="I37" s="10">
        <v>292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378</v>
      </c>
      <c r="D38" s="10">
        <v>34</v>
      </c>
      <c r="E38" s="10">
        <v>3</v>
      </c>
      <c r="F38" s="10">
        <v>9</v>
      </c>
      <c r="G38" s="10" t="s">
        <v>43</v>
      </c>
      <c r="H38" s="10">
        <v>22</v>
      </c>
      <c r="I38" s="10">
        <v>344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355</v>
      </c>
      <c r="D39" s="10">
        <v>45</v>
      </c>
      <c r="E39" s="10">
        <v>16</v>
      </c>
      <c r="F39" s="10">
        <v>12</v>
      </c>
      <c r="G39" s="10">
        <v>4</v>
      </c>
      <c r="H39" s="10">
        <v>13</v>
      </c>
      <c r="I39" s="10">
        <v>310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319</v>
      </c>
      <c r="D40" s="10">
        <v>139</v>
      </c>
      <c r="E40" s="10">
        <v>92</v>
      </c>
      <c r="F40" s="10">
        <v>20</v>
      </c>
      <c r="G40" s="10">
        <v>9</v>
      </c>
      <c r="H40" s="10">
        <v>18</v>
      </c>
      <c r="I40" s="10">
        <v>180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343</v>
      </c>
      <c r="D41" s="10">
        <v>285</v>
      </c>
      <c r="E41" s="10">
        <v>229</v>
      </c>
      <c r="F41" s="10">
        <v>8</v>
      </c>
      <c r="G41" s="10">
        <v>29</v>
      </c>
      <c r="H41" s="10">
        <v>19</v>
      </c>
      <c r="I41" s="10">
        <v>58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434</v>
      </c>
      <c r="D42" s="10">
        <v>406</v>
      </c>
      <c r="E42" s="10">
        <v>294</v>
      </c>
      <c r="F42" s="10">
        <v>14</v>
      </c>
      <c r="G42" s="10">
        <v>86</v>
      </c>
      <c r="H42" s="10">
        <v>12</v>
      </c>
      <c r="I42" s="10">
        <v>28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389</v>
      </c>
      <c r="D43" s="10">
        <v>371</v>
      </c>
      <c r="E43" s="10">
        <v>223</v>
      </c>
      <c r="F43" s="10">
        <v>11</v>
      </c>
      <c r="G43" s="10">
        <v>130</v>
      </c>
      <c r="H43" s="10">
        <v>7</v>
      </c>
      <c r="I43" s="10">
        <v>18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279</v>
      </c>
      <c r="D44" s="10">
        <v>270</v>
      </c>
      <c r="E44" s="10">
        <v>129</v>
      </c>
      <c r="F44" s="10">
        <v>12</v>
      </c>
      <c r="G44" s="10">
        <v>123</v>
      </c>
      <c r="H44" s="10">
        <v>6</v>
      </c>
      <c r="I44" s="10">
        <v>9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153</v>
      </c>
      <c r="D45" s="10">
        <v>144</v>
      </c>
      <c r="E45" s="10">
        <v>66</v>
      </c>
      <c r="F45" s="10">
        <v>10</v>
      </c>
      <c r="G45" s="10">
        <v>65</v>
      </c>
      <c r="H45" s="10">
        <v>3</v>
      </c>
      <c r="I45" s="10">
        <v>9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125</v>
      </c>
      <c r="D46" s="10">
        <v>119</v>
      </c>
      <c r="E46" s="10">
        <v>39</v>
      </c>
      <c r="F46" s="10">
        <v>14</v>
      </c>
      <c r="G46" s="10">
        <v>63</v>
      </c>
      <c r="H46" s="10">
        <v>3</v>
      </c>
      <c r="I46" s="10">
        <v>6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3</v>
      </c>
      <c r="D47" s="10">
        <v>3</v>
      </c>
      <c r="E47" s="10" t="s">
        <v>43</v>
      </c>
      <c r="F47" s="10">
        <v>2</v>
      </c>
      <c r="G47" s="10">
        <v>1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3713</v>
      </c>
      <c r="D48" s="3">
        <v>1181</v>
      </c>
      <c r="E48" s="3">
        <v>961</v>
      </c>
      <c r="F48" s="3">
        <v>29</v>
      </c>
      <c r="G48" s="3">
        <v>101</v>
      </c>
      <c r="H48" s="3">
        <v>90</v>
      </c>
      <c r="I48" s="3">
        <v>2532</v>
      </c>
    </row>
    <row r="49" spans="1:11" ht="12" customHeight="1" x14ac:dyDescent="0.2">
      <c r="A49" s="27" t="s">
        <v>32</v>
      </c>
      <c r="B49" s="1" t="s">
        <v>10</v>
      </c>
      <c r="C49" s="10">
        <v>21</v>
      </c>
      <c r="D49" s="10">
        <v>2</v>
      </c>
      <c r="E49" s="10" t="s">
        <v>46</v>
      </c>
      <c r="F49" s="10">
        <v>1</v>
      </c>
      <c r="G49" s="10" t="s">
        <v>46</v>
      </c>
      <c r="H49" s="10">
        <v>1</v>
      </c>
      <c r="I49" s="10">
        <v>19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77</v>
      </c>
      <c r="D50" s="10">
        <v>1</v>
      </c>
      <c r="E50" s="10" t="s">
        <v>46</v>
      </c>
      <c r="F50" s="10" t="s">
        <v>43</v>
      </c>
      <c r="G50" s="10" t="s">
        <v>46</v>
      </c>
      <c r="H50" s="10">
        <v>1</v>
      </c>
      <c r="I50" s="10">
        <v>76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105</v>
      </c>
      <c r="D51" s="10">
        <v>5</v>
      </c>
      <c r="E51" s="10" t="s">
        <v>46</v>
      </c>
      <c r="F51" s="10">
        <v>2</v>
      </c>
      <c r="G51" s="10" t="s">
        <v>46</v>
      </c>
      <c r="H51" s="10">
        <v>3</v>
      </c>
      <c r="I51" s="10">
        <v>100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131</v>
      </c>
      <c r="D52" s="10">
        <v>5</v>
      </c>
      <c r="E52" s="10" t="s">
        <v>43</v>
      </c>
      <c r="F52" s="10" t="s">
        <v>43</v>
      </c>
      <c r="G52" s="10">
        <v>1</v>
      </c>
      <c r="H52" s="10">
        <v>4</v>
      </c>
      <c r="I52" s="10">
        <v>126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170</v>
      </c>
      <c r="D53" s="10">
        <v>6</v>
      </c>
      <c r="E53" s="10">
        <v>2</v>
      </c>
      <c r="F53" s="10">
        <v>1</v>
      </c>
      <c r="G53" s="10" t="s">
        <v>43</v>
      </c>
      <c r="H53" s="10">
        <v>3</v>
      </c>
      <c r="I53" s="10">
        <v>164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195</v>
      </c>
      <c r="D54" s="10">
        <v>3</v>
      </c>
      <c r="E54" s="10">
        <v>1</v>
      </c>
      <c r="F54" s="10" t="s">
        <v>43</v>
      </c>
      <c r="G54" s="10">
        <v>1</v>
      </c>
      <c r="H54" s="10">
        <v>1</v>
      </c>
      <c r="I54" s="10">
        <v>192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280</v>
      </c>
      <c r="D55" s="10">
        <v>11</v>
      </c>
      <c r="E55" s="10">
        <v>3</v>
      </c>
      <c r="F55" s="10">
        <v>3</v>
      </c>
      <c r="G55" s="10" t="s">
        <v>43</v>
      </c>
      <c r="H55" s="10">
        <v>5</v>
      </c>
      <c r="I55" s="10">
        <v>269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315</v>
      </c>
      <c r="D56" s="10">
        <v>11</v>
      </c>
      <c r="E56" s="10">
        <v>2</v>
      </c>
      <c r="F56" s="10">
        <v>2</v>
      </c>
      <c r="G56" s="10" t="s">
        <v>43</v>
      </c>
      <c r="H56" s="10">
        <v>7</v>
      </c>
      <c r="I56" s="10">
        <v>304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275</v>
      </c>
      <c r="D57" s="10">
        <v>5</v>
      </c>
      <c r="E57" s="10">
        <v>1</v>
      </c>
      <c r="F57" s="10" t="s">
        <v>43</v>
      </c>
      <c r="G57" s="10">
        <v>1</v>
      </c>
      <c r="H57" s="10">
        <v>3</v>
      </c>
      <c r="I57" s="10">
        <v>270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228</v>
      </c>
      <c r="D58" s="10">
        <v>4</v>
      </c>
      <c r="E58" s="10" t="s">
        <v>43</v>
      </c>
      <c r="F58" s="10" t="s">
        <v>43</v>
      </c>
      <c r="G58" s="10">
        <v>2</v>
      </c>
      <c r="H58" s="10">
        <v>2</v>
      </c>
      <c r="I58" s="10">
        <v>224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260</v>
      </c>
      <c r="D59" s="10">
        <v>16</v>
      </c>
      <c r="E59" s="10">
        <v>3</v>
      </c>
      <c r="F59" s="10">
        <v>5</v>
      </c>
      <c r="G59" s="10">
        <v>1</v>
      </c>
      <c r="H59" s="10">
        <v>7</v>
      </c>
      <c r="I59" s="10">
        <v>244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236</v>
      </c>
      <c r="D60" s="10">
        <v>14</v>
      </c>
      <c r="E60" s="10">
        <v>11</v>
      </c>
      <c r="F60" s="10" t="s">
        <v>43</v>
      </c>
      <c r="G60" s="10" t="s">
        <v>43</v>
      </c>
      <c r="H60" s="10">
        <v>3</v>
      </c>
      <c r="I60" s="10">
        <v>222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193</v>
      </c>
      <c r="D61" s="10">
        <v>21</v>
      </c>
      <c r="E61" s="10">
        <v>11</v>
      </c>
      <c r="F61" s="10">
        <v>2</v>
      </c>
      <c r="G61" s="10">
        <v>1</v>
      </c>
      <c r="H61" s="10">
        <v>7</v>
      </c>
      <c r="I61" s="10">
        <v>172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216</v>
      </c>
      <c r="D62" s="10">
        <v>124</v>
      </c>
      <c r="E62" s="10">
        <v>83</v>
      </c>
      <c r="F62" s="10">
        <v>8</v>
      </c>
      <c r="G62" s="10">
        <v>6</v>
      </c>
      <c r="H62" s="10">
        <v>27</v>
      </c>
      <c r="I62" s="10">
        <v>92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363</v>
      </c>
      <c r="D63" s="10">
        <v>333</v>
      </c>
      <c r="E63" s="10">
        <v>302</v>
      </c>
      <c r="F63" s="10">
        <v>5</v>
      </c>
      <c r="G63" s="10">
        <v>14</v>
      </c>
      <c r="H63" s="10">
        <v>12</v>
      </c>
      <c r="I63" s="10">
        <v>30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338</v>
      </c>
      <c r="D64" s="10">
        <v>319</v>
      </c>
      <c r="E64" s="10">
        <v>292</v>
      </c>
      <c r="F64" s="10" t="s">
        <v>43</v>
      </c>
      <c r="G64" s="10">
        <v>24</v>
      </c>
      <c r="H64" s="10">
        <v>3</v>
      </c>
      <c r="I64" s="10">
        <v>19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165</v>
      </c>
      <c r="D65" s="10">
        <v>160</v>
      </c>
      <c r="E65" s="10">
        <v>144</v>
      </c>
      <c r="F65" s="10" t="s">
        <v>43</v>
      </c>
      <c r="G65" s="10">
        <v>16</v>
      </c>
      <c r="H65" s="10" t="s">
        <v>43</v>
      </c>
      <c r="I65" s="10">
        <v>5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100</v>
      </c>
      <c r="D66" s="10">
        <v>97</v>
      </c>
      <c r="E66" s="10">
        <v>81</v>
      </c>
      <c r="F66" s="10" t="s">
        <v>43</v>
      </c>
      <c r="G66" s="10">
        <v>16</v>
      </c>
      <c r="H66" s="10" t="s">
        <v>43</v>
      </c>
      <c r="I66" s="10">
        <v>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44</v>
      </c>
      <c r="D67" s="10">
        <v>43</v>
      </c>
      <c r="E67" s="10">
        <v>25</v>
      </c>
      <c r="F67" s="10" t="s">
        <v>43</v>
      </c>
      <c r="G67" s="10">
        <v>17</v>
      </c>
      <c r="H67" s="10">
        <v>1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>
        <v>1</v>
      </c>
      <c r="E68" s="6" t="s">
        <v>43</v>
      </c>
      <c r="F68" s="6" t="s">
        <v>43</v>
      </c>
      <c r="G68" s="6">
        <v>1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6625</v>
      </c>
      <c r="D6" s="3">
        <v>2618</v>
      </c>
      <c r="E6" s="3">
        <v>1753</v>
      </c>
      <c r="F6" s="3">
        <v>126</v>
      </c>
      <c r="G6" s="3">
        <v>512</v>
      </c>
      <c r="H6" s="3">
        <v>227</v>
      </c>
      <c r="I6" s="3">
        <v>4007</v>
      </c>
    </row>
    <row r="7" spans="1:32" ht="12" customHeight="1" x14ac:dyDescent="0.2">
      <c r="A7" s="27" t="s">
        <v>32</v>
      </c>
      <c r="B7" s="1" t="s">
        <v>10</v>
      </c>
      <c r="C7" s="10">
        <v>35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34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71</v>
      </c>
      <c r="D8" s="10">
        <v>4</v>
      </c>
      <c r="E8" s="10" t="s">
        <v>46</v>
      </c>
      <c r="F8" s="10" t="s">
        <v>43</v>
      </c>
      <c r="G8" s="10" t="s">
        <v>46</v>
      </c>
      <c r="H8" s="10">
        <v>4</v>
      </c>
      <c r="I8" s="10">
        <v>67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120</v>
      </c>
      <c r="D9" s="10">
        <v>4</v>
      </c>
      <c r="E9" s="10" t="s">
        <v>46</v>
      </c>
      <c r="F9" s="10">
        <v>3</v>
      </c>
      <c r="G9" s="10" t="s">
        <v>46</v>
      </c>
      <c r="H9" s="10">
        <v>1</v>
      </c>
      <c r="I9" s="10">
        <v>116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189</v>
      </c>
      <c r="D10" s="10">
        <v>14</v>
      </c>
      <c r="E10" s="10">
        <v>1</v>
      </c>
      <c r="F10" s="10">
        <v>2</v>
      </c>
      <c r="G10" s="10" t="s">
        <v>43</v>
      </c>
      <c r="H10" s="10">
        <v>11</v>
      </c>
      <c r="I10" s="10">
        <v>175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177</v>
      </c>
      <c r="D11" s="10">
        <v>7</v>
      </c>
      <c r="E11" s="10">
        <v>2</v>
      </c>
      <c r="F11" s="10" t="s">
        <v>43</v>
      </c>
      <c r="G11" s="10" t="s">
        <v>43</v>
      </c>
      <c r="H11" s="10">
        <v>5</v>
      </c>
      <c r="I11" s="10">
        <v>170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265</v>
      </c>
      <c r="D12" s="10">
        <v>14</v>
      </c>
      <c r="E12" s="10">
        <v>5</v>
      </c>
      <c r="F12" s="10">
        <v>2</v>
      </c>
      <c r="G12" s="10" t="s">
        <v>43</v>
      </c>
      <c r="H12" s="10">
        <v>7</v>
      </c>
      <c r="I12" s="10">
        <v>251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397</v>
      </c>
      <c r="D13" s="10">
        <v>15</v>
      </c>
      <c r="E13" s="10">
        <v>2</v>
      </c>
      <c r="F13" s="10">
        <v>1</v>
      </c>
      <c r="G13" s="10">
        <v>1</v>
      </c>
      <c r="H13" s="10">
        <v>11</v>
      </c>
      <c r="I13" s="10">
        <v>382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465</v>
      </c>
      <c r="D14" s="10">
        <v>14</v>
      </c>
      <c r="E14" s="10">
        <v>3</v>
      </c>
      <c r="F14" s="10">
        <v>1</v>
      </c>
      <c r="G14" s="10" t="s">
        <v>43</v>
      </c>
      <c r="H14" s="10">
        <v>10</v>
      </c>
      <c r="I14" s="10">
        <v>451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430</v>
      </c>
      <c r="D15" s="10">
        <v>11</v>
      </c>
      <c r="E15" s="10">
        <v>2</v>
      </c>
      <c r="F15" s="10">
        <v>1</v>
      </c>
      <c r="G15" s="10">
        <v>1</v>
      </c>
      <c r="H15" s="10">
        <v>7</v>
      </c>
      <c r="I15" s="10">
        <v>419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430</v>
      </c>
      <c r="D16" s="10">
        <v>24</v>
      </c>
      <c r="E16" s="10">
        <v>7</v>
      </c>
      <c r="F16" s="10">
        <v>1</v>
      </c>
      <c r="G16" s="10">
        <v>1</v>
      </c>
      <c r="H16" s="10">
        <v>15</v>
      </c>
      <c r="I16" s="10">
        <v>406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527</v>
      </c>
      <c r="D17" s="10">
        <v>37</v>
      </c>
      <c r="E17" s="10">
        <v>12</v>
      </c>
      <c r="F17" s="10">
        <v>8</v>
      </c>
      <c r="G17" s="10">
        <v>3</v>
      </c>
      <c r="H17" s="10">
        <v>14</v>
      </c>
      <c r="I17" s="10">
        <v>490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549</v>
      </c>
      <c r="D18" s="10">
        <v>64</v>
      </c>
      <c r="E18" s="10">
        <v>24</v>
      </c>
      <c r="F18" s="10">
        <v>16</v>
      </c>
      <c r="G18" s="10">
        <v>1</v>
      </c>
      <c r="H18" s="10">
        <v>23</v>
      </c>
      <c r="I18" s="10">
        <v>485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502</v>
      </c>
      <c r="D19" s="10">
        <v>164</v>
      </c>
      <c r="E19" s="10">
        <v>114</v>
      </c>
      <c r="F19" s="10">
        <v>17</v>
      </c>
      <c r="G19" s="10">
        <v>9</v>
      </c>
      <c r="H19" s="10">
        <v>24</v>
      </c>
      <c r="I19" s="10">
        <v>338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486</v>
      </c>
      <c r="D20" s="10">
        <v>364</v>
      </c>
      <c r="E20" s="10">
        <v>274</v>
      </c>
      <c r="F20" s="10">
        <v>13</v>
      </c>
      <c r="G20" s="10">
        <v>37</v>
      </c>
      <c r="H20" s="10">
        <v>40</v>
      </c>
      <c r="I20" s="10">
        <v>122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675</v>
      </c>
      <c r="D21" s="10">
        <v>622</v>
      </c>
      <c r="E21" s="10">
        <v>487</v>
      </c>
      <c r="F21" s="10">
        <v>22</v>
      </c>
      <c r="G21" s="10">
        <v>82</v>
      </c>
      <c r="H21" s="10">
        <v>31</v>
      </c>
      <c r="I21" s="10">
        <v>53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595</v>
      </c>
      <c r="D22" s="10">
        <v>573</v>
      </c>
      <c r="E22" s="10">
        <v>428</v>
      </c>
      <c r="F22" s="10">
        <v>14</v>
      </c>
      <c r="G22" s="10">
        <v>122</v>
      </c>
      <c r="H22" s="10">
        <v>9</v>
      </c>
      <c r="I22" s="10">
        <v>22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372</v>
      </c>
      <c r="D23" s="10">
        <v>360</v>
      </c>
      <c r="E23" s="10">
        <v>238</v>
      </c>
      <c r="F23" s="10">
        <v>8</v>
      </c>
      <c r="G23" s="10">
        <v>109</v>
      </c>
      <c r="H23" s="10">
        <v>5</v>
      </c>
      <c r="I23" s="10">
        <v>12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198</v>
      </c>
      <c r="D24" s="10">
        <v>190</v>
      </c>
      <c r="E24" s="10">
        <v>96</v>
      </c>
      <c r="F24" s="10">
        <v>7</v>
      </c>
      <c r="G24" s="10">
        <v>83</v>
      </c>
      <c r="H24" s="10">
        <v>4</v>
      </c>
      <c r="I24" s="10">
        <v>8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137</v>
      </c>
      <c r="D25" s="10">
        <v>131</v>
      </c>
      <c r="E25" s="10">
        <v>55</v>
      </c>
      <c r="F25" s="10">
        <v>10</v>
      </c>
      <c r="G25" s="10">
        <v>61</v>
      </c>
      <c r="H25" s="10">
        <v>5</v>
      </c>
      <c r="I25" s="10">
        <v>6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5</v>
      </c>
      <c r="D26" s="10">
        <v>5</v>
      </c>
      <c r="E26" s="10">
        <v>3</v>
      </c>
      <c r="F26" s="10" t="s">
        <v>43</v>
      </c>
      <c r="G26" s="10">
        <v>2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3805</v>
      </c>
      <c r="D27" s="3">
        <v>1624</v>
      </c>
      <c r="E27" s="3">
        <v>944</v>
      </c>
      <c r="F27" s="3">
        <v>108</v>
      </c>
      <c r="G27" s="3">
        <v>434</v>
      </c>
      <c r="H27" s="3">
        <v>138</v>
      </c>
      <c r="I27" s="3">
        <v>2181</v>
      </c>
    </row>
    <row r="28" spans="1:11" ht="12" customHeight="1" x14ac:dyDescent="0.2">
      <c r="A28" s="27" t="s">
        <v>32</v>
      </c>
      <c r="B28" s="1" t="s">
        <v>10</v>
      </c>
      <c r="C28" s="10">
        <v>15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15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32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31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60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>
        <v>59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100</v>
      </c>
      <c r="D31" s="10">
        <v>8</v>
      </c>
      <c r="E31" s="10">
        <v>1</v>
      </c>
      <c r="F31" s="10">
        <v>2</v>
      </c>
      <c r="G31" s="10" t="s">
        <v>43</v>
      </c>
      <c r="H31" s="10">
        <v>5</v>
      </c>
      <c r="I31" s="10">
        <v>92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97</v>
      </c>
      <c r="D32" s="10">
        <v>4</v>
      </c>
      <c r="E32" s="10" t="s">
        <v>43</v>
      </c>
      <c r="F32" s="10" t="s">
        <v>43</v>
      </c>
      <c r="G32" s="10" t="s">
        <v>43</v>
      </c>
      <c r="H32" s="10">
        <v>4</v>
      </c>
      <c r="I32" s="10">
        <v>93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158</v>
      </c>
      <c r="D33" s="10">
        <v>9</v>
      </c>
      <c r="E33" s="10">
        <v>3</v>
      </c>
      <c r="F33" s="10">
        <v>1</v>
      </c>
      <c r="G33" s="10" t="s">
        <v>43</v>
      </c>
      <c r="H33" s="10">
        <v>5</v>
      </c>
      <c r="I33" s="10">
        <v>149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216</v>
      </c>
      <c r="D34" s="10">
        <v>10</v>
      </c>
      <c r="E34" s="10" t="s">
        <v>43</v>
      </c>
      <c r="F34" s="10">
        <v>1</v>
      </c>
      <c r="G34" s="10">
        <v>1</v>
      </c>
      <c r="H34" s="10">
        <v>8</v>
      </c>
      <c r="I34" s="10">
        <v>206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232</v>
      </c>
      <c r="D35" s="10">
        <v>9</v>
      </c>
      <c r="E35" s="10">
        <v>1</v>
      </c>
      <c r="F35" s="10">
        <v>1</v>
      </c>
      <c r="G35" s="10" t="s">
        <v>43</v>
      </c>
      <c r="H35" s="10">
        <v>7</v>
      </c>
      <c r="I35" s="10">
        <v>223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247</v>
      </c>
      <c r="D36" s="10">
        <v>5</v>
      </c>
      <c r="E36" s="10">
        <v>1</v>
      </c>
      <c r="F36" s="10" t="s">
        <v>43</v>
      </c>
      <c r="G36" s="10" t="s">
        <v>43</v>
      </c>
      <c r="H36" s="10">
        <v>4</v>
      </c>
      <c r="I36" s="10">
        <v>242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251</v>
      </c>
      <c r="D37" s="10">
        <v>15</v>
      </c>
      <c r="E37" s="10">
        <v>5</v>
      </c>
      <c r="F37" s="10">
        <v>1</v>
      </c>
      <c r="G37" s="10" t="s">
        <v>43</v>
      </c>
      <c r="H37" s="10">
        <v>9</v>
      </c>
      <c r="I37" s="10">
        <v>236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304</v>
      </c>
      <c r="D38" s="10">
        <v>27</v>
      </c>
      <c r="E38" s="10">
        <v>8</v>
      </c>
      <c r="F38" s="10">
        <v>7</v>
      </c>
      <c r="G38" s="10">
        <v>2</v>
      </c>
      <c r="H38" s="10">
        <v>10</v>
      </c>
      <c r="I38" s="10">
        <v>277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329</v>
      </c>
      <c r="D39" s="10">
        <v>47</v>
      </c>
      <c r="E39" s="10">
        <v>14</v>
      </c>
      <c r="F39" s="10">
        <v>16</v>
      </c>
      <c r="G39" s="10" t="s">
        <v>43</v>
      </c>
      <c r="H39" s="10">
        <v>17</v>
      </c>
      <c r="I39" s="10">
        <v>282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283</v>
      </c>
      <c r="D40" s="10">
        <v>125</v>
      </c>
      <c r="E40" s="10">
        <v>89</v>
      </c>
      <c r="F40" s="10">
        <v>13</v>
      </c>
      <c r="G40" s="10">
        <v>9</v>
      </c>
      <c r="H40" s="10">
        <v>14</v>
      </c>
      <c r="I40" s="10">
        <v>158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312</v>
      </c>
      <c r="D41" s="10">
        <v>258</v>
      </c>
      <c r="E41" s="10">
        <v>194</v>
      </c>
      <c r="F41" s="10">
        <v>12</v>
      </c>
      <c r="G41" s="10">
        <v>33</v>
      </c>
      <c r="H41" s="10">
        <v>19</v>
      </c>
      <c r="I41" s="10">
        <v>54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380</v>
      </c>
      <c r="D42" s="10">
        <v>348</v>
      </c>
      <c r="E42" s="10">
        <v>242</v>
      </c>
      <c r="F42" s="10">
        <v>19</v>
      </c>
      <c r="G42" s="10">
        <v>69</v>
      </c>
      <c r="H42" s="10">
        <v>18</v>
      </c>
      <c r="I42" s="10">
        <v>32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334</v>
      </c>
      <c r="D43" s="10">
        <v>321</v>
      </c>
      <c r="E43" s="10">
        <v>203</v>
      </c>
      <c r="F43" s="10">
        <v>13</v>
      </c>
      <c r="G43" s="10">
        <v>101</v>
      </c>
      <c r="H43" s="10">
        <v>4</v>
      </c>
      <c r="I43" s="10">
        <v>13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236</v>
      </c>
      <c r="D44" s="10">
        <v>227</v>
      </c>
      <c r="E44" s="10">
        <v>115</v>
      </c>
      <c r="F44" s="10">
        <v>8</v>
      </c>
      <c r="G44" s="10">
        <v>99</v>
      </c>
      <c r="H44" s="10">
        <v>5</v>
      </c>
      <c r="I44" s="10">
        <v>9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129</v>
      </c>
      <c r="D45" s="10">
        <v>122</v>
      </c>
      <c r="E45" s="10">
        <v>41</v>
      </c>
      <c r="F45" s="10">
        <v>6</v>
      </c>
      <c r="G45" s="10">
        <v>71</v>
      </c>
      <c r="H45" s="10">
        <v>4</v>
      </c>
      <c r="I45" s="10">
        <v>7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87</v>
      </c>
      <c r="D46" s="10">
        <v>84</v>
      </c>
      <c r="E46" s="10">
        <v>26</v>
      </c>
      <c r="F46" s="10">
        <v>7</v>
      </c>
      <c r="G46" s="10">
        <v>47</v>
      </c>
      <c r="H46" s="10">
        <v>4</v>
      </c>
      <c r="I46" s="10">
        <v>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3</v>
      </c>
      <c r="D47" s="10">
        <v>3</v>
      </c>
      <c r="E47" s="10">
        <v>1</v>
      </c>
      <c r="F47" s="10" t="s">
        <v>43</v>
      </c>
      <c r="G47" s="10">
        <v>2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2820</v>
      </c>
      <c r="D48" s="3">
        <v>994</v>
      </c>
      <c r="E48" s="3">
        <v>809</v>
      </c>
      <c r="F48" s="3">
        <v>18</v>
      </c>
      <c r="G48" s="3">
        <v>78</v>
      </c>
      <c r="H48" s="3">
        <v>89</v>
      </c>
      <c r="I48" s="3">
        <v>1826</v>
      </c>
    </row>
    <row r="49" spans="1:11" ht="12" customHeight="1" x14ac:dyDescent="0.2">
      <c r="A49" s="27" t="s">
        <v>32</v>
      </c>
      <c r="B49" s="1" t="s">
        <v>10</v>
      </c>
      <c r="C49" s="10">
        <v>20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19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39</v>
      </c>
      <c r="D50" s="10">
        <v>3</v>
      </c>
      <c r="E50" s="10" t="s">
        <v>46</v>
      </c>
      <c r="F50" s="10" t="s">
        <v>43</v>
      </c>
      <c r="G50" s="10" t="s">
        <v>46</v>
      </c>
      <c r="H50" s="10">
        <v>3</v>
      </c>
      <c r="I50" s="10">
        <v>36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60</v>
      </c>
      <c r="D51" s="10">
        <v>3</v>
      </c>
      <c r="E51" s="10" t="s">
        <v>46</v>
      </c>
      <c r="F51" s="10">
        <v>2</v>
      </c>
      <c r="G51" s="10" t="s">
        <v>46</v>
      </c>
      <c r="H51" s="10">
        <v>1</v>
      </c>
      <c r="I51" s="10">
        <v>57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89</v>
      </c>
      <c r="D52" s="10">
        <v>6</v>
      </c>
      <c r="E52" s="10" t="s">
        <v>43</v>
      </c>
      <c r="F52" s="10" t="s">
        <v>43</v>
      </c>
      <c r="G52" s="10" t="s">
        <v>43</v>
      </c>
      <c r="H52" s="10">
        <v>6</v>
      </c>
      <c r="I52" s="10">
        <v>83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80</v>
      </c>
      <c r="D53" s="10">
        <v>3</v>
      </c>
      <c r="E53" s="10">
        <v>2</v>
      </c>
      <c r="F53" s="10" t="s">
        <v>43</v>
      </c>
      <c r="G53" s="10" t="s">
        <v>43</v>
      </c>
      <c r="H53" s="10">
        <v>1</v>
      </c>
      <c r="I53" s="10">
        <v>77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107</v>
      </c>
      <c r="D54" s="10">
        <v>5</v>
      </c>
      <c r="E54" s="10">
        <v>2</v>
      </c>
      <c r="F54" s="10">
        <v>1</v>
      </c>
      <c r="G54" s="10" t="s">
        <v>43</v>
      </c>
      <c r="H54" s="10">
        <v>2</v>
      </c>
      <c r="I54" s="10">
        <v>102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181</v>
      </c>
      <c r="D55" s="10">
        <v>5</v>
      </c>
      <c r="E55" s="10">
        <v>2</v>
      </c>
      <c r="F55" s="10" t="s">
        <v>43</v>
      </c>
      <c r="G55" s="10" t="s">
        <v>43</v>
      </c>
      <c r="H55" s="10">
        <v>3</v>
      </c>
      <c r="I55" s="10">
        <v>176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233</v>
      </c>
      <c r="D56" s="10">
        <v>5</v>
      </c>
      <c r="E56" s="10">
        <v>2</v>
      </c>
      <c r="F56" s="10" t="s">
        <v>43</v>
      </c>
      <c r="G56" s="10" t="s">
        <v>43</v>
      </c>
      <c r="H56" s="10">
        <v>3</v>
      </c>
      <c r="I56" s="10">
        <v>228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183</v>
      </c>
      <c r="D57" s="10">
        <v>6</v>
      </c>
      <c r="E57" s="10">
        <v>1</v>
      </c>
      <c r="F57" s="10">
        <v>1</v>
      </c>
      <c r="G57" s="10">
        <v>1</v>
      </c>
      <c r="H57" s="10">
        <v>3</v>
      </c>
      <c r="I57" s="10">
        <v>177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179</v>
      </c>
      <c r="D58" s="10">
        <v>9</v>
      </c>
      <c r="E58" s="10">
        <v>2</v>
      </c>
      <c r="F58" s="10" t="s">
        <v>43</v>
      </c>
      <c r="G58" s="10">
        <v>1</v>
      </c>
      <c r="H58" s="10">
        <v>6</v>
      </c>
      <c r="I58" s="10">
        <v>170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223</v>
      </c>
      <c r="D59" s="10">
        <v>10</v>
      </c>
      <c r="E59" s="10">
        <v>4</v>
      </c>
      <c r="F59" s="10">
        <v>1</v>
      </c>
      <c r="G59" s="10">
        <v>1</v>
      </c>
      <c r="H59" s="10">
        <v>4</v>
      </c>
      <c r="I59" s="10">
        <v>213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220</v>
      </c>
      <c r="D60" s="10">
        <v>17</v>
      </c>
      <c r="E60" s="10">
        <v>10</v>
      </c>
      <c r="F60" s="10" t="s">
        <v>43</v>
      </c>
      <c r="G60" s="10">
        <v>1</v>
      </c>
      <c r="H60" s="10">
        <v>6</v>
      </c>
      <c r="I60" s="10">
        <v>203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219</v>
      </c>
      <c r="D61" s="10">
        <v>39</v>
      </c>
      <c r="E61" s="10">
        <v>25</v>
      </c>
      <c r="F61" s="10">
        <v>4</v>
      </c>
      <c r="G61" s="10" t="s">
        <v>43</v>
      </c>
      <c r="H61" s="10">
        <v>10</v>
      </c>
      <c r="I61" s="10">
        <v>180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174</v>
      </c>
      <c r="D62" s="10">
        <v>106</v>
      </c>
      <c r="E62" s="10">
        <v>80</v>
      </c>
      <c r="F62" s="10">
        <v>1</v>
      </c>
      <c r="G62" s="10">
        <v>4</v>
      </c>
      <c r="H62" s="10">
        <v>21</v>
      </c>
      <c r="I62" s="10">
        <v>68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295</v>
      </c>
      <c r="D63" s="10">
        <v>274</v>
      </c>
      <c r="E63" s="10">
        <v>245</v>
      </c>
      <c r="F63" s="10">
        <v>3</v>
      </c>
      <c r="G63" s="10">
        <v>13</v>
      </c>
      <c r="H63" s="10">
        <v>13</v>
      </c>
      <c r="I63" s="10">
        <v>21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261</v>
      </c>
      <c r="D64" s="10">
        <v>252</v>
      </c>
      <c r="E64" s="10">
        <v>225</v>
      </c>
      <c r="F64" s="10">
        <v>1</v>
      </c>
      <c r="G64" s="10">
        <v>21</v>
      </c>
      <c r="H64" s="10">
        <v>5</v>
      </c>
      <c r="I64" s="10">
        <v>9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136</v>
      </c>
      <c r="D65" s="10">
        <v>133</v>
      </c>
      <c r="E65" s="10">
        <v>123</v>
      </c>
      <c r="F65" s="10" t="s">
        <v>43</v>
      </c>
      <c r="G65" s="10">
        <v>10</v>
      </c>
      <c r="H65" s="10" t="s">
        <v>43</v>
      </c>
      <c r="I65" s="10">
        <v>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69</v>
      </c>
      <c r="D66" s="10">
        <v>68</v>
      </c>
      <c r="E66" s="10">
        <v>55</v>
      </c>
      <c r="F66" s="10">
        <v>1</v>
      </c>
      <c r="G66" s="10">
        <v>12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50</v>
      </c>
      <c r="D67" s="10">
        <v>47</v>
      </c>
      <c r="E67" s="10">
        <v>29</v>
      </c>
      <c r="F67" s="10">
        <v>3</v>
      </c>
      <c r="G67" s="10">
        <v>14</v>
      </c>
      <c r="H67" s="10">
        <v>1</v>
      </c>
      <c r="I67" s="10">
        <v>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2</v>
      </c>
      <c r="D68" s="6">
        <v>2</v>
      </c>
      <c r="E68" s="6">
        <v>2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22199</v>
      </c>
      <c r="D6" s="3">
        <v>3954</v>
      </c>
      <c r="E6" s="3">
        <v>1997</v>
      </c>
      <c r="F6" s="3">
        <v>405</v>
      </c>
      <c r="G6" s="3">
        <v>554</v>
      </c>
      <c r="H6" s="3">
        <v>998</v>
      </c>
      <c r="I6" s="3">
        <v>18245</v>
      </c>
    </row>
    <row r="7" spans="1:32" ht="12" customHeight="1" x14ac:dyDescent="0.2">
      <c r="A7" s="27" t="s">
        <v>32</v>
      </c>
      <c r="B7" s="1" t="s">
        <v>10</v>
      </c>
      <c r="C7" s="10">
        <v>182</v>
      </c>
      <c r="D7" s="10">
        <v>15</v>
      </c>
      <c r="E7" s="10" t="s">
        <v>46</v>
      </c>
      <c r="F7" s="10">
        <v>8</v>
      </c>
      <c r="G7" s="10" t="s">
        <v>46</v>
      </c>
      <c r="H7" s="10">
        <v>7</v>
      </c>
      <c r="I7" s="10">
        <v>167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300</v>
      </c>
      <c r="D8" s="10">
        <v>23</v>
      </c>
      <c r="E8" s="10" t="s">
        <v>46</v>
      </c>
      <c r="F8" s="10">
        <v>8</v>
      </c>
      <c r="G8" s="10" t="s">
        <v>46</v>
      </c>
      <c r="H8" s="10">
        <v>15</v>
      </c>
      <c r="I8" s="10">
        <v>277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598</v>
      </c>
      <c r="D9" s="10">
        <v>46</v>
      </c>
      <c r="E9" s="10" t="s">
        <v>46</v>
      </c>
      <c r="F9" s="10">
        <v>15</v>
      </c>
      <c r="G9" s="10" t="s">
        <v>46</v>
      </c>
      <c r="H9" s="10">
        <v>31</v>
      </c>
      <c r="I9" s="10">
        <v>552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1213</v>
      </c>
      <c r="D10" s="10">
        <v>70</v>
      </c>
      <c r="E10" s="10">
        <v>8</v>
      </c>
      <c r="F10" s="10">
        <v>21</v>
      </c>
      <c r="G10" s="10">
        <v>4</v>
      </c>
      <c r="H10" s="10">
        <v>37</v>
      </c>
      <c r="I10" s="10">
        <v>1143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1368</v>
      </c>
      <c r="D11" s="10">
        <v>82</v>
      </c>
      <c r="E11" s="10">
        <v>14</v>
      </c>
      <c r="F11" s="10">
        <v>14</v>
      </c>
      <c r="G11" s="10">
        <v>13</v>
      </c>
      <c r="H11" s="10">
        <v>41</v>
      </c>
      <c r="I11" s="10">
        <v>1286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2117</v>
      </c>
      <c r="D12" s="10">
        <v>159</v>
      </c>
      <c r="E12" s="10">
        <v>20</v>
      </c>
      <c r="F12" s="10">
        <v>36</v>
      </c>
      <c r="G12" s="10">
        <v>20</v>
      </c>
      <c r="H12" s="10">
        <v>83</v>
      </c>
      <c r="I12" s="10">
        <v>1958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2940</v>
      </c>
      <c r="D13" s="10">
        <v>226</v>
      </c>
      <c r="E13" s="10">
        <v>23</v>
      </c>
      <c r="F13" s="10">
        <v>48</v>
      </c>
      <c r="G13" s="10">
        <v>25</v>
      </c>
      <c r="H13" s="10">
        <v>130</v>
      </c>
      <c r="I13" s="10">
        <v>2714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3045</v>
      </c>
      <c r="D14" s="10">
        <v>213</v>
      </c>
      <c r="E14" s="10">
        <v>20</v>
      </c>
      <c r="F14" s="10">
        <v>45</v>
      </c>
      <c r="G14" s="10">
        <v>29</v>
      </c>
      <c r="H14" s="10">
        <v>119</v>
      </c>
      <c r="I14" s="10">
        <v>2832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2239</v>
      </c>
      <c r="D15" s="10">
        <v>173</v>
      </c>
      <c r="E15" s="10">
        <v>17</v>
      </c>
      <c r="F15" s="10">
        <v>32</v>
      </c>
      <c r="G15" s="10">
        <v>28</v>
      </c>
      <c r="H15" s="10">
        <v>96</v>
      </c>
      <c r="I15" s="10">
        <v>2066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1614</v>
      </c>
      <c r="D16" s="10">
        <v>134</v>
      </c>
      <c r="E16" s="10">
        <v>16</v>
      </c>
      <c r="F16" s="10">
        <v>20</v>
      </c>
      <c r="G16" s="10">
        <v>16</v>
      </c>
      <c r="H16" s="10">
        <v>82</v>
      </c>
      <c r="I16" s="10">
        <v>1480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1468</v>
      </c>
      <c r="D17" s="10">
        <v>137</v>
      </c>
      <c r="E17" s="10">
        <v>14</v>
      </c>
      <c r="F17" s="10">
        <v>36</v>
      </c>
      <c r="G17" s="10">
        <v>18</v>
      </c>
      <c r="H17" s="10">
        <v>69</v>
      </c>
      <c r="I17" s="10">
        <v>1331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1207</v>
      </c>
      <c r="D18" s="10">
        <v>137</v>
      </c>
      <c r="E18" s="10">
        <v>35</v>
      </c>
      <c r="F18" s="10">
        <v>29</v>
      </c>
      <c r="G18" s="10">
        <v>11</v>
      </c>
      <c r="H18" s="10">
        <v>62</v>
      </c>
      <c r="I18" s="10">
        <v>1070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1007</v>
      </c>
      <c r="D19" s="10">
        <v>244</v>
      </c>
      <c r="E19" s="10">
        <v>153</v>
      </c>
      <c r="F19" s="10">
        <v>24</v>
      </c>
      <c r="G19" s="10">
        <v>12</v>
      </c>
      <c r="H19" s="10">
        <v>55</v>
      </c>
      <c r="I19" s="10">
        <v>763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866</v>
      </c>
      <c r="D20" s="10">
        <v>550</v>
      </c>
      <c r="E20" s="10">
        <v>408</v>
      </c>
      <c r="F20" s="10">
        <v>21</v>
      </c>
      <c r="G20" s="10">
        <v>34</v>
      </c>
      <c r="H20" s="10">
        <v>87</v>
      </c>
      <c r="I20" s="10">
        <v>316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807</v>
      </c>
      <c r="D21" s="10">
        <v>688</v>
      </c>
      <c r="E21" s="10">
        <v>556</v>
      </c>
      <c r="F21" s="10">
        <v>14</v>
      </c>
      <c r="G21" s="10">
        <v>70</v>
      </c>
      <c r="H21" s="10">
        <v>48</v>
      </c>
      <c r="I21" s="10">
        <v>119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614</v>
      </c>
      <c r="D22" s="10">
        <v>536</v>
      </c>
      <c r="E22" s="10">
        <v>407</v>
      </c>
      <c r="F22" s="10">
        <v>14</v>
      </c>
      <c r="G22" s="10">
        <v>94</v>
      </c>
      <c r="H22" s="10">
        <v>21</v>
      </c>
      <c r="I22" s="10">
        <v>78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316</v>
      </c>
      <c r="D23" s="10">
        <v>279</v>
      </c>
      <c r="E23" s="10">
        <v>185</v>
      </c>
      <c r="F23" s="10">
        <v>7</v>
      </c>
      <c r="G23" s="10">
        <v>81</v>
      </c>
      <c r="H23" s="10">
        <v>6</v>
      </c>
      <c r="I23" s="10">
        <v>37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175</v>
      </c>
      <c r="D24" s="10">
        <v>153</v>
      </c>
      <c r="E24" s="10">
        <v>80</v>
      </c>
      <c r="F24" s="10">
        <v>7</v>
      </c>
      <c r="G24" s="10">
        <v>60</v>
      </c>
      <c r="H24" s="10">
        <v>6</v>
      </c>
      <c r="I24" s="10">
        <v>22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118</v>
      </c>
      <c r="D25" s="10">
        <v>85</v>
      </c>
      <c r="E25" s="10">
        <v>39</v>
      </c>
      <c r="F25" s="10">
        <v>4</v>
      </c>
      <c r="G25" s="10">
        <v>39</v>
      </c>
      <c r="H25" s="10">
        <v>3</v>
      </c>
      <c r="I25" s="10">
        <v>33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5</v>
      </c>
      <c r="D26" s="10">
        <v>4</v>
      </c>
      <c r="E26" s="10">
        <v>2</v>
      </c>
      <c r="F26" s="10">
        <v>2</v>
      </c>
      <c r="G26" s="10" t="s">
        <v>43</v>
      </c>
      <c r="H26" s="10" t="s">
        <v>43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11939</v>
      </c>
      <c r="D27" s="3">
        <v>2410</v>
      </c>
      <c r="E27" s="3">
        <v>1093</v>
      </c>
      <c r="F27" s="3">
        <v>267</v>
      </c>
      <c r="G27" s="3">
        <v>422</v>
      </c>
      <c r="H27" s="3">
        <v>628</v>
      </c>
      <c r="I27" s="3">
        <v>9529</v>
      </c>
    </row>
    <row r="28" spans="1:11" ht="12" customHeight="1" x14ac:dyDescent="0.2">
      <c r="A28" s="27" t="s">
        <v>32</v>
      </c>
      <c r="B28" s="1" t="s">
        <v>10</v>
      </c>
      <c r="C28" s="10">
        <v>97</v>
      </c>
      <c r="D28" s="10">
        <v>9</v>
      </c>
      <c r="E28" s="10" t="s">
        <v>46</v>
      </c>
      <c r="F28" s="10">
        <v>5</v>
      </c>
      <c r="G28" s="10" t="s">
        <v>46</v>
      </c>
      <c r="H28" s="10">
        <v>4</v>
      </c>
      <c r="I28" s="10">
        <v>88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139</v>
      </c>
      <c r="D29" s="10">
        <v>11</v>
      </c>
      <c r="E29" s="10" t="s">
        <v>46</v>
      </c>
      <c r="F29" s="10">
        <v>3</v>
      </c>
      <c r="G29" s="10" t="s">
        <v>46</v>
      </c>
      <c r="H29" s="10">
        <v>8</v>
      </c>
      <c r="I29" s="10">
        <v>128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294</v>
      </c>
      <c r="D30" s="10">
        <v>22</v>
      </c>
      <c r="E30" s="10" t="s">
        <v>46</v>
      </c>
      <c r="F30" s="10">
        <v>6</v>
      </c>
      <c r="G30" s="10" t="s">
        <v>46</v>
      </c>
      <c r="H30" s="10">
        <v>16</v>
      </c>
      <c r="I30" s="10">
        <v>272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614</v>
      </c>
      <c r="D31" s="10">
        <v>44</v>
      </c>
      <c r="E31" s="10">
        <v>2</v>
      </c>
      <c r="F31" s="10">
        <v>16</v>
      </c>
      <c r="G31" s="10">
        <v>3</v>
      </c>
      <c r="H31" s="10">
        <v>23</v>
      </c>
      <c r="I31" s="10">
        <v>570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731</v>
      </c>
      <c r="D32" s="10">
        <v>48</v>
      </c>
      <c r="E32" s="10">
        <v>8</v>
      </c>
      <c r="F32" s="10">
        <v>9</v>
      </c>
      <c r="G32" s="10">
        <v>4</v>
      </c>
      <c r="H32" s="10">
        <v>27</v>
      </c>
      <c r="I32" s="10">
        <v>683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1124</v>
      </c>
      <c r="D33" s="10">
        <v>93</v>
      </c>
      <c r="E33" s="10">
        <v>7</v>
      </c>
      <c r="F33" s="10">
        <v>20</v>
      </c>
      <c r="G33" s="10">
        <v>12</v>
      </c>
      <c r="H33" s="10">
        <v>54</v>
      </c>
      <c r="I33" s="10">
        <v>1031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1527</v>
      </c>
      <c r="D34" s="10">
        <v>136</v>
      </c>
      <c r="E34" s="10">
        <v>9</v>
      </c>
      <c r="F34" s="10">
        <v>24</v>
      </c>
      <c r="G34" s="10">
        <v>16</v>
      </c>
      <c r="H34" s="10">
        <v>87</v>
      </c>
      <c r="I34" s="10">
        <v>1391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1578</v>
      </c>
      <c r="D35" s="10">
        <v>139</v>
      </c>
      <c r="E35" s="10">
        <v>9</v>
      </c>
      <c r="F35" s="10">
        <v>29</v>
      </c>
      <c r="G35" s="10">
        <v>18</v>
      </c>
      <c r="H35" s="10">
        <v>83</v>
      </c>
      <c r="I35" s="10">
        <v>1439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1158</v>
      </c>
      <c r="D36" s="10">
        <v>108</v>
      </c>
      <c r="E36" s="10">
        <v>9</v>
      </c>
      <c r="F36" s="10">
        <v>19</v>
      </c>
      <c r="G36" s="10">
        <v>17</v>
      </c>
      <c r="H36" s="10">
        <v>63</v>
      </c>
      <c r="I36" s="10">
        <v>1050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922</v>
      </c>
      <c r="D37" s="10">
        <v>88</v>
      </c>
      <c r="E37" s="10">
        <v>8</v>
      </c>
      <c r="F37" s="10">
        <v>14</v>
      </c>
      <c r="G37" s="10">
        <v>8</v>
      </c>
      <c r="H37" s="10">
        <v>58</v>
      </c>
      <c r="I37" s="10">
        <v>834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802</v>
      </c>
      <c r="D38" s="10">
        <v>90</v>
      </c>
      <c r="E38" s="10">
        <v>10</v>
      </c>
      <c r="F38" s="10">
        <v>24</v>
      </c>
      <c r="G38" s="10">
        <v>10</v>
      </c>
      <c r="H38" s="10">
        <v>46</v>
      </c>
      <c r="I38" s="10">
        <v>712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695</v>
      </c>
      <c r="D39" s="10">
        <v>91</v>
      </c>
      <c r="E39" s="10">
        <v>18</v>
      </c>
      <c r="F39" s="10">
        <v>23</v>
      </c>
      <c r="G39" s="10">
        <v>6</v>
      </c>
      <c r="H39" s="10">
        <v>44</v>
      </c>
      <c r="I39" s="10">
        <v>604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601</v>
      </c>
      <c r="D40" s="10">
        <v>191</v>
      </c>
      <c r="E40" s="10">
        <v>126</v>
      </c>
      <c r="F40" s="10">
        <v>19</v>
      </c>
      <c r="G40" s="10">
        <v>9</v>
      </c>
      <c r="H40" s="10">
        <v>37</v>
      </c>
      <c r="I40" s="10">
        <v>410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498</v>
      </c>
      <c r="D41" s="10">
        <v>345</v>
      </c>
      <c r="E41" s="10">
        <v>263</v>
      </c>
      <c r="F41" s="10">
        <v>14</v>
      </c>
      <c r="G41" s="10">
        <v>31</v>
      </c>
      <c r="H41" s="10">
        <v>37</v>
      </c>
      <c r="I41" s="10">
        <v>153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434</v>
      </c>
      <c r="D42" s="10">
        <v>364</v>
      </c>
      <c r="E42" s="10">
        <v>270</v>
      </c>
      <c r="F42" s="10">
        <v>12</v>
      </c>
      <c r="G42" s="10">
        <v>60</v>
      </c>
      <c r="H42" s="10">
        <v>22</v>
      </c>
      <c r="I42" s="10">
        <v>70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359</v>
      </c>
      <c r="D43" s="10">
        <v>317</v>
      </c>
      <c r="E43" s="10">
        <v>212</v>
      </c>
      <c r="F43" s="10">
        <v>11</v>
      </c>
      <c r="G43" s="10">
        <v>82</v>
      </c>
      <c r="H43" s="10">
        <v>12</v>
      </c>
      <c r="I43" s="10">
        <v>42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181</v>
      </c>
      <c r="D44" s="10">
        <v>160</v>
      </c>
      <c r="E44" s="10">
        <v>85</v>
      </c>
      <c r="F44" s="10">
        <v>6</v>
      </c>
      <c r="G44" s="10">
        <v>66</v>
      </c>
      <c r="H44" s="10">
        <v>3</v>
      </c>
      <c r="I44" s="10">
        <v>21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107</v>
      </c>
      <c r="D45" s="10">
        <v>94</v>
      </c>
      <c r="E45" s="10">
        <v>37</v>
      </c>
      <c r="F45" s="10">
        <v>7</v>
      </c>
      <c r="G45" s="10">
        <v>49</v>
      </c>
      <c r="H45" s="10">
        <v>1</v>
      </c>
      <c r="I45" s="10">
        <v>13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74</v>
      </c>
      <c r="D46" s="10">
        <v>57</v>
      </c>
      <c r="E46" s="10">
        <v>19</v>
      </c>
      <c r="F46" s="10">
        <v>4</v>
      </c>
      <c r="G46" s="10">
        <v>31</v>
      </c>
      <c r="H46" s="10">
        <v>3</v>
      </c>
      <c r="I46" s="10">
        <v>17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4</v>
      </c>
      <c r="D47" s="10">
        <v>3</v>
      </c>
      <c r="E47" s="10">
        <v>1</v>
      </c>
      <c r="F47" s="10">
        <v>2</v>
      </c>
      <c r="G47" s="10" t="s">
        <v>43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10260</v>
      </c>
      <c r="D48" s="3">
        <v>1544</v>
      </c>
      <c r="E48" s="3">
        <v>904</v>
      </c>
      <c r="F48" s="3">
        <v>138</v>
      </c>
      <c r="G48" s="3">
        <v>132</v>
      </c>
      <c r="H48" s="3">
        <v>370</v>
      </c>
      <c r="I48" s="3">
        <v>8716</v>
      </c>
    </row>
    <row r="49" spans="1:11" ht="12" customHeight="1" x14ac:dyDescent="0.2">
      <c r="A49" s="27" t="s">
        <v>32</v>
      </c>
      <c r="B49" s="1" t="s">
        <v>10</v>
      </c>
      <c r="C49" s="10">
        <v>85</v>
      </c>
      <c r="D49" s="10">
        <v>6</v>
      </c>
      <c r="E49" s="10" t="s">
        <v>46</v>
      </c>
      <c r="F49" s="10">
        <v>3</v>
      </c>
      <c r="G49" s="10" t="s">
        <v>46</v>
      </c>
      <c r="H49" s="10">
        <v>3</v>
      </c>
      <c r="I49" s="10">
        <v>79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161</v>
      </c>
      <c r="D50" s="10">
        <v>12</v>
      </c>
      <c r="E50" s="10" t="s">
        <v>46</v>
      </c>
      <c r="F50" s="10">
        <v>5</v>
      </c>
      <c r="G50" s="10" t="s">
        <v>46</v>
      </c>
      <c r="H50" s="10">
        <v>7</v>
      </c>
      <c r="I50" s="10">
        <v>149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304</v>
      </c>
      <c r="D51" s="10">
        <v>24</v>
      </c>
      <c r="E51" s="10" t="s">
        <v>46</v>
      </c>
      <c r="F51" s="10">
        <v>9</v>
      </c>
      <c r="G51" s="10" t="s">
        <v>46</v>
      </c>
      <c r="H51" s="10">
        <v>15</v>
      </c>
      <c r="I51" s="10">
        <v>280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599</v>
      </c>
      <c r="D52" s="10">
        <v>26</v>
      </c>
      <c r="E52" s="10">
        <v>6</v>
      </c>
      <c r="F52" s="10">
        <v>5</v>
      </c>
      <c r="G52" s="10">
        <v>1</v>
      </c>
      <c r="H52" s="10">
        <v>14</v>
      </c>
      <c r="I52" s="10">
        <v>573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637</v>
      </c>
      <c r="D53" s="10">
        <v>34</v>
      </c>
      <c r="E53" s="10">
        <v>6</v>
      </c>
      <c r="F53" s="10">
        <v>5</v>
      </c>
      <c r="G53" s="10">
        <v>9</v>
      </c>
      <c r="H53" s="10">
        <v>14</v>
      </c>
      <c r="I53" s="10">
        <v>603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993</v>
      </c>
      <c r="D54" s="10">
        <v>66</v>
      </c>
      <c r="E54" s="10">
        <v>13</v>
      </c>
      <c r="F54" s="10">
        <v>16</v>
      </c>
      <c r="G54" s="10">
        <v>8</v>
      </c>
      <c r="H54" s="10">
        <v>29</v>
      </c>
      <c r="I54" s="10">
        <v>927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1413</v>
      </c>
      <c r="D55" s="10">
        <v>90</v>
      </c>
      <c r="E55" s="10">
        <v>14</v>
      </c>
      <c r="F55" s="10">
        <v>24</v>
      </c>
      <c r="G55" s="10">
        <v>9</v>
      </c>
      <c r="H55" s="10">
        <v>43</v>
      </c>
      <c r="I55" s="10">
        <v>1323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1467</v>
      </c>
      <c r="D56" s="10">
        <v>74</v>
      </c>
      <c r="E56" s="10">
        <v>11</v>
      </c>
      <c r="F56" s="10">
        <v>16</v>
      </c>
      <c r="G56" s="10">
        <v>11</v>
      </c>
      <c r="H56" s="10">
        <v>36</v>
      </c>
      <c r="I56" s="10">
        <v>1393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1081</v>
      </c>
      <c r="D57" s="10">
        <v>65</v>
      </c>
      <c r="E57" s="10">
        <v>8</v>
      </c>
      <c r="F57" s="10">
        <v>13</v>
      </c>
      <c r="G57" s="10">
        <v>11</v>
      </c>
      <c r="H57" s="10">
        <v>33</v>
      </c>
      <c r="I57" s="10">
        <v>1016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692</v>
      </c>
      <c r="D58" s="10">
        <v>46</v>
      </c>
      <c r="E58" s="10">
        <v>8</v>
      </c>
      <c r="F58" s="10">
        <v>6</v>
      </c>
      <c r="G58" s="10">
        <v>8</v>
      </c>
      <c r="H58" s="10">
        <v>24</v>
      </c>
      <c r="I58" s="10">
        <v>646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666</v>
      </c>
      <c r="D59" s="10">
        <v>47</v>
      </c>
      <c r="E59" s="10">
        <v>4</v>
      </c>
      <c r="F59" s="10">
        <v>12</v>
      </c>
      <c r="G59" s="10">
        <v>8</v>
      </c>
      <c r="H59" s="10">
        <v>23</v>
      </c>
      <c r="I59" s="10">
        <v>619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512</v>
      </c>
      <c r="D60" s="10">
        <v>46</v>
      </c>
      <c r="E60" s="10">
        <v>17</v>
      </c>
      <c r="F60" s="10">
        <v>6</v>
      </c>
      <c r="G60" s="10">
        <v>5</v>
      </c>
      <c r="H60" s="10">
        <v>18</v>
      </c>
      <c r="I60" s="10">
        <v>466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406</v>
      </c>
      <c r="D61" s="10">
        <v>53</v>
      </c>
      <c r="E61" s="10">
        <v>27</v>
      </c>
      <c r="F61" s="10">
        <v>5</v>
      </c>
      <c r="G61" s="10">
        <v>3</v>
      </c>
      <c r="H61" s="10">
        <v>18</v>
      </c>
      <c r="I61" s="10">
        <v>353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368</v>
      </c>
      <c r="D62" s="10">
        <v>205</v>
      </c>
      <c r="E62" s="10">
        <v>145</v>
      </c>
      <c r="F62" s="10">
        <v>7</v>
      </c>
      <c r="G62" s="10">
        <v>3</v>
      </c>
      <c r="H62" s="10">
        <v>50</v>
      </c>
      <c r="I62" s="10">
        <v>163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373</v>
      </c>
      <c r="D63" s="10">
        <v>324</v>
      </c>
      <c r="E63" s="10">
        <v>286</v>
      </c>
      <c r="F63" s="10">
        <v>2</v>
      </c>
      <c r="G63" s="10">
        <v>10</v>
      </c>
      <c r="H63" s="10">
        <v>26</v>
      </c>
      <c r="I63" s="10">
        <v>49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255</v>
      </c>
      <c r="D64" s="10">
        <v>219</v>
      </c>
      <c r="E64" s="10">
        <v>195</v>
      </c>
      <c r="F64" s="10">
        <v>3</v>
      </c>
      <c r="G64" s="10">
        <v>12</v>
      </c>
      <c r="H64" s="10">
        <v>9</v>
      </c>
      <c r="I64" s="10">
        <v>36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135</v>
      </c>
      <c r="D65" s="10">
        <v>119</v>
      </c>
      <c r="E65" s="10">
        <v>100</v>
      </c>
      <c r="F65" s="10">
        <v>1</v>
      </c>
      <c r="G65" s="10">
        <v>15</v>
      </c>
      <c r="H65" s="10">
        <v>3</v>
      </c>
      <c r="I65" s="10">
        <v>16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68</v>
      </c>
      <c r="D66" s="10">
        <v>59</v>
      </c>
      <c r="E66" s="10">
        <v>43</v>
      </c>
      <c r="F66" s="10" t="s">
        <v>43</v>
      </c>
      <c r="G66" s="10">
        <v>11</v>
      </c>
      <c r="H66" s="10">
        <v>5</v>
      </c>
      <c r="I66" s="10">
        <v>9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44</v>
      </c>
      <c r="D67" s="10">
        <v>28</v>
      </c>
      <c r="E67" s="10">
        <v>20</v>
      </c>
      <c r="F67" s="10" t="s">
        <v>43</v>
      </c>
      <c r="G67" s="10">
        <v>8</v>
      </c>
      <c r="H67" s="10" t="s">
        <v>43</v>
      </c>
      <c r="I67" s="10">
        <v>16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>
        <v>1</v>
      </c>
      <c r="E68" s="6">
        <v>1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2015</v>
      </c>
      <c r="D6" s="3">
        <v>668</v>
      </c>
      <c r="E6" s="3">
        <v>331</v>
      </c>
      <c r="F6" s="3">
        <v>154</v>
      </c>
      <c r="G6" s="3">
        <v>109</v>
      </c>
      <c r="H6" s="3">
        <v>74</v>
      </c>
      <c r="I6" s="3">
        <v>1347</v>
      </c>
    </row>
    <row r="7" spans="1:32" ht="12" customHeight="1" x14ac:dyDescent="0.2">
      <c r="A7" s="27" t="s">
        <v>32</v>
      </c>
      <c r="B7" s="1" t="s">
        <v>10</v>
      </c>
      <c r="C7" s="10">
        <v>99</v>
      </c>
      <c r="D7" s="10">
        <v>13</v>
      </c>
      <c r="E7" s="10" t="s">
        <v>46</v>
      </c>
      <c r="F7" s="10">
        <v>7</v>
      </c>
      <c r="G7" s="10" t="s">
        <v>46</v>
      </c>
      <c r="H7" s="10">
        <v>6</v>
      </c>
      <c r="I7" s="10">
        <v>86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111</v>
      </c>
      <c r="D8" s="10">
        <v>16</v>
      </c>
      <c r="E8" s="10" t="s">
        <v>46</v>
      </c>
      <c r="F8" s="10">
        <v>13</v>
      </c>
      <c r="G8" s="10" t="s">
        <v>46</v>
      </c>
      <c r="H8" s="10">
        <v>3</v>
      </c>
      <c r="I8" s="10">
        <v>95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122</v>
      </c>
      <c r="D9" s="10">
        <v>13</v>
      </c>
      <c r="E9" s="10" t="s">
        <v>46</v>
      </c>
      <c r="F9" s="10">
        <v>8</v>
      </c>
      <c r="G9" s="10" t="s">
        <v>46</v>
      </c>
      <c r="H9" s="10">
        <v>5</v>
      </c>
      <c r="I9" s="10">
        <v>109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123</v>
      </c>
      <c r="D10" s="10">
        <v>12</v>
      </c>
      <c r="E10" s="10" t="s">
        <v>43</v>
      </c>
      <c r="F10" s="10">
        <v>8</v>
      </c>
      <c r="G10" s="10">
        <v>1</v>
      </c>
      <c r="H10" s="10">
        <v>3</v>
      </c>
      <c r="I10" s="10">
        <v>111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126</v>
      </c>
      <c r="D11" s="10">
        <v>21</v>
      </c>
      <c r="E11" s="10">
        <v>7</v>
      </c>
      <c r="F11" s="10">
        <v>7</v>
      </c>
      <c r="G11" s="10">
        <v>4</v>
      </c>
      <c r="H11" s="10">
        <v>3</v>
      </c>
      <c r="I11" s="10">
        <v>105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138</v>
      </c>
      <c r="D12" s="10">
        <v>16</v>
      </c>
      <c r="E12" s="10">
        <v>2</v>
      </c>
      <c r="F12" s="10">
        <v>7</v>
      </c>
      <c r="G12" s="10">
        <v>2</v>
      </c>
      <c r="H12" s="10">
        <v>5</v>
      </c>
      <c r="I12" s="10">
        <v>122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174</v>
      </c>
      <c r="D13" s="10">
        <v>23</v>
      </c>
      <c r="E13" s="10">
        <v>4</v>
      </c>
      <c r="F13" s="10">
        <v>11</v>
      </c>
      <c r="G13" s="10">
        <v>2</v>
      </c>
      <c r="H13" s="10">
        <v>6</v>
      </c>
      <c r="I13" s="10">
        <v>151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151</v>
      </c>
      <c r="D14" s="10">
        <v>23</v>
      </c>
      <c r="E14" s="10">
        <v>2</v>
      </c>
      <c r="F14" s="10">
        <v>11</v>
      </c>
      <c r="G14" s="10">
        <v>1</v>
      </c>
      <c r="H14" s="10">
        <v>9</v>
      </c>
      <c r="I14" s="10">
        <v>128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153</v>
      </c>
      <c r="D15" s="10">
        <v>23</v>
      </c>
      <c r="E15" s="10">
        <v>3</v>
      </c>
      <c r="F15" s="10">
        <v>10</v>
      </c>
      <c r="G15" s="10">
        <v>3</v>
      </c>
      <c r="H15" s="10">
        <v>7</v>
      </c>
      <c r="I15" s="10">
        <v>130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128</v>
      </c>
      <c r="D16" s="10">
        <v>30</v>
      </c>
      <c r="E16" s="10">
        <v>8</v>
      </c>
      <c r="F16" s="10">
        <v>12</v>
      </c>
      <c r="G16" s="10">
        <v>3</v>
      </c>
      <c r="H16" s="10">
        <v>7</v>
      </c>
      <c r="I16" s="10">
        <v>98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77</v>
      </c>
      <c r="D17" s="10">
        <v>16</v>
      </c>
      <c r="E17" s="10">
        <v>6</v>
      </c>
      <c r="F17" s="10">
        <v>6</v>
      </c>
      <c r="G17" s="10" t="s">
        <v>43</v>
      </c>
      <c r="H17" s="10">
        <v>4</v>
      </c>
      <c r="I17" s="10">
        <v>61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88</v>
      </c>
      <c r="D18" s="10">
        <v>23</v>
      </c>
      <c r="E18" s="10">
        <v>12</v>
      </c>
      <c r="F18" s="10">
        <v>7</v>
      </c>
      <c r="G18" s="10">
        <v>1</v>
      </c>
      <c r="H18" s="10">
        <v>3</v>
      </c>
      <c r="I18" s="10">
        <v>65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89</v>
      </c>
      <c r="D19" s="10">
        <v>45</v>
      </c>
      <c r="E19" s="10">
        <v>24</v>
      </c>
      <c r="F19" s="10">
        <v>12</v>
      </c>
      <c r="G19" s="10">
        <v>5</v>
      </c>
      <c r="H19" s="10">
        <v>4</v>
      </c>
      <c r="I19" s="10">
        <v>44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115</v>
      </c>
      <c r="D20" s="10">
        <v>88</v>
      </c>
      <c r="E20" s="10">
        <v>60</v>
      </c>
      <c r="F20" s="10">
        <v>19</v>
      </c>
      <c r="G20" s="10">
        <v>5</v>
      </c>
      <c r="H20" s="10">
        <v>4</v>
      </c>
      <c r="I20" s="10">
        <v>27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101</v>
      </c>
      <c r="D21" s="10">
        <v>95</v>
      </c>
      <c r="E21" s="10">
        <v>81</v>
      </c>
      <c r="F21" s="10">
        <v>4</v>
      </c>
      <c r="G21" s="10">
        <v>10</v>
      </c>
      <c r="H21" s="10" t="s">
        <v>43</v>
      </c>
      <c r="I21" s="10">
        <v>6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96</v>
      </c>
      <c r="D22" s="10">
        <v>92</v>
      </c>
      <c r="E22" s="10">
        <v>65</v>
      </c>
      <c r="F22" s="10">
        <v>4</v>
      </c>
      <c r="G22" s="10">
        <v>21</v>
      </c>
      <c r="H22" s="10">
        <v>2</v>
      </c>
      <c r="I22" s="10">
        <v>4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53</v>
      </c>
      <c r="D23" s="10">
        <v>52</v>
      </c>
      <c r="E23" s="10">
        <v>24</v>
      </c>
      <c r="F23" s="10">
        <v>3</v>
      </c>
      <c r="G23" s="10">
        <v>22</v>
      </c>
      <c r="H23" s="10">
        <v>3</v>
      </c>
      <c r="I23" s="10">
        <v>1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44</v>
      </c>
      <c r="D24" s="10">
        <v>43</v>
      </c>
      <c r="E24" s="10">
        <v>23</v>
      </c>
      <c r="F24" s="10">
        <v>4</v>
      </c>
      <c r="G24" s="10">
        <v>16</v>
      </c>
      <c r="H24" s="10" t="s">
        <v>43</v>
      </c>
      <c r="I24" s="10">
        <v>1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24</v>
      </c>
      <c r="D25" s="10">
        <v>21</v>
      </c>
      <c r="E25" s="10">
        <v>9</v>
      </c>
      <c r="F25" s="10">
        <v>1</v>
      </c>
      <c r="G25" s="10">
        <v>11</v>
      </c>
      <c r="H25" s="10" t="s">
        <v>43</v>
      </c>
      <c r="I25" s="10">
        <v>3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3</v>
      </c>
      <c r="D26" s="10">
        <v>3</v>
      </c>
      <c r="E26" s="10">
        <v>1</v>
      </c>
      <c r="F26" s="10" t="s">
        <v>43</v>
      </c>
      <c r="G26" s="10">
        <v>2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1053</v>
      </c>
      <c r="D27" s="3">
        <v>390</v>
      </c>
      <c r="E27" s="3">
        <v>172</v>
      </c>
      <c r="F27" s="3">
        <v>101</v>
      </c>
      <c r="G27" s="3">
        <v>82</v>
      </c>
      <c r="H27" s="3">
        <v>35</v>
      </c>
      <c r="I27" s="3">
        <v>663</v>
      </c>
    </row>
    <row r="28" spans="1:11" ht="12" customHeight="1" x14ac:dyDescent="0.2">
      <c r="A28" s="27" t="s">
        <v>32</v>
      </c>
      <c r="B28" s="1" t="s">
        <v>10</v>
      </c>
      <c r="C28" s="10">
        <v>44</v>
      </c>
      <c r="D28" s="10">
        <v>4</v>
      </c>
      <c r="E28" s="10" t="s">
        <v>46</v>
      </c>
      <c r="F28" s="10">
        <v>3</v>
      </c>
      <c r="G28" s="10" t="s">
        <v>46</v>
      </c>
      <c r="H28" s="10">
        <v>1</v>
      </c>
      <c r="I28" s="10">
        <v>40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49</v>
      </c>
      <c r="D29" s="10">
        <v>8</v>
      </c>
      <c r="E29" s="10" t="s">
        <v>46</v>
      </c>
      <c r="F29" s="10">
        <v>7</v>
      </c>
      <c r="G29" s="10" t="s">
        <v>46</v>
      </c>
      <c r="H29" s="10">
        <v>1</v>
      </c>
      <c r="I29" s="10">
        <v>41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56</v>
      </c>
      <c r="D30" s="10">
        <v>7</v>
      </c>
      <c r="E30" s="10" t="s">
        <v>46</v>
      </c>
      <c r="F30" s="10">
        <v>5</v>
      </c>
      <c r="G30" s="10" t="s">
        <v>46</v>
      </c>
      <c r="H30" s="10">
        <v>2</v>
      </c>
      <c r="I30" s="10">
        <v>49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56</v>
      </c>
      <c r="D31" s="10">
        <v>7</v>
      </c>
      <c r="E31" s="10" t="s">
        <v>43</v>
      </c>
      <c r="F31" s="10">
        <v>4</v>
      </c>
      <c r="G31" s="10">
        <v>1</v>
      </c>
      <c r="H31" s="10">
        <v>2</v>
      </c>
      <c r="I31" s="10">
        <v>49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60</v>
      </c>
      <c r="D32" s="10">
        <v>10</v>
      </c>
      <c r="E32" s="10">
        <v>3</v>
      </c>
      <c r="F32" s="10">
        <v>2</v>
      </c>
      <c r="G32" s="10">
        <v>2</v>
      </c>
      <c r="H32" s="10">
        <v>3</v>
      </c>
      <c r="I32" s="10">
        <v>50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72</v>
      </c>
      <c r="D33" s="10">
        <v>10</v>
      </c>
      <c r="E33" s="10">
        <v>1</v>
      </c>
      <c r="F33" s="10">
        <v>6</v>
      </c>
      <c r="G33" s="10">
        <v>1</v>
      </c>
      <c r="H33" s="10">
        <v>2</v>
      </c>
      <c r="I33" s="10">
        <v>62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82</v>
      </c>
      <c r="D34" s="10">
        <v>12</v>
      </c>
      <c r="E34" s="10">
        <v>2</v>
      </c>
      <c r="F34" s="10">
        <v>4</v>
      </c>
      <c r="G34" s="10">
        <v>2</v>
      </c>
      <c r="H34" s="10">
        <v>4</v>
      </c>
      <c r="I34" s="10">
        <v>70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73</v>
      </c>
      <c r="D35" s="10">
        <v>12</v>
      </c>
      <c r="E35" s="10" t="s">
        <v>43</v>
      </c>
      <c r="F35" s="10">
        <v>9</v>
      </c>
      <c r="G35" s="10" t="s">
        <v>43</v>
      </c>
      <c r="H35" s="10">
        <v>3</v>
      </c>
      <c r="I35" s="10">
        <v>61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94</v>
      </c>
      <c r="D36" s="10">
        <v>12</v>
      </c>
      <c r="E36" s="10">
        <v>1</v>
      </c>
      <c r="F36" s="10">
        <v>4</v>
      </c>
      <c r="G36" s="10">
        <v>1</v>
      </c>
      <c r="H36" s="10">
        <v>6</v>
      </c>
      <c r="I36" s="10">
        <v>82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65</v>
      </c>
      <c r="D37" s="10">
        <v>20</v>
      </c>
      <c r="E37" s="10">
        <v>5</v>
      </c>
      <c r="F37" s="10">
        <v>10</v>
      </c>
      <c r="G37" s="10">
        <v>2</v>
      </c>
      <c r="H37" s="10">
        <v>3</v>
      </c>
      <c r="I37" s="10">
        <v>45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44</v>
      </c>
      <c r="D38" s="10">
        <v>9</v>
      </c>
      <c r="E38" s="10">
        <v>3</v>
      </c>
      <c r="F38" s="10">
        <v>5</v>
      </c>
      <c r="G38" s="10" t="s">
        <v>43</v>
      </c>
      <c r="H38" s="10">
        <v>1</v>
      </c>
      <c r="I38" s="10">
        <v>35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51</v>
      </c>
      <c r="D39" s="10">
        <v>14</v>
      </c>
      <c r="E39" s="10">
        <v>6</v>
      </c>
      <c r="F39" s="10">
        <v>4</v>
      </c>
      <c r="G39" s="10">
        <v>1</v>
      </c>
      <c r="H39" s="10">
        <v>3</v>
      </c>
      <c r="I39" s="10">
        <v>37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45</v>
      </c>
      <c r="D40" s="10">
        <v>28</v>
      </c>
      <c r="E40" s="10">
        <v>16</v>
      </c>
      <c r="F40" s="10">
        <v>8</v>
      </c>
      <c r="G40" s="10">
        <v>3</v>
      </c>
      <c r="H40" s="10">
        <v>1</v>
      </c>
      <c r="I40" s="10">
        <v>17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76</v>
      </c>
      <c r="D41" s="10">
        <v>61</v>
      </c>
      <c r="E41" s="10">
        <v>38</v>
      </c>
      <c r="F41" s="10">
        <v>16</v>
      </c>
      <c r="G41" s="10">
        <v>5</v>
      </c>
      <c r="H41" s="10">
        <v>2</v>
      </c>
      <c r="I41" s="10">
        <v>15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52</v>
      </c>
      <c r="D42" s="10">
        <v>48</v>
      </c>
      <c r="E42" s="10">
        <v>36</v>
      </c>
      <c r="F42" s="10">
        <v>4</v>
      </c>
      <c r="G42" s="10">
        <v>8</v>
      </c>
      <c r="H42" s="10" t="s">
        <v>43</v>
      </c>
      <c r="I42" s="10">
        <v>4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53</v>
      </c>
      <c r="D43" s="10">
        <v>50</v>
      </c>
      <c r="E43" s="10">
        <v>29</v>
      </c>
      <c r="F43" s="10">
        <v>4</v>
      </c>
      <c r="G43" s="10">
        <v>17</v>
      </c>
      <c r="H43" s="10" t="s">
        <v>43</v>
      </c>
      <c r="I43" s="10">
        <v>3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35</v>
      </c>
      <c r="D44" s="10">
        <v>35</v>
      </c>
      <c r="E44" s="10">
        <v>15</v>
      </c>
      <c r="F44" s="10">
        <v>2</v>
      </c>
      <c r="G44" s="10">
        <v>17</v>
      </c>
      <c r="H44" s="10">
        <v>1</v>
      </c>
      <c r="I44" s="10" t="s">
        <v>43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24</v>
      </c>
      <c r="D45" s="10">
        <v>23</v>
      </c>
      <c r="E45" s="10">
        <v>11</v>
      </c>
      <c r="F45" s="10">
        <v>3</v>
      </c>
      <c r="G45" s="10">
        <v>9</v>
      </c>
      <c r="H45" s="10" t="s">
        <v>43</v>
      </c>
      <c r="I45" s="10">
        <v>1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19</v>
      </c>
      <c r="D46" s="10">
        <v>17</v>
      </c>
      <c r="E46" s="10">
        <v>5</v>
      </c>
      <c r="F46" s="10">
        <v>1</v>
      </c>
      <c r="G46" s="10">
        <v>11</v>
      </c>
      <c r="H46" s="10" t="s">
        <v>43</v>
      </c>
      <c r="I46" s="10">
        <v>2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3</v>
      </c>
      <c r="D47" s="10">
        <v>3</v>
      </c>
      <c r="E47" s="10">
        <v>1</v>
      </c>
      <c r="F47" s="10" t="s">
        <v>43</v>
      </c>
      <c r="G47" s="10">
        <v>2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962</v>
      </c>
      <c r="D48" s="3">
        <v>278</v>
      </c>
      <c r="E48" s="3">
        <v>159</v>
      </c>
      <c r="F48" s="3">
        <v>53</v>
      </c>
      <c r="G48" s="3">
        <v>27</v>
      </c>
      <c r="H48" s="3">
        <v>39</v>
      </c>
      <c r="I48" s="3">
        <v>684</v>
      </c>
    </row>
    <row r="49" spans="1:11" ht="12" customHeight="1" x14ac:dyDescent="0.2">
      <c r="A49" s="27" t="s">
        <v>32</v>
      </c>
      <c r="B49" s="1" t="s">
        <v>10</v>
      </c>
      <c r="C49" s="10">
        <v>55</v>
      </c>
      <c r="D49" s="10">
        <v>9</v>
      </c>
      <c r="E49" s="10" t="s">
        <v>46</v>
      </c>
      <c r="F49" s="10">
        <v>4</v>
      </c>
      <c r="G49" s="10" t="s">
        <v>46</v>
      </c>
      <c r="H49" s="10">
        <v>5</v>
      </c>
      <c r="I49" s="10">
        <v>46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62</v>
      </c>
      <c r="D50" s="10">
        <v>8</v>
      </c>
      <c r="E50" s="10" t="s">
        <v>46</v>
      </c>
      <c r="F50" s="10">
        <v>6</v>
      </c>
      <c r="G50" s="10" t="s">
        <v>46</v>
      </c>
      <c r="H50" s="10">
        <v>2</v>
      </c>
      <c r="I50" s="10">
        <v>54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66</v>
      </c>
      <c r="D51" s="10">
        <v>6</v>
      </c>
      <c r="E51" s="10" t="s">
        <v>46</v>
      </c>
      <c r="F51" s="10">
        <v>3</v>
      </c>
      <c r="G51" s="10" t="s">
        <v>46</v>
      </c>
      <c r="H51" s="10">
        <v>3</v>
      </c>
      <c r="I51" s="10">
        <v>60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67</v>
      </c>
      <c r="D52" s="10">
        <v>5</v>
      </c>
      <c r="E52" s="10" t="s">
        <v>43</v>
      </c>
      <c r="F52" s="10">
        <v>4</v>
      </c>
      <c r="G52" s="10" t="s">
        <v>43</v>
      </c>
      <c r="H52" s="10">
        <v>1</v>
      </c>
      <c r="I52" s="10">
        <v>62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66</v>
      </c>
      <c r="D53" s="10">
        <v>11</v>
      </c>
      <c r="E53" s="10">
        <v>4</v>
      </c>
      <c r="F53" s="10">
        <v>5</v>
      </c>
      <c r="G53" s="10">
        <v>2</v>
      </c>
      <c r="H53" s="10" t="s">
        <v>43</v>
      </c>
      <c r="I53" s="10">
        <v>55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66</v>
      </c>
      <c r="D54" s="10">
        <v>6</v>
      </c>
      <c r="E54" s="10">
        <v>1</v>
      </c>
      <c r="F54" s="10">
        <v>1</v>
      </c>
      <c r="G54" s="10">
        <v>1</v>
      </c>
      <c r="H54" s="10">
        <v>3</v>
      </c>
      <c r="I54" s="10">
        <v>60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92</v>
      </c>
      <c r="D55" s="10">
        <v>11</v>
      </c>
      <c r="E55" s="10">
        <v>2</v>
      </c>
      <c r="F55" s="10">
        <v>7</v>
      </c>
      <c r="G55" s="10" t="s">
        <v>43</v>
      </c>
      <c r="H55" s="10">
        <v>2</v>
      </c>
      <c r="I55" s="10">
        <v>81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78</v>
      </c>
      <c r="D56" s="10">
        <v>11</v>
      </c>
      <c r="E56" s="10">
        <v>2</v>
      </c>
      <c r="F56" s="10">
        <v>2</v>
      </c>
      <c r="G56" s="10">
        <v>1</v>
      </c>
      <c r="H56" s="10">
        <v>6</v>
      </c>
      <c r="I56" s="10">
        <v>67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59</v>
      </c>
      <c r="D57" s="10">
        <v>11</v>
      </c>
      <c r="E57" s="10">
        <v>2</v>
      </c>
      <c r="F57" s="10">
        <v>6</v>
      </c>
      <c r="G57" s="10">
        <v>2</v>
      </c>
      <c r="H57" s="10">
        <v>1</v>
      </c>
      <c r="I57" s="10">
        <v>48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63</v>
      </c>
      <c r="D58" s="10">
        <v>10</v>
      </c>
      <c r="E58" s="10">
        <v>3</v>
      </c>
      <c r="F58" s="10">
        <v>2</v>
      </c>
      <c r="G58" s="10">
        <v>1</v>
      </c>
      <c r="H58" s="10">
        <v>4</v>
      </c>
      <c r="I58" s="10">
        <v>53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33</v>
      </c>
      <c r="D59" s="10">
        <v>7</v>
      </c>
      <c r="E59" s="10">
        <v>3</v>
      </c>
      <c r="F59" s="10">
        <v>1</v>
      </c>
      <c r="G59" s="10" t="s">
        <v>43</v>
      </c>
      <c r="H59" s="10">
        <v>3</v>
      </c>
      <c r="I59" s="10">
        <v>26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37</v>
      </c>
      <c r="D60" s="10">
        <v>9</v>
      </c>
      <c r="E60" s="10">
        <v>6</v>
      </c>
      <c r="F60" s="10">
        <v>3</v>
      </c>
      <c r="G60" s="10" t="s">
        <v>43</v>
      </c>
      <c r="H60" s="10" t="s">
        <v>43</v>
      </c>
      <c r="I60" s="10">
        <v>28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44</v>
      </c>
      <c r="D61" s="10">
        <v>17</v>
      </c>
      <c r="E61" s="10">
        <v>8</v>
      </c>
      <c r="F61" s="10">
        <v>4</v>
      </c>
      <c r="G61" s="10">
        <v>2</v>
      </c>
      <c r="H61" s="10">
        <v>3</v>
      </c>
      <c r="I61" s="10">
        <v>27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39</v>
      </c>
      <c r="D62" s="10">
        <v>27</v>
      </c>
      <c r="E62" s="10">
        <v>22</v>
      </c>
      <c r="F62" s="10">
        <v>3</v>
      </c>
      <c r="G62" s="10" t="s">
        <v>43</v>
      </c>
      <c r="H62" s="10">
        <v>2</v>
      </c>
      <c r="I62" s="10">
        <v>12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49</v>
      </c>
      <c r="D63" s="10">
        <v>47</v>
      </c>
      <c r="E63" s="10">
        <v>45</v>
      </c>
      <c r="F63" s="10" t="s">
        <v>43</v>
      </c>
      <c r="G63" s="10">
        <v>2</v>
      </c>
      <c r="H63" s="10" t="s">
        <v>43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43</v>
      </c>
      <c r="D64" s="10">
        <v>42</v>
      </c>
      <c r="E64" s="10">
        <v>36</v>
      </c>
      <c r="F64" s="10" t="s">
        <v>43</v>
      </c>
      <c r="G64" s="10">
        <v>4</v>
      </c>
      <c r="H64" s="10">
        <v>2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18</v>
      </c>
      <c r="D65" s="10">
        <v>17</v>
      </c>
      <c r="E65" s="10">
        <v>9</v>
      </c>
      <c r="F65" s="10">
        <v>1</v>
      </c>
      <c r="G65" s="10">
        <v>5</v>
      </c>
      <c r="H65" s="10">
        <v>2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20</v>
      </c>
      <c r="D66" s="10">
        <v>20</v>
      </c>
      <c r="E66" s="10">
        <v>12</v>
      </c>
      <c r="F66" s="10">
        <v>1</v>
      </c>
      <c r="G66" s="10">
        <v>7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</v>
      </c>
      <c r="D67" s="10">
        <v>4</v>
      </c>
      <c r="E67" s="10">
        <v>4</v>
      </c>
      <c r="F67" s="10" t="s">
        <v>43</v>
      </c>
      <c r="G67" s="10" t="s">
        <v>43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6160</v>
      </c>
      <c r="D6" s="3">
        <v>1917</v>
      </c>
      <c r="E6" s="3">
        <v>1177</v>
      </c>
      <c r="F6" s="3">
        <v>147</v>
      </c>
      <c r="G6" s="3">
        <v>305</v>
      </c>
      <c r="H6" s="3">
        <v>288</v>
      </c>
      <c r="I6" s="3">
        <v>4243</v>
      </c>
    </row>
    <row r="7" spans="1:32" ht="12" customHeight="1" x14ac:dyDescent="0.2">
      <c r="A7" s="27" t="s">
        <v>32</v>
      </c>
      <c r="B7" s="1" t="s">
        <v>10</v>
      </c>
      <c r="C7" s="10">
        <v>160</v>
      </c>
      <c r="D7" s="10">
        <v>10</v>
      </c>
      <c r="E7" s="10" t="s">
        <v>46</v>
      </c>
      <c r="F7" s="10">
        <v>5</v>
      </c>
      <c r="G7" s="10" t="s">
        <v>46</v>
      </c>
      <c r="H7" s="10">
        <v>5</v>
      </c>
      <c r="I7" s="10">
        <v>150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195</v>
      </c>
      <c r="D8" s="10">
        <v>14</v>
      </c>
      <c r="E8" s="10" t="s">
        <v>46</v>
      </c>
      <c r="F8" s="10">
        <v>11</v>
      </c>
      <c r="G8" s="10" t="s">
        <v>46</v>
      </c>
      <c r="H8" s="10">
        <v>3</v>
      </c>
      <c r="I8" s="10">
        <v>181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257</v>
      </c>
      <c r="D9" s="10">
        <v>13</v>
      </c>
      <c r="E9" s="10" t="s">
        <v>46</v>
      </c>
      <c r="F9" s="10">
        <v>8</v>
      </c>
      <c r="G9" s="10" t="s">
        <v>46</v>
      </c>
      <c r="H9" s="10">
        <v>5</v>
      </c>
      <c r="I9" s="10">
        <v>244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391</v>
      </c>
      <c r="D10" s="10">
        <v>39</v>
      </c>
      <c r="E10" s="10">
        <v>4</v>
      </c>
      <c r="F10" s="10">
        <v>4</v>
      </c>
      <c r="G10" s="10">
        <v>1</v>
      </c>
      <c r="H10" s="10">
        <v>30</v>
      </c>
      <c r="I10" s="10">
        <v>352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286</v>
      </c>
      <c r="D11" s="10">
        <v>33</v>
      </c>
      <c r="E11" s="10">
        <v>6</v>
      </c>
      <c r="F11" s="10">
        <v>10</v>
      </c>
      <c r="G11" s="10">
        <v>1</v>
      </c>
      <c r="H11" s="10">
        <v>16</v>
      </c>
      <c r="I11" s="10">
        <v>253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356</v>
      </c>
      <c r="D12" s="10">
        <v>34</v>
      </c>
      <c r="E12" s="10">
        <v>3</v>
      </c>
      <c r="F12" s="10">
        <v>2</v>
      </c>
      <c r="G12" s="10">
        <v>6</v>
      </c>
      <c r="H12" s="10">
        <v>23</v>
      </c>
      <c r="I12" s="10">
        <v>322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474</v>
      </c>
      <c r="D13" s="10">
        <v>30</v>
      </c>
      <c r="E13" s="10">
        <v>5</v>
      </c>
      <c r="F13" s="10">
        <v>6</v>
      </c>
      <c r="G13" s="10">
        <v>6</v>
      </c>
      <c r="H13" s="10">
        <v>13</v>
      </c>
      <c r="I13" s="10">
        <v>444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502</v>
      </c>
      <c r="D14" s="10">
        <v>31</v>
      </c>
      <c r="E14" s="10">
        <v>2</v>
      </c>
      <c r="F14" s="10">
        <v>7</v>
      </c>
      <c r="G14" s="10">
        <v>3</v>
      </c>
      <c r="H14" s="10">
        <v>19</v>
      </c>
      <c r="I14" s="10">
        <v>471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432</v>
      </c>
      <c r="D15" s="10">
        <v>22</v>
      </c>
      <c r="E15" s="10">
        <v>1</v>
      </c>
      <c r="F15" s="10">
        <v>4</v>
      </c>
      <c r="G15" s="10">
        <v>4</v>
      </c>
      <c r="H15" s="10">
        <v>13</v>
      </c>
      <c r="I15" s="10">
        <v>410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409</v>
      </c>
      <c r="D16" s="10">
        <v>31</v>
      </c>
      <c r="E16" s="10">
        <v>5</v>
      </c>
      <c r="F16" s="10">
        <v>6</v>
      </c>
      <c r="G16" s="10">
        <v>2</v>
      </c>
      <c r="H16" s="10">
        <v>18</v>
      </c>
      <c r="I16" s="10">
        <v>378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387</v>
      </c>
      <c r="D17" s="10">
        <v>38</v>
      </c>
      <c r="E17" s="10">
        <v>11</v>
      </c>
      <c r="F17" s="10">
        <v>7</v>
      </c>
      <c r="G17" s="10">
        <v>5</v>
      </c>
      <c r="H17" s="10">
        <v>15</v>
      </c>
      <c r="I17" s="10">
        <v>349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388</v>
      </c>
      <c r="D18" s="10">
        <v>72</v>
      </c>
      <c r="E18" s="10">
        <v>24</v>
      </c>
      <c r="F18" s="10">
        <v>18</v>
      </c>
      <c r="G18" s="10">
        <v>2</v>
      </c>
      <c r="H18" s="10">
        <v>28</v>
      </c>
      <c r="I18" s="10">
        <v>316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309</v>
      </c>
      <c r="D19" s="10">
        <v>103</v>
      </c>
      <c r="E19" s="10">
        <v>64</v>
      </c>
      <c r="F19" s="10">
        <v>12</v>
      </c>
      <c r="G19" s="10">
        <v>2</v>
      </c>
      <c r="H19" s="10">
        <v>25</v>
      </c>
      <c r="I19" s="10">
        <v>206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390</v>
      </c>
      <c r="D20" s="10">
        <v>291</v>
      </c>
      <c r="E20" s="10">
        <v>215</v>
      </c>
      <c r="F20" s="10">
        <v>15</v>
      </c>
      <c r="G20" s="10">
        <v>18</v>
      </c>
      <c r="H20" s="10">
        <v>43</v>
      </c>
      <c r="I20" s="10">
        <v>99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428</v>
      </c>
      <c r="D21" s="10">
        <v>396</v>
      </c>
      <c r="E21" s="10">
        <v>321</v>
      </c>
      <c r="F21" s="10">
        <v>9</v>
      </c>
      <c r="G21" s="10">
        <v>49</v>
      </c>
      <c r="H21" s="10">
        <v>17</v>
      </c>
      <c r="I21" s="10">
        <v>32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374</v>
      </c>
      <c r="D22" s="10">
        <v>359</v>
      </c>
      <c r="E22" s="10">
        <v>267</v>
      </c>
      <c r="F22" s="10">
        <v>8</v>
      </c>
      <c r="G22" s="10">
        <v>72</v>
      </c>
      <c r="H22" s="10">
        <v>12</v>
      </c>
      <c r="I22" s="10">
        <v>15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216</v>
      </c>
      <c r="D23" s="10">
        <v>212</v>
      </c>
      <c r="E23" s="10">
        <v>143</v>
      </c>
      <c r="F23" s="10">
        <v>6</v>
      </c>
      <c r="G23" s="10">
        <v>61</v>
      </c>
      <c r="H23" s="10">
        <v>2</v>
      </c>
      <c r="I23" s="10">
        <v>4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131</v>
      </c>
      <c r="D24" s="10">
        <v>124</v>
      </c>
      <c r="E24" s="10">
        <v>74</v>
      </c>
      <c r="F24" s="10">
        <v>6</v>
      </c>
      <c r="G24" s="10">
        <v>43</v>
      </c>
      <c r="H24" s="10">
        <v>1</v>
      </c>
      <c r="I24" s="10">
        <v>7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73</v>
      </c>
      <c r="D25" s="10">
        <v>63</v>
      </c>
      <c r="E25" s="10">
        <v>31</v>
      </c>
      <c r="F25" s="10">
        <v>3</v>
      </c>
      <c r="G25" s="10">
        <v>29</v>
      </c>
      <c r="H25" s="10" t="s">
        <v>43</v>
      </c>
      <c r="I25" s="10">
        <v>10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2</v>
      </c>
      <c r="D26" s="10">
        <v>2</v>
      </c>
      <c r="E26" s="10">
        <v>1</v>
      </c>
      <c r="F26" s="10" t="s">
        <v>43</v>
      </c>
      <c r="G26" s="10">
        <v>1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3228</v>
      </c>
      <c r="D27" s="3">
        <v>1097</v>
      </c>
      <c r="E27" s="3">
        <v>580</v>
      </c>
      <c r="F27" s="3">
        <v>100</v>
      </c>
      <c r="G27" s="3">
        <v>240</v>
      </c>
      <c r="H27" s="3">
        <v>177</v>
      </c>
      <c r="I27" s="3">
        <v>2131</v>
      </c>
    </row>
    <row r="28" spans="1:11" ht="12" customHeight="1" x14ac:dyDescent="0.2">
      <c r="A28" s="27" t="s">
        <v>32</v>
      </c>
      <c r="B28" s="1" t="s">
        <v>10</v>
      </c>
      <c r="C28" s="10">
        <v>79</v>
      </c>
      <c r="D28" s="10">
        <v>7</v>
      </c>
      <c r="E28" s="10" t="s">
        <v>46</v>
      </c>
      <c r="F28" s="10">
        <v>3</v>
      </c>
      <c r="G28" s="10" t="s">
        <v>46</v>
      </c>
      <c r="H28" s="10">
        <v>4</v>
      </c>
      <c r="I28" s="10">
        <v>72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87</v>
      </c>
      <c r="D29" s="10">
        <v>7</v>
      </c>
      <c r="E29" s="10" t="s">
        <v>46</v>
      </c>
      <c r="F29" s="10">
        <v>5</v>
      </c>
      <c r="G29" s="10" t="s">
        <v>46</v>
      </c>
      <c r="H29" s="10">
        <v>2</v>
      </c>
      <c r="I29" s="10">
        <v>80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140</v>
      </c>
      <c r="D30" s="10">
        <v>7</v>
      </c>
      <c r="E30" s="10" t="s">
        <v>46</v>
      </c>
      <c r="F30" s="10">
        <v>5</v>
      </c>
      <c r="G30" s="10" t="s">
        <v>46</v>
      </c>
      <c r="H30" s="10">
        <v>2</v>
      </c>
      <c r="I30" s="10">
        <v>133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187</v>
      </c>
      <c r="D31" s="10">
        <v>27</v>
      </c>
      <c r="E31" s="10">
        <v>3</v>
      </c>
      <c r="F31" s="10">
        <v>2</v>
      </c>
      <c r="G31" s="10">
        <v>1</v>
      </c>
      <c r="H31" s="10">
        <v>21</v>
      </c>
      <c r="I31" s="10">
        <v>160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144</v>
      </c>
      <c r="D32" s="10">
        <v>17</v>
      </c>
      <c r="E32" s="10">
        <v>2</v>
      </c>
      <c r="F32" s="10">
        <v>6</v>
      </c>
      <c r="G32" s="10" t="s">
        <v>43</v>
      </c>
      <c r="H32" s="10">
        <v>9</v>
      </c>
      <c r="I32" s="10">
        <v>127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197</v>
      </c>
      <c r="D33" s="10">
        <v>23</v>
      </c>
      <c r="E33" s="10">
        <v>1</v>
      </c>
      <c r="F33" s="10">
        <v>2</v>
      </c>
      <c r="G33" s="10">
        <v>5</v>
      </c>
      <c r="H33" s="10">
        <v>15</v>
      </c>
      <c r="I33" s="10">
        <v>174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249</v>
      </c>
      <c r="D34" s="10">
        <v>19</v>
      </c>
      <c r="E34" s="10">
        <v>2</v>
      </c>
      <c r="F34" s="10">
        <v>5</v>
      </c>
      <c r="G34" s="10">
        <v>2</v>
      </c>
      <c r="H34" s="10">
        <v>10</v>
      </c>
      <c r="I34" s="10">
        <v>230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242</v>
      </c>
      <c r="D35" s="10">
        <v>21</v>
      </c>
      <c r="E35" s="10">
        <v>1</v>
      </c>
      <c r="F35" s="10">
        <v>3</v>
      </c>
      <c r="G35" s="10">
        <v>1</v>
      </c>
      <c r="H35" s="10">
        <v>16</v>
      </c>
      <c r="I35" s="10">
        <v>221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221</v>
      </c>
      <c r="D36" s="10">
        <v>16</v>
      </c>
      <c r="E36" s="10" t="s">
        <v>43</v>
      </c>
      <c r="F36" s="10">
        <v>4</v>
      </c>
      <c r="G36" s="10">
        <v>4</v>
      </c>
      <c r="H36" s="10">
        <v>8</v>
      </c>
      <c r="I36" s="10">
        <v>205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221</v>
      </c>
      <c r="D37" s="10">
        <v>21</v>
      </c>
      <c r="E37" s="10">
        <v>1</v>
      </c>
      <c r="F37" s="10">
        <v>6</v>
      </c>
      <c r="G37" s="10" t="s">
        <v>43</v>
      </c>
      <c r="H37" s="10">
        <v>14</v>
      </c>
      <c r="I37" s="10">
        <v>200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211</v>
      </c>
      <c r="D38" s="10">
        <v>22</v>
      </c>
      <c r="E38" s="10">
        <v>6</v>
      </c>
      <c r="F38" s="10">
        <v>5</v>
      </c>
      <c r="G38" s="10">
        <v>1</v>
      </c>
      <c r="H38" s="10">
        <v>10</v>
      </c>
      <c r="I38" s="10">
        <v>189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218</v>
      </c>
      <c r="D39" s="10">
        <v>46</v>
      </c>
      <c r="E39" s="10">
        <v>8</v>
      </c>
      <c r="F39" s="10">
        <v>11</v>
      </c>
      <c r="G39" s="10">
        <v>2</v>
      </c>
      <c r="H39" s="10">
        <v>25</v>
      </c>
      <c r="I39" s="10">
        <v>172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168</v>
      </c>
      <c r="D40" s="10">
        <v>72</v>
      </c>
      <c r="E40" s="10">
        <v>47</v>
      </c>
      <c r="F40" s="10">
        <v>10</v>
      </c>
      <c r="G40" s="10">
        <v>2</v>
      </c>
      <c r="H40" s="10">
        <v>13</v>
      </c>
      <c r="I40" s="10">
        <v>96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222</v>
      </c>
      <c r="D41" s="10">
        <v>183</v>
      </c>
      <c r="E41" s="10">
        <v>141</v>
      </c>
      <c r="F41" s="10">
        <v>11</v>
      </c>
      <c r="G41" s="10">
        <v>15</v>
      </c>
      <c r="H41" s="10">
        <v>16</v>
      </c>
      <c r="I41" s="10">
        <v>39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218</v>
      </c>
      <c r="D42" s="10">
        <v>201</v>
      </c>
      <c r="E42" s="10">
        <v>149</v>
      </c>
      <c r="F42" s="10">
        <v>6</v>
      </c>
      <c r="G42" s="10">
        <v>41</v>
      </c>
      <c r="H42" s="10">
        <v>5</v>
      </c>
      <c r="I42" s="10">
        <v>17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187</v>
      </c>
      <c r="D43" s="10">
        <v>181</v>
      </c>
      <c r="E43" s="10">
        <v>110</v>
      </c>
      <c r="F43" s="10">
        <v>7</v>
      </c>
      <c r="G43" s="10">
        <v>58</v>
      </c>
      <c r="H43" s="10">
        <v>6</v>
      </c>
      <c r="I43" s="10">
        <v>6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106</v>
      </c>
      <c r="D44" s="10">
        <v>103</v>
      </c>
      <c r="E44" s="10">
        <v>51</v>
      </c>
      <c r="F44" s="10">
        <v>2</v>
      </c>
      <c r="G44" s="10">
        <v>49</v>
      </c>
      <c r="H44" s="10">
        <v>1</v>
      </c>
      <c r="I44" s="10">
        <v>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79</v>
      </c>
      <c r="D45" s="10">
        <v>75</v>
      </c>
      <c r="E45" s="10">
        <v>36</v>
      </c>
      <c r="F45" s="10">
        <v>5</v>
      </c>
      <c r="G45" s="10">
        <v>34</v>
      </c>
      <c r="H45" s="10" t="s">
        <v>43</v>
      </c>
      <c r="I45" s="10">
        <v>4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50</v>
      </c>
      <c r="D46" s="10">
        <v>47</v>
      </c>
      <c r="E46" s="10">
        <v>21</v>
      </c>
      <c r="F46" s="10">
        <v>2</v>
      </c>
      <c r="G46" s="10">
        <v>24</v>
      </c>
      <c r="H46" s="10" t="s">
        <v>43</v>
      </c>
      <c r="I46" s="10">
        <v>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2</v>
      </c>
      <c r="D47" s="10">
        <v>2</v>
      </c>
      <c r="E47" s="10">
        <v>1</v>
      </c>
      <c r="F47" s="10" t="s">
        <v>43</v>
      </c>
      <c r="G47" s="10">
        <v>1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2932</v>
      </c>
      <c r="D48" s="3">
        <v>820</v>
      </c>
      <c r="E48" s="3">
        <v>597</v>
      </c>
      <c r="F48" s="3">
        <v>47</v>
      </c>
      <c r="G48" s="3">
        <v>65</v>
      </c>
      <c r="H48" s="3">
        <v>111</v>
      </c>
      <c r="I48" s="3">
        <v>2112</v>
      </c>
    </row>
    <row r="49" spans="1:11" ht="12" customHeight="1" x14ac:dyDescent="0.2">
      <c r="A49" s="27" t="s">
        <v>32</v>
      </c>
      <c r="B49" s="1" t="s">
        <v>10</v>
      </c>
      <c r="C49" s="10">
        <v>81</v>
      </c>
      <c r="D49" s="10">
        <v>3</v>
      </c>
      <c r="E49" s="10" t="s">
        <v>46</v>
      </c>
      <c r="F49" s="10">
        <v>2</v>
      </c>
      <c r="G49" s="10" t="s">
        <v>46</v>
      </c>
      <c r="H49" s="10">
        <v>1</v>
      </c>
      <c r="I49" s="10">
        <v>78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108</v>
      </c>
      <c r="D50" s="10">
        <v>7</v>
      </c>
      <c r="E50" s="10" t="s">
        <v>46</v>
      </c>
      <c r="F50" s="10">
        <v>6</v>
      </c>
      <c r="G50" s="10" t="s">
        <v>46</v>
      </c>
      <c r="H50" s="10">
        <v>1</v>
      </c>
      <c r="I50" s="10">
        <v>101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117</v>
      </c>
      <c r="D51" s="10">
        <v>6</v>
      </c>
      <c r="E51" s="10" t="s">
        <v>46</v>
      </c>
      <c r="F51" s="10">
        <v>3</v>
      </c>
      <c r="G51" s="10" t="s">
        <v>46</v>
      </c>
      <c r="H51" s="10">
        <v>3</v>
      </c>
      <c r="I51" s="10">
        <v>111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204</v>
      </c>
      <c r="D52" s="10">
        <v>12</v>
      </c>
      <c r="E52" s="10">
        <v>1</v>
      </c>
      <c r="F52" s="10">
        <v>2</v>
      </c>
      <c r="G52" s="10" t="s">
        <v>43</v>
      </c>
      <c r="H52" s="10">
        <v>9</v>
      </c>
      <c r="I52" s="10">
        <v>192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142</v>
      </c>
      <c r="D53" s="10">
        <v>16</v>
      </c>
      <c r="E53" s="10">
        <v>4</v>
      </c>
      <c r="F53" s="10">
        <v>4</v>
      </c>
      <c r="G53" s="10">
        <v>1</v>
      </c>
      <c r="H53" s="10">
        <v>7</v>
      </c>
      <c r="I53" s="10">
        <v>126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159</v>
      </c>
      <c r="D54" s="10">
        <v>11</v>
      </c>
      <c r="E54" s="10">
        <v>2</v>
      </c>
      <c r="F54" s="10" t="s">
        <v>43</v>
      </c>
      <c r="G54" s="10">
        <v>1</v>
      </c>
      <c r="H54" s="10">
        <v>8</v>
      </c>
      <c r="I54" s="10">
        <v>148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225</v>
      </c>
      <c r="D55" s="10">
        <v>11</v>
      </c>
      <c r="E55" s="10">
        <v>3</v>
      </c>
      <c r="F55" s="10">
        <v>1</v>
      </c>
      <c r="G55" s="10">
        <v>4</v>
      </c>
      <c r="H55" s="10">
        <v>3</v>
      </c>
      <c r="I55" s="10">
        <v>214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260</v>
      </c>
      <c r="D56" s="10">
        <v>10</v>
      </c>
      <c r="E56" s="10">
        <v>1</v>
      </c>
      <c r="F56" s="10">
        <v>4</v>
      </c>
      <c r="G56" s="10">
        <v>2</v>
      </c>
      <c r="H56" s="10">
        <v>3</v>
      </c>
      <c r="I56" s="10">
        <v>250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211</v>
      </c>
      <c r="D57" s="10">
        <v>6</v>
      </c>
      <c r="E57" s="10">
        <v>1</v>
      </c>
      <c r="F57" s="10" t="s">
        <v>43</v>
      </c>
      <c r="G57" s="10" t="s">
        <v>43</v>
      </c>
      <c r="H57" s="10">
        <v>5</v>
      </c>
      <c r="I57" s="10">
        <v>205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188</v>
      </c>
      <c r="D58" s="10">
        <v>10</v>
      </c>
      <c r="E58" s="10">
        <v>4</v>
      </c>
      <c r="F58" s="10" t="s">
        <v>43</v>
      </c>
      <c r="G58" s="10">
        <v>2</v>
      </c>
      <c r="H58" s="10">
        <v>4</v>
      </c>
      <c r="I58" s="10">
        <v>178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176</v>
      </c>
      <c r="D59" s="10">
        <v>16</v>
      </c>
      <c r="E59" s="10">
        <v>5</v>
      </c>
      <c r="F59" s="10">
        <v>2</v>
      </c>
      <c r="G59" s="10">
        <v>4</v>
      </c>
      <c r="H59" s="10">
        <v>5</v>
      </c>
      <c r="I59" s="10">
        <v>160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170</v>
      </c>
      <c r="D60" s="10">
        <v>26</v>
      </c>
      <c r="E60" s="10">
        <v>16</v>
      </c>
      <c r="F60" s="10">
        <v>7</v>
      </c>
      <c r="G60" s="10" t="s">
        <v>43</v>
      </c>
      <c r="H60" s="10">
        <v>3</v>
      </c>
      <c r="I60" s="10">
        <v>144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141</v>
      </c>
      <c r="D61" s="10">
        <v>31</v>
      </c>
      <c r="E61" s="10">
        <v>17</v>
      </c>
      <c r="F61" s="10">
        <v>2</v>
      </c>
      <c r="G61" s="10" t="s">
        <v>43</v>
      </c>
      <c r="H61" s="10">
        <v>12</v>
      </c>
      <c r="I61" s="10">
        <v>110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168</v>
      </c>
      <c r="D62" s="10">
        <v>108</v>
      </c>
      <c r="E62" s="10">
        <v>74</v>
      </c>
      <c r="F62" s="10">
        <v>4</v>
      </c>
      <c r="G62" s="10">
        <v>3</v>
      </c>
      <c r="H62" s="10">
        <v>27</v>
      </c>
      <c r="I62" s="10">
        <v>60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210</v>
      </c>
      <c r="D63" s="10">
        <v>195</v>
      </c>
      <c r="E63" s="10">
        <v>172</v>
      </c>
      <c r="F63" s="10">
        <v>3</v>
      </c>
      <c r="G63" s="10">
        <v>8</v>
      </c>
      <c r="H63" s="10">
        <v>12</v>
      </c>
      <c r="I63" s="10">
        <v>15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187</v>
      </c>
      <c r="D64" s="10">
        <v>178</v>
      </c>
      <c r="E64" s="10">
        <v>157</v>
      </c>
      <c r="F64" s="10">
        <v>1</v>
      </c>
      <c r="G64" s="10">
        <v>14</v>
      </c>
      <c r="H64" s="10">
        <v>6</v>
      </c>
      <c r="I64" s="10">
        <v>9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110</v>
      </c>
      <c r="D65" s="10">
        <v>109</v>
      </c>
      <c r="E65" s="10">
        <v>92</v>
      </c>
      <c r="F65" s="10">
        <v>4</v>
      </c>
      <c r="G65" s="10">
        <v>12</v>
      </c>
      <c r="H65" s="10">
        <v>1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52</v>
      </c>
      <c r="D66" s="10">
        <v>49</v>
      </c>
      <c r="E66" s="10">
        <v>38</v>
      </c>
      <c r="F66" s="10">
        <v>1</v>
      </c>
      <c r="G66" s="10">
        <v>9</v>
      </c>
      <c r="H66" s="10">
        <v>1</v>
      </c>
      <c r="I66" s="10">
        <v>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23</v>
      </c>
      <c r="D67" s="10">
        <v>16</v>
      </c>
      <c r="E67" s="10">
        <v>10</v>
      </c>
      <c r="F67" s="10">
        <v>1</v>
      </c>
      <c r="G67" s="10">
        <v>5</v>
      </c>
      <c r="H67" s="10" t="s">
        <v>43</v>
      </c>
      <c r="I67" s="10">
        <v>7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153990</v>
      </c>
      <c r="D6" s="3">
        <v>32695</v>
      </c>
      <c r="E6" s="3">
        <v>19233</v>
      </c>
      <c r="F6" s="3">
        <v>1921</v>
      </c>
      <c r="G6" s="3">
        <v>5715</v>
      </c>
      <c r="H6" s="3">
        <v>5826</v>
      </c>
      <c r="I6" s="3">
        <v>121295</v>
      </c>
    </row>
    <row r="7" spans="1:32" ht="12" customHeight="1" x14ac:dyDescent="0.2">
      <c r="A7" s="27" t="s">
        <v>32</v>
      </c>
      <c r="B7" s="1" t="s">
        <v>10</v>
      </c>
      <c r="C7" s="10">
        <v>1051</v>
      </c>
      <c r="D7" s="10">
        <v>58</v>
      </c>
      <c r="E7" s="10" t="s">
        <v>46</v>
      </c>
      <c r="F7" s="10">
        <v>14</v>
      </c>
      <c r="G7" s="10" t="s">
        <v>46</v>
      </c>
      <c r="H7" s="10">
        <v>44</v>
      </c>
      <c r="I7" s="10">
        <v>993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2402</v>
      </c>
      <c r="D8" s="10">
        <v>115</v>
      </c>
      <c r="E8" s="10" t="s">
        <v>46</v>
      </c>
      <c r="F8" s="10">
        <v>29</v>
      </c>
      <c r="G8" s="10" t="s">
        <v>46</v>
      </c>
      <c r="H8" s="10">
        <v>86</v>
      </c>
      <c r="I8" s="10">
        <v>2287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3798</v>
      </c>
      <c r="D9" s="10">
        <v>176</v>
      </c>
      <c r="E9" s="10" t="s">
        <v>46</v>
      </c>
      <c r="F9" s="10">
        <v>51</v>
      </c>
      <c r="G9" s="10" t="s">
        <v>46</v>
      </c>
      <c r="H9" s="10">
        <v>125</v>
      </c>
      <c r="I9" s="10">
        <v>3622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6586</v>
      </c>
      <c r="D10" s="10">
        <v>252</v>
      </c>
      <c r="E10" s="10">
        <v>17</v>
      </c>
      <c r="F10" s="10">
        <v>55</v>
      </c>
      <c r="G10" s="10">
        <v>15</v>
      </c>
      <c r="H10" s="10">
        <v>165</v>
      </c>
      <c r="I10" s="10">
        <v>6334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8666</v>
      </c>
      <c r="D11" s="10">
        <v>330</v>
      </c>
      <c r="E11" s="10">
        <v>55</v>
      </c>
      <c r="F11" s="10">
        <v>31</v>
      </c>
      <c r="G11" s="10">
        <v>43</v>
      </c>
      <c r="H11" s="10">
        <v>201</v>
      </c>
      <c r="I11" s="10">
        <v>8336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13060</v>
      </c>
      <c r="D12" s="10">
        <v>640</v>
      </c>
      <c r="E12" s="10">
        <v>91</v>
      </c>
      <c r="F12" s="10">
        <v>58</v>
      </c>
      <c r="G12" s="10">
        <v>65</v>
      </c>
      <c r="H12" s="10">
        <v>426</v>
      </c>
      <c r="I12" s="10">
        <v>12420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17154</v>
      </c>
      <c r="D13" s="10">
        <v>932</v>
      </c>
      <c r="E13" s="10">
        <v>116</v>
      </c>
      <c r="F13" s="10">
        <v>103</v>
      </c>
      <c r="G13" s="10">
        <v>68</v>
      </c>
      <c r="H13" s="10">
        <v>645</v>
      </c>
      <c r="I13" s="10">
        <v>16222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17871</v>
      </c>
      <c r="D14" s="10">
        <v>919</v>
      </c>
      <c r="E14" s="10">
        <v>114</v>
      </c>
      <c r="F14" s="10">
        <v>116</v>
      </c>
      <c r="G14" s="10">
        <v>104</v>
      </c>
      <c r="H14" s="10">
        <v>585</v>
      </c>
      <c r="I14" s="10">
        <v>16952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14693</v>
      </c>
      <c r="D15" s="10">
        <v>748</v>
      </c>
      <c r="E15" s="10">
        <v>92</v>
      </c>
      <c r="F15" s="10">
        <v>108</v>
      </c>
      <c r="G15" s="10">
        <v>66</v>
      </c>
      <c r="H15" s="10">
        <v>482</v>
      </c>
      <c r="I15" s="10">
        <v>13945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12108</v>
      </c>
      <c r="D16" s="10">
        <v>737</v>
      </c>
      <c r="E16" s="10">
        <v>118</v>
      </c>
      <c r="F16" s="10">
        <v>128</v>
      </c>
      <c r="G16" s="10">
        <v>50</v>
      </c>
      <c r="H16" s="10">
        <v>441</v>
      </c>
      <c r="I16" s="10">
        <v>11371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11228</v>
      </c>
      <c r="D17" s="10">
        <v>746</v>
      </c>
      <c r="E17" s="10">
        <v>136</v>
      </c>
      <c r="F17" s="10">
        <v>148</v>
      </c>
      <c r="G17" s="10">
        <v>46</v>
      </c>
      <c r="H17" s="10">
        <v>416</v>
      </c>
      <c r="I17" s="10">
        <v>10482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9446</v>
      </c>
      <c r="D18" s="10">
        <v>897</v>
      </c>
      <c r="E18" s="10">
        <v>209</v>
      </c>
      <c r="F18" s="10">
        <v>201</v>
      </c>
      <c r="G18" s="10">
        <v>33</v>
      </c>
      <c r="H18" s="10">
        <v>454</v>
      </c>
      <c r="I18" s="10">
        <v>8549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7517</v>
      </c>
      <c r="D19" s="10">
        <v>1891</v>
      </c>
      <c r="E19" s="10">
        <v>1152</v>
      </c>
      <c r="F19" s="10">
        <v>225</v>
      </c>
      <c r="G19" s="10">
        <v>82</v>
      </c>
      <c r="H19" s="10">
        <v>432</v>
      </c>
      <c r="I19" s="10">
        <v>5626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6715</v>
      </c>
      <c r="D20" s="10">
        <v>4398</v>
      </c>
      <c r="E20" s="10">
        <v>3208</v>
      </c>
      <c r="F20" s="10">
        <v>187</v>
      </c>
      <c r="G20" s="10">
        <v>338</v>
      </c>
      <c r="H20" s="10">
        <v>665</v>
      </c>
      <c r="I20" s="10">
        <v>2317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7534</v>
      </c>
      <c r="D21" s="10">
        <v>6762</v>
      </c>
      <c r="E21" s="10">
        <v>5336</v>
      </c>
      <c r="F21" s="10">
        <v>148</v>
      </c>
      <c r="G21" s="10">
        <v>902</v>
      </c>
      <c r="H21" s="10">
        <v>376</v>
      </c>
      <c r="I21" s="10">
        <v>772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6515</v>
      </c>
      <c r="D22" s="10">
        <v>6062</v>
      </c>
      <c r="E22" s="10">
        <v>4495</v>
      </c>
      <c r="F22" s="10">
        <v>108</v>
      </c>
      <c r="G22" s="10">
        <v>1320</v>
      </c>
      <c r="H22" s="10">
        <v>139</v>
      </c>
      <c r="I22" s="10">
        <v>453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4051</v>
      </c>
      <c r="D23" s="10">
        <v>3802</v>
      </c>
      <c r="E23" s="10">
        <v>2454</v>
      </c>
      <c r="F23" s="10">
        <v>80</v>
      </c>
      <c r="G23" s="10">
        <v>1195</v>
      </c>
      <c r="H23" s="10">
        <v>73</v>
      </c>
      <c r="I23" s="10">
        <v>249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2216</v>
      </c>
      <c r="D24" s="10">
        <v>2068</v>
      </c>
      <c r="E24" s="10">
        <v>1106</v>
      </c>
      <c r="F24" s="10">
        <v>78</v>
      </c>
      <c r="G24" s="10">
        <v>849</v>
      </c>
      <c r="H24" s="10">
        <v>35</v>
      </c>
      <c r="I24" s="10">
        <v>148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1332</v>
      </c>
      <c r="D25" s="10">
        <v>1125</v>
      </c>
      <c r="E25" s="10">
        <v>516</v>
      </c>
      <c r="F25" s="10">
        <v>50</v>
      </c>
      <c r="G25" s="10">
        <v>526</v>
      </c>
      <c r="H25" s="10">
        <v>33</v>
      </c>
      <c r="I25" s="10">
        <v>207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47</v>
      </c>
      <c r="D26" s="10">
        <v>37</v>
      </c>
      <c r="E26" s="10">
        <v>18</v>
      </c>
      <c r="F26" s="10">
        <v>3</v>
      </c>
      <c r="G26" s="10">
        <v>13</v>
      </c>
      <c r="H26" s="10">
        <v>3</v>
      </c>
      <c r="I26" s="10">
        <v>10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83045</v>
      </c>
      <c r="D27" s="3">
        <v>20375</v>
      </c>
      <c r="E27" s="3">
        <v>10372</v>
      </c>
      <c r="F27" s="3">
        <v>1499</v>
      </c>
      <c r="G27" s="3">
        <v>4747</v>
      </c>
      <c r="H27" s="3">
        <v>3757</v>
      </c>
      <c r="I27" s="3">
        <v>62670</v>
      </c>
    </row>
    <row r="28" spans="1:11" ht="12" customHeight="1" x14ac:dyDescent="0.2">
      <c r="A28" s="27" t="s">
        <v>32</v>
      </c>
      <c r="B28" s="1" t="s">
        <v>10</v>
      </c>
      <c r="C28" s="10">
        <v>492</v>
      </c>
      <c r="D28" s="10">
        <v>35</v>
      </c>
      <c r="E28" s="10" t="s">
        <v>46</v>
      </c>
      <c r="F28" s="10">
        <v>9</v>
      </c>
      <c r="G28" s="10" t="s">
        <v>46</v>
      </c>
      <c r="H28" s="10">
        <v>26</v>
      </c>
      <c r="I28" s="10">
        <v>457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1191</v>
      </c>
      <c r="D29" s="10">
        <v>59</v>
      </c>
      <c r="E29" s="10" t="s">
        <v>46</v>
      </c>
      <c r="F29" s="10">
        <v>21</v>
      </c>
      <c r="G29" s="10" t="s">
        <v>46</v>
      </c>
      <c r="H29" s="10">
        <v>38</v>
      </c>
      <c r="I29" s="10">
        <v>1132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1868</v>
      </c>
      <c r="D30" s="10">
        <v>84</v>
      </c>
      <c r="E30" s="10" t="s">
        <v>46</v>
      </c>
      <c r="F30" s="10">
        <v>25</v>
      </c>
      <c r="G30" s="10" t="s">
        <v>46</v>
      </c>
      <c r="H30" s="10">
        <v>59</v>
      </c>
      <c r="I30" s="10">
        <v>1784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3370</v>
      </c>
      <c r="D31" s="10">
        <v>143</v>
      </c>
      <c r="E31" s="10">
        <v>11</v>
      </c>
      <c r="F31" s="10">
        <v>29</v>
      </c>
      <c r="G31" s="10">
        <v>8</v>
      </c>
      <c r="H31" s="10">
        <v>95</v>
      </c>
      <c r="I31" s="10">
        <v>3227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4558</v>
      </c>
      <c r="D32" s="10">
        <v>207</v>
      </c>
      <c r="E32" s="10">
        <v>29</v>
      </c>
      <c r="F32" s="10">
        <v>16</v>
      </c>
      <c r="G32" s="10">
        <v>28</v>
      </c>
      <c r="H32" s="10">
        <v>134</v>
      </c>
      <c r="I32" s="10">
        <v>4351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6875</v>
      </c>
      <c r="D33" s="10">
        <v>450</v>
      </c>
      <c r="E33" s="10">
        <v>57</v>
      </c>
      <c r="F33" s="10">
        <v>33</v>
      </c>
      <c r="G33" s="10">
        <v>41</v>
      </c>
      <c r="H33" s="10">
        <v>319</v>
      </c>
      <c r="I33" s="10">
        <v>6425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8936</v>
      </c>
      <c r="D34" s="10">
        <v>624</v>
      </c>
      <c r="E34" s="10">
        <v>64</v>
      </c>
      <c r="F34" s="10">
        <v>56</v>
      </c>
      <c r="G34" s="10">
        <v>36</v>
      </c>
      <c r="H34" s="10">
        <v>468</v>
      </c>
      <c r="I34" s="10">
        <v>8312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9212</v>
      </c>
      <c r="D35" s="10">
        <v>639</v>
      </c>
      <c r="E35" s="10">
        <v>58</v>
      </c>
      <c r="F35" s="10">
        <v>82</v>
      </c>
      <c r="G35" s="10">
        <v>66</v>
      </c>
      <c r="H35" s="10">
        <v>433</v>
      </c>
      <c r="I35" s="10">
        <v>8573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7757</v>
      </c>
      <c r="D36" s="10">
        <v>489</v>
      </c>
      <c r="E36" s="10">
        <v>45</v>
      </c>
      <c r="F36" s="10">
        <v>77</v>
      </c>
      <c r="G36" s="10">
        <v>37</v>
      </c>
      <c r="H36" s="10">
        <v>330</v>
      </c>
      <c r="I36" s="10">
        <v>7268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6553</v>
      </c>
      <c r="D37" s="10">
        <v>510</v>
      </c>
      <c r="E37" s="10">
        <v>65</v>
      </c>
      <c r="F37" s="10">
        <v>95</v>
      </c>
      <c r="G37" s="10">
        <v>29</v>
      </c>
      <c r="H37" s="10">
        <v>321</v>
      </c>
      <c r="I37" s="10">
        <v>6043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6097</v>
      </c>
      <c r="D38" s="10">
        <v>492</v>
      </c>
      <c r="E38" s="10">
        <v>67</v>
      </c>
      <c r="F38" s="10">
        <v>123</v>
      </c>
      <c r="G38" s="10">
        <v>25</v>
      </c>
      <c r="H38" s="10">
        <v>277</v>
      </c>
      <c r="I38" s="10">
        <v>5605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5156</v>
      </c>
      <c r="D39" s="10">
        <v>576</v>
      </c>
      <c r="E39" s="10">
        <v>105</v>
      </c>
      <c r="F39" s="10">
        <v>164</v>
      </c>
      <c r="G39" s="10">
        <v>18</v>
      </c>
      <c r="H39" s="10">
        <v>289</v>
      </c>
      <c r="I39" s="10">
        <v>4580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4201</v>
      </c>
      <c r="D40" s="10">
        <v>1413</v>
      </c>
      <c r="E40" s="10">
        <v>902</v>
      </c>
      <c r="F40" s="10">
        <v>187</v>
      </c>
      <c r="G40" s="10">
        <v>63</v>
      </c>
      <c r="H40" s="10">
        <v>261</v>
      </c>
      <c r="I40" s="10">
        <v>2788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3884</v>
      </c>
      <c r="D41" s="10">
        <v>2876</v>
      </c>
      <c r="E41" s="10">
        <v>2098</v>
      </c>
      <c r="F41" s="10">
        <v>152</v>
      </c>
      <c r="G41" s="10">
        <v>307</v>
      </c>
      <c r="H41" s="10">
        <v>319</v>
      </c>
      <c r="I41" s="10">
        <v>1008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4276</v>
      </c>
      <c r="D42" s="10">
        <v>3838</v>
      </c>
      <c r="E42" s="10">
        <v>2733</v>
      </c>
      <c r="F42" s="10">
        <v>131</v>
      </c>
      <c r="G42" s="10">
        <v>783</v>
      </c>
      <c r="H42" s="10">
        <v>191</v>
      </c>
      <c r="I42" s="10">
        <v>438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3802</v>
      </c>
      <c r="D43" s="10">
        <v>3506</v>
      </c>
      <c r="E43" s="10">
        <v>2195</v>
      </c>
      <c r="F43" s="10">
        <v>102</v>
      </c>
      <c r="G43" s="10">
        <v>1113</v>
      </c>
      <c r="H43" s="10">
        <v>96</v>
      </c>
      <c r="I43" s="10">
        <v>296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2491</v>
      </c>
      <c r="D44" s="10">
        <v>2333</v>
      </c>
      <c r="E44" s="10">
        <v>1186</v>
      </c>
      <c r="F44" s="10">
        <v>71</v>
      </c>
      <c r="G44" s="10">
        <v>1024</v>
      </c>
      <c r="H44" s="10">
        <v>52</v>
      </c>
      <c r="I44" s="10">
        <v>158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1415</v>
      </c>
      <c r="D45" s="10">
        <v>1319</v>
      </c>
      <c r="E45" s="10">
        <v>498</v>
      </c>
      <c r="F45" s="10">
        <v>74</v>
      </c>
      <c r="G45" s="10">
        <v>725</v>
      </c>
      <c r="H45" s="10">
        <v>22</v>
      </c>
      <c r="I45" s="10">
        <v>96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878</v>
      </c>
      <c r="D46" s="10">
        <v>754</v>
      </c>
      <c r="E46" s="10">
        <v>246</v>
      </c>
      <c r="F46" s="10">
        <v>49</v>
      </c>
      <c r="G46" s="10">
        <v>435</v>
      </c>
      <c r="H46" s="10">
        <v>24</v>
      </c>
      <c r="I46" s="10">
        <v>124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33</v>
      </c>
      <c r="D47" s="10">
        <v>28</v>
      </c>
      <c r="E47" s="10">
        <v>13</v>
      </c>
      <c r="F47" s="10">
        <v>3</v>
      </c>
      <c r="G47" s="10">
        <v>9</v>
      </c>
      <c r="H47" s="10">
        <v>3</v>
      </c>
      <c r="I47" s="10">
        <v>5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70945</v>
      </c>
      <c r="D48" s="3">
        <v>12320</v>
      </c>
      <c r="E48" s="3">
        <v>8861</v>
      </c>
      <c r="F48" s="3">
        <v>422</v>
      </c>
      <c r="G48" s="3">
        <v>968</v>
      </c>
      <c r="H48" s="3">
        <v>2069</v>
      </c>
      <c r="I48" s="3">
        <v>58625</v>
      </c>
    </row>
    <row r="49" spans="1:11" ht="12" customHeight="1" x14ac:dyDescent="0.2">
      <c r="A49" s="27" t="s">
        <v>32</v>
      </c>
      <c r="B49" s="1" t="s">
        <v>10</v>
      </c>
      <c r="C49" s="10">
        <v>559</v>
      </c>
      <c r="D49" s="10">
        <v>23</v>
      </c>
      <c r="E49" s="10" t="s">
        <v>46</v>
      </c>
      <c r="F49" s="10">
        <v>5</v>
      </c>
      <c r="G49" s="10" t="s">
        <v>46</v>
      </c>
      <c r="H49" s="10">
        <v>18</v>
      </c>
      <c r="I49" s="10">
        <v>536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1211</v>
      </c>
      <c r="D50" s="10">
        <v>56</v>
      </c>
      <c r="E50" s="10" t="s">
        <v>46</v>
      </c>
      <c r="F50" s="10">
        <v>8</v>
      </c>
      <c r="G50" s="10" t="s">
        <v>46</v>
      </c>
      <c r="H50" s="10">
        <v>48</v>
      </c>
      <c r="I50" s="10">
        <v>1155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1930</v>
      </c>
      <c r="D51" s="10">
        <v>92</v>
      </c>
      <c r="E51" s="10" t="s">
        <v>46</v>
      </c>
      <c r="F51" s="10">
        <v>26</v>
      </c>
      <c r="G51" s="10" t="s">
        <v>46</v>
      </c>
      <c r="H51" s="10">
        <v>66</v>
      </c>
      <c r="I51" s="10">
        <v>1838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3216</v>
      </c>
      <c r="D52" s="10">
        <v>109</v>
      </c>
      <c r="E52" s="10">
        <v>6</v>
      </c>
      <c r="F52" s="10">
        <v>26</v>
      </c>
      <c r="G52" s="10">
        <v>7</v>
      </c>
      <c r="H52" s="10">
        <v>70</v>
      </c>
      <c r="I52" s="10">
        <v>3107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4108</v>
      </c>
      <c r="D53" s="10">
        <v>123</v>
      </c>
      <c r="E53" s="10">
        <v>26</v>
      </c>
      <c r="F53" s="10">
        <v>15</v>
      </c>
      <c r="G53" s="10">
        <v>15</v>
      </c>
      <c r="H53" s="10">
        <v>67</v>
      </c>
      <c r="I53" s="10">
        <v>3985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6185</v>
      </c>
      <c r="D54" s="10">
        <v>190</v>
      </c>
      <c r="E54" s="10">
        <v>34</v>
      </c>
      <c r="F54" s="10">
        <v>25</v>
      </c>
      <c r="G54" s="10">
        <v>24</v>
      </c>
      <c r="H54" s="10">
        <v>107</v>
      </c>
      <c r="I54" s="10">
        <v>5995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8218</v>
      </c>
      <c r="D55" s="10">
        <v>308</v>
      </c>
      <c r="E55" s="10">
        <v>52</v>
      </c>
      <c r="F55" s="10">
        <v>47</v>
      </c>
      <c r="G55" s="10">
        <v>32</v>
      </c>
      <c r="H55" s="10">
        <v>177</v>
      </c>
      <c r="I55" s="10">
        <v>7910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8659</v>
      </c>
      <c r="D56" s="10">
        <v>280</v>
      </c>
      <c r="E56" s="10">
        <v>56</v>
      </c>
      <c r="F56" s="10">
        <v>34</v>
      </c>
      <c r="G56" s="10">
        <v>38</v>
      </c>
      <c r="H56" s="10">
        <v>152</v>
      </c>
      <c r="I56" s="10">
        <v>8379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6936</v>
      </c>
      <c r="D57" s="10">
        <v>259</v>
      </c>
      <c r="E57" s="10">
        <v>47</v>
      </c>
      <c r="F57" s="10">
        <v>31</v>
      </c>
      <c r="G57" s="10">
        <v>29</v>
      </c>
      <c r="H57" s="10">
        <v>152</v>
      </c>
      <c r="I57" s="10">
        <v>6677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5555</v>
      </c>
      <c r="D58" s="10">
        <v>227</v>
      </c>
      <c r="E58" s="10">
        <v>53</v>
      </c>
      <c r="F58" s="10">
        <v>33</v>
      </c>
      <c r="G58" s="10">
        <v>21</v>
      </c>
      <c r="H58" s="10">
        <v>120</v>
      </c>
      <c r="I58" s="10">
        <v>5328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5131</v>
      </c>
      <c r="D59" s="10">
        <v>254</v>
      </c>
      <c r="E59" s="10">
        <v>69</v>
      </c>
      <c r="F59" s="10">
        <v>25</v>
      </c>
      <c r="G59" s="10">
        <v>21</v>
      </c>
      <c r="H59" s="10">
        <v>139</v>
      </c>
      <c r="I59" s="10">
        <v>4877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4290</v>
      </c>
      <c r="D60" s="10">
        <v>321</v>
      </c>
      <c r="E60" s="10">
        <v>104</v>
      </c>
      <c r="F60" s="10">
        <v>37</v>
      </c>
      <c r="G60" s="10">
        <v>15</v>
      </c>
      <c r="H60" s="10">
        <v>165</v>
      </c>
      <c r="I60" s="10">
        <v>3969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3316</v>
      </c>
      <c r="D61" s="10">
        <v>478</v>
      </c>
      <c r="E61" s="10">
        <v>250</v>
      </c>
      <c r="F61" s="10">
        <v>38</v>
      </c>
      <c r="G61" s="10">
        <v>19</v>
      </c>
      <c r="H61" s="10">
        <v>171</v>
      </c>
      <c r="I61" s="10">
        <v>2838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2831</v>
      </c>
      <c r="D62" s="10">
        <v>1522</v>
      </c>
      <c r="E62" s="10">
        <v>1110</v>
      </c>
      <c r="F62" s="10">
        <v>35</v>
      </c>
      <c r="G62" s="10">
        <v>31</v>
      </c>
      <c r="H62" s="10">
        <v>346</v>
      </c>
      <c r="I62" s="10">
        <v>1309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3258</v>
      </c>
      <c r="D63" s="10">
        <v>2924</v>
      </c>
      <c r="E63" s="10">
        <v>2603</v>
      </c>
      <c r="F63" s="10">
        <v>17</v>
      </c>
      <c r="G63" s="10">
        <v>119</v>
      </c>
      <c r="H63" s="10">
        <v>185</v>
      </c>
      <c r="I63" s="10">
        <v>334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2713</v>
      </c>
      <c r="D64" s="10">
        <v>2556</v>
      </c>
      <c r="E64" s="10">
        <v>2300</v>
      </c>
      <c r="F64" s="10">
        <v>6</v>
      </c>
      <c r="G64" s="10">
        <v>207</v>
      </c>
      <c r="H64" s="10">
        <v>43</v>
      </c>
      <c r="I64" s="10">
        <v>157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1560</v>
      </c>
      <c r="D65" s="10">
        <v>1469</v>
      </c>
      <c r="E65" s="10">
        <v>1268</v>
      </c>
      <c r="F65" s="10">
        <v>9</v>
      </c>
      <c r="G65" s="10">
        <v>171</v>
      </c>
      <c r="H65" s="10">
        <v>21</v>
      </c>
      <c r="I65" s="10">
        <v>91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801</v>
      </c>
      <c r="D66" s="10">
        <v>749</v>
      </c>
      <c r="E66" s="10">
        <v>608</v>
      </c>
      <c r="F66" s="10">
        <v>4</v>
      </c>
      <c r="G66" s="10">
        <v>124</v>
      </c>
      <c r="H66" s="10">
        <v>13</v>
      </c>
      <c r="I66" s="10">
        <v>52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454</v>
      </c>
      <c r="D67" s="10">
        <v>371</v>
      </c>
      <c r="E67" s="10">
        <v>270</v>
      </c>
      <c r="F67" s="10">
        <v>1</v>
      </c>
      <c r="G67" s="10">
        <v>91</v>
      </c>
      <c r="H67" s="10">
        <v>9</v>
      </c>
      <c r="I67" s="10">
        <v>83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14</v>
      </c>
      <c r="D68" s="6">
        <v>9</v>
      </c>
      <c r="E68" s="6">
        <v>5</v>
      </c>
      <c r="F68" s="6" t="s">
        <v>43</v>
      </c>
      <c r="G68" s="6">
        <v>4</v>
      </c>
      <c r="H68" s="6" t="s">
        <v>43</v>
      </c>
      <c r="I68" s="6">
        <v>5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28016</v>
      </c>
      <c r="D6" s="3">
        <v>9589</v>
      </c>
      <c r="E6" s="3">
        <v>5707</v>
      </c>
      <c r="F6" s="3">
        <v>665</v>
      </c>
      <c r="G6" s="3">
        <v>2318</v>
      </c>
      <c r="H6" s="3">
        <v>899</v>
      </c>
      <c r="I6" s="3">
        <v>18427</v>
      </c>
    </row>
    <row r="7" spans="1:32" ht="12" customHeight="1" x14ac:dyDescent="0.2">
      <c r="A7" s="27" t="s">
        <v>32</v>
      </c>
      <c r="B7" s="1" t="s">
        <v>10</v>
      </c>
      <c r="C7" s="10">
        <v>187</v>
      </c>
      <c r="D7" s="10">
        <v>19</v>
      </c>
      <c r="E7" s="10" t="s">
        <v>46</v>
      </c>
      <c r="F7" s="10">
        <v>12</v>
      </c>
      <c r="G7" s="10" t="s">
        <v>46</v>
      </c>
      <c r="H7" s="10">
        <v>7</v>
      </c>
      <c r="I7" s="10">
        <v>168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500</v>
      </c>
      <c r="D8" s="10">
        <v>24</v>
      </c>
      <c r="E8" s="10" t="s">
        <v>46</v>
      </c>
      <c r="F8" s="10">
        <v>14</v>
      </c>
      <c r="G8" s="10" t="s">
        <v>46</v>
      </c>
      <c r="H8" s="10">
        <v>10</v>
      </c>
      <c r="I8" s="10">
        <v>476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623</v>
      </c>
      <c r="D9" s="10">
        <v>39</v>
      </c>
      <c r="E9" s="10" t="s">
        <v>46</v>
      </c>
      <c r="F9" s="10">
        <v>11</v>
      </c>
      <c r="G9" s="10" t="s">
        <v>46</v>
      </c>
      <c r="H9" s="10">
        <v>28</v>
      </c>
      <c r="I9" s="10">
        <v>584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937</v>
      </c>
      <c r="D10" s="10">
        <v>59</v>
      </c>
      <c r="E10" s="10">
        <v>5</v>
      </c>
      <c r="F10" s="10">
        <v>25</v>
      </c>
      <c r="G10" s="10">
        <v>6</v>
      </c>
      <c r="H10" s="10">
        <v>23</v>
      </c>
      <c r="I10" s="10">
        <v>878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1107</v>
      </c>
      <c r="D11" s="10">
        <v>61</v>
      </c>
      <c r="E11" s="10">
        <v>14</v>
      </c>
      <c r="F11" s="10">
        <v>12</v>
      </c>
      <c r="G11" s="10">
        <v>9</v>
      </c>
      <c r="H11" s="10">
        <v>26</v>
      </c>
      <c r="I11" s="10">
        <v>1046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1836</v>
      </c>
      <c r="D12" s="10">
        <v>94</v>
      </c>
      <c r="E12" s="10">
        <v>18</v>
      </c>
      <c r="F12" s="10">
        <v>22</v>
      </c>
      <c r="G12" s="10">
        <v>11</v>
      </c>
      <c r="H12" s="10">
        <v>43</v>
      </c>
      <c r="I12" s="10">
        <v>1742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2408</v>
      </c>
      <c r="D13" s="10">
        <v>131</v>
      </c>
      <c r="E13" s="10">
        <v>20</v>
      </c>
      <c r="F13" s="10">
        <v>23</v>
      </c>
      <c r="G13" s="10">
        <v>15</v>
      </c>
      <c r="H13" s="10">
        <v>73</v>
      </c>
      <c r="I13" s="10">
        <v>2277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2483</v>
      </c>
      <c r="D14" s="10">
        <v>130</v>
      </c>
      <c r="E14" s="10">
        <v>18</v>
      </c>
      <c r="F14" s="10">
        <v>31</v>
      </c>
      <c r="G14" s="10">
        <v>12</v>
      </c>
      <c r="H14" s="10">
        <v>69</v>
      </c>
      <c r="I14" s="10">
        <v>2353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2031</v>
      </c>
      <c r="D15" s="10">
        <v>126</v>
      </c>
      <c r="E15" s="10">
        <v>20</v>
      </c>
      <c r="F15" s="10">
        <v>25</v>
      </c>
      <c r="G15" s="10">
        <v>10</v>
      </c>
      <c r="H15" s="10">
        <v>71</v>
      </c>
      <c r="I15" s="10">
        <v>1905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1929</v>
      </c>
      <c r="D16" s="10">
        <v>130</v>
      </c>
      <c r="E16" s="10">
        <v>34</v>
      </c>
      <c r="F16" s="10">
        <v>36</v>
      </c>
      <c r="G16" s="10">
        <v>7</v>
      </c>
      <c r="H16" s="10">
        <v>53</v>
      </c>
      <c r="I16" s="10">
        <v>1799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1861</v>
      </c>
      <c r="D17" s="10">
        <v>173</v>
      </c>
      <c r="E17" s="10">
        <v>39</v>
      </c>
      <c r="F17" s="10">
        <v>57</v>
      </c>
      <c r="G17" s="10">
        <v>9</v>
      </c>
      <c r="H17" s="10">
        <v>68</v>
      </c>
      <c r="I17" s="10">
        <v>1688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1774</v>
      </c>
      <c r="D18" s="10">
        <v>218</v>
      </c>
      <c r="E18" s="10">
        <v>59</v>
      </c>
      <c r="F18" s="10">
        <v>81</v>
      </c>
      <c r="G18" s="10">
        <v>7</v>
      </c>
      <c r="H18" s="10">
        <v>71</v>
      </c>
      <c r="I18" s="10">
        <v>1556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1575</v>
      </c>
      <c r="D19" s="10">
        <v>441</v>
      </c>
      <c r="E19" s="10">
        <v>269</v>
      </c>
      <c r="F19" s="10">
        <v>63</v>
      </c>
      <c r="G19" s="10">
        <v>32</v>
      </c>
      <c r="H19" s="10">
        <v>77</v>
      </c>
      <c r="I19" s="10">
        <v>1134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1592</v>
      </c>
      <c r="D20" s="10">
        <v>1094</v>
      </c>
      <c r="E20" s="10">
        <v>815</v>
      </c>
      <c r="F20" s="10">
        <v>41</v>
      </c>
      <c r="G20" s="10">
        <v>95</v>
      </c>
      <c r="H20" s="10">
        <v>143</v>
      </c>
      <c r="I20" s="10">
        <v>498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2177</v>
      </c>
      <c r="D21" s="10">
        <v>2025</v>
      </c>
      <c r="E21" s="10">
        <v>1567</v>
      </c>
      <c r="F21" s="10">
        <v>63</v>
      </c>
      <c r="G21" s="10">
        <v>319</v>
      </c>
      <c r="H21" s="10">
        <v>76</v>
      </c>
      <c r="I21" s="10">
        <v>152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2073</v>
      </c>
      <c r="D22" s="10">
        <v>2007</v>
      </c>
      <c r="E22" s="10">
        <v>1403</v>
      </c>
      <c r="F22" s="10">
        <v>47</v>
      </c>
      <c r="G22" s="10">
        <v>518</v>
      </c>
      <c r="H22" s="10">
        <v>39</v>
      </c>
      <c r="I22" s="10">
        <v>66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1425</v>
      </c>
      <c r="D23" s="10">
        <v>1370</v>
      </c>
      <c r="E23" s="10">
        <v>772</v>
      </c>
      <c r="F23" s="10">
        <v>41</v>
      </c>
      <c r="G23" s="10">
        <v>542</v>
      </c>
      <c r="H23" s="10">
        <v>15</v>
      </c>
      <c r="I23" s="10">
        <v>55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921</v>
      </c>
      <c r="D24" s="10">
        <v>892</v>
      </c>
      <c r="E24" s="10">
        <v>438</v>
      </c>
      <c r="F24" s="10">
        <v>25</v>
      </c>
      <c r="G24" s="10">
        <v>425</v>
      </c>
      <c r="H24" s="10">
        <v>4</v>
      </c>
      <c r="I24" s="10">
        <v>29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566</v>
      </c>
      <c r="D25" s="10">
        <v>547</v>
      </c>
      <c r="E25" s="10">
        <v>211</v>
      </c>
      <c r="F25" s="10">
        <v>35</v>
      </c>
      <c r="G25" s="10">
        <v>298</v>
      </c>
      <c r="H25" s="10">
        <v>3</v>
      </c>
      <c r="I25" s="10">
        <v>19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11</v>
      </c>
      <c r="D26" s="10">
        <v>9</v>
      </c>
      <c r="E26" s="10">
        <v>5</v>
      </c>
      <c r="F26" s="10">
        <v>1</v>
      </c>
      <c r="G26" s="10">
        <v>3</v>
      </c>
      <c r="H26" s="10" t="s">
        <v>43</v>
      </c>
      <c r="I26" s="10">
        <v>2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16348</v>
      </c>
      <c r="D27" s="3">
        <v>6281</v>
      </c>
      <c r="E27" s="3">
        <v>3185</v>
      </c>
      <c r="F27" s="3">
        <v>527</v>
      </c>
      <c r="G27" s="3">
        <v>1997</v>
      </c>
      <c r="H27" s="3">
        <v>572</v>
      </c>
      <c r="I27" s="3">
        <v>10067</v>
      </c>
    </row>
    <row r="28" spans="1:11" ht="12" customHeight="1" x14ac:dyDescent="0.2">
      <c r="A28" s="27" t="s">
        <v>32</v>
      </c>
      <c r="B28" s="1" t="s">
        <v>10</v>
      </c>
      <c r="C28" s="10">
        <v>101</v>
      </c>
      <c r="D28" s="10">
        <v>12</v>
      </c>
      <c r="E28" s="10" t="s">
        <v>46</v>
      </c>
      <c r="F28" s="10">
        <v>8</v>
      </c>
      <c r="G28" s="10" t="s">
        <v>46</v>
      </c>
      <c r="H28" s="10">
        <v>4</v>
      </c>
      <c r="I28" s="10">
        <v>89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215</v>
      </c>
      <c r="D29" s="10">
        <v>9</v>
      </c>
      <c r="E29" s="10" t="s">
        <v>46</v>
      </c>
      <c r="F29" s="10">
        <v>2</v>
      </c>
      <c r="G29" s="10" t="s">
        <v>46</v>
      </c>
      <c r="H29" s="10">
        <v>7</v>
      </c>
      <c r="I29" s="10">
        <v>206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334</v>
      </c>
      <c r="D30" s="10">
        <v>26</v>
      </c>
      <c r="E30" s="10" t="s">
        <v>46</v>
      </c>
      <c r="F30" s="10">
        <v>6</v>
      </c>
      <c r="G30" s="10" t="s">
        <v>46</v>
      </c>
      <c r="H30" s="10">
        <v>20</v>
      </c>
      <c r="I30" s="10">
        <v>308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473</v>
      </c>
      <c r="D31" s="10">
        <v>33</v>
      </c>
      <c r="E31" s="10">
        <v>4</v>
      </c>
      <c r="F31" s="10">
        <v>16</v>
      </c>
      <c r="G31" s="10">
        <v>2</v>
      </c>
      <c r="H31" s="10">
        <v>11</v>
      </c>
      <c r="I31" s="10">
        <v>440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617</v>
      </c>
      <c r="D32" s="10">
        <v>40</v>
      </c>
      <c r="E32" s="10">
        <v>9</v>
      </c>
      <c r="F32" s="10">
        <v>9</v>
      </c>
      <c r="G32" s="10">
        <v>7</v>
      </c>
      <c r="H32" s="10">
        <v>15</v>
      </c>
      <c r="I32" s="10">
        <v>577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1001</v>
      </c>
      <c r="D33" s="10">
        <v>59</v>
      </c>
      <c r="E33" s="10">
        <v>9</v>
      </c>
      <c r="F33" s="10">
        <v>16</v>
      </c>
      <c r="G33" s="10">
        <v>5</v>
      </c>
      <c r="H33" s="10">
        <v>29</v>
      </c>
      <c r="I33" s="10">
        <v>942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1289</v>
      </c>
      <c r="D34" s="10">
        <v>81</v>
      </c>
      <c r="E34" s="10">
        <v>9</v>
      </c>
      <c r="F34" s="10">
        <v>14</v>
      </c>
      <c r="G34" s="10">
        <v>8</v>
      </c>
      <c r="H34" s="10">
        <v>50</v>
      </c>
      <c r="I34" s="10">
        <v>1208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1373</v>
      </c>
      <c r="D35" s="10">
        <v>92</v>
      </c>
      <c r="E35" s="10">
        <v>8</v>
      </c>
      <c r="F35" s="10">
        <v>19</v>
      </c>
      <c r="G35" s="10">
        <v>10</v>
      </c>
      <c r="H35" s="10">
        <v>55</v>
      </c>
      <c r="I35" s="10">
        <v>1281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1121</v>
      </c>
      <c r="D36" s="10">
        <v>81</v>
      </c>
      <c r="E36" s="10">
        <v>7</v>
      </c>
      <c r="F36" s="10">
        <v>18</v>
      </c>
      <c r="G36" s="10">
        <v>6</v>
      </c>
      <c r="H36" s="10">
        <v>50</v>
      </c>
      <c r="I36" s="10">
        <v>1040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1133</v>
      </c>
      <c r="D37" s="10">
        <v>89</v>
      </c>
      <c r="E37" s="10">
        <v>19</v>
      </c>
      <c r="F37" s="10">
        <v>30</v>
      </c>
      <c r="G37" s="10">
        <v>4</v>
      </c>
      <c r="H37" s="10">
        <v>36</v>
      </c>
      <c r="I37" s="10">
        <v>1044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1101</v>
      </c>
      <c r="D38" s="10">
        <v>115</v>
      </c>
      <c r="E38" s="10">
        <v>23</v>
      </c>
      <c r="F38" s="10">
        <v>45</v>
      </c>
      <c r="G38" s="10">
        <v>6</v>
      </c>
      <c r="H38" s="10">
        <v>41</v>
      </c>
      <c r="I38" s="10">
        <v>986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1101</v>
      </c>
      <c r="D39" s="10">
        <v>153</v>
      </c>
      <c r="E39" s="10">
        <v>29</v>
      </c>
      <c r="F39" s="10">
        <v>71</v>
      </c>
      <c r="G39" s="10">
        <v>3</v>
      </c>
      <c r="H39" s="10">
        <v>50</v>
      </c>
      <c r="I39" s="10">
        <v>948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941</v>
      </c>
      <c r="D40" s="10">
        <v>363</v>
      </c>
      <c r="E40" s="10">
        <v>226</v>
      </c>
      <c r="F40" s="10">
        <v>57</v>
      </c>
      <c r="G40" s="10">
        <v>26</v>
      </c>
      <c r="H40" s="10">
        <v>54</v>
      </c>
      <c r="I40" s="10">
        <v>578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979</v>
      </c>
      <c r="D41" s="10">
        <v>749</v>
      </c>
      <c r="E41" s="10">
        <v>562</v>
      </c>
      <c r="F41" s="10">
        <v>33</v>
      </c>
      <c r="G41" s="10">
        <v>86</v>
      </c>
      <c r="H41" s="10">
        <v>68</v>
      </c>
      <c r="I41" s="10">
        <v>230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1307</v>
      </c>
      <c r="D42" s="10">
        <v>1223</v>
      </c>
      <c r="E42" s="10">
        <v>855</v>
      </c>
      <c r="F42" s="10">
        <v>49</v>
      </c>
      <c r="G42" s="10">
        <v>280</v>
      </c>
      <c r="H42" s="10">
        <v>39</v>
      </c>
      <c r="I42" s="10">
        <v>84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1283</v>
      </c>
      <c r="D43" s="10">
        <v>1246</v>
      </c>
      <c r="E43" s="10">
        <v>731</v>
      </c>
      <c r="F43" s="10">
        <v>38</v>
      </c>
      <c r="G43" s="10">
        <v>452</v>
      </c>
      <c r="H43" s="10">
        <v>25</v>
      </c>
      <c r="I43" s="10">
        <v>37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940</v>
      </c>
      <c r="D44" s="10">
        <v>903</v>
      </c>
      <c r="E44" s="10">
        <v>392</v>
      </c>
      <c r="F44" s="10">
        <v>38</v>
      </c>
      <c r="G44" s="10">
        <v>461</v>
      </c>
      <c r="H44" s="10">
        <v>12</v>
      </c>
      <c r="I44" s="10">
        <v>37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633</v>
      </c>
      <c r="D45" s="10">
        <v>614</v>
      </c>
      <c r="E45" s="10">
        <v>207</v>
      </c>
      <c r="F45" s="10">
        <v>23</v>
      </c>
      <c r="G45" s="10">
        <v>380</v>
      </c>
      <c r="H45" s="10">
        <v>4</v>
      </c>
      <c r="I45" s="10">
        <v>19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398</v>
      </c>
      <c r="D46" s="10">
        <v>385</v>
      </c>
      <c r="E46" s="10">
        <v>91</v>
      </c>
      <c r="F46" s="10">
        <v>34</v>
      </c>
      <c r="G46" s="10">
        <v>258</v>
      </c>
      <c r="H46" s="10">
        <v>2</v>
      </c>
      <c r="I46" s="10">
        <v>13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8</v>
      </c>
      <c r="D47" s="10">
        <v>8</v>
      </c>
      <c r="E47" s="10">
        <v>4</v>
      </c>
      <c r="F47" s="10">
        <v>1</v>
      </c>
      <c r="G47" s="10">
        <v>3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11668</v>
      </c>
      <c r="D48" s="3">
        <v>3308</v>
      </c>
      <c r="E48" s="3">
        <v>2522</v>
      </c>
      <c r="F48" s="3">
        <v>138</v>
      </c>
      <c r="G48" s="3">
        <v>321</v>
      </c>
      <c r="H48" s="3">
        <v>327</v>
      </c>
      <c r="I48" s="3">
        <v>8360</v>
      </c>
    </row>
    <row r="49" spans="1:11" ht="12" customHeight="1" x14ac:dyDescent="0.2">
      <c r="A49" s="27" t="s">
        <v>32</v>
      </c>
      <c r="B49" s="1" t="s">
        <v>10</v>
      </c>
      <c r="C49" s="10">
        <v>86</v>
      </c>
      <c r="D49" s="10">
        <v>7</v>
      </c>
      <c r="E49" s="10" t="s">
        <v>46</v>
      </c>
      <c r="F49" s="10">
        <v>4</v>
      </c>
      <c r="G49" s="10" t="s">
        <v>46</v>
      </c>
      <c r="H49" s="10">
        <v>3</v>
      </c>
      <c r="I49" s="10">
        <v>79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285</v>
      </c>
      <c r="D50" s="10">
        <v>15</v>
      </c>
      <c r="E50" s="10" t="s">
        <v>46</v>
      </c>
      <c r="F50" s="10">
        <v>12</v>
      </c>
      <c r="G50" s="10" t="s">
        <v>46</v>
      </c>
      <c r="H50" s="10">
        <v>3</v>
      </c>
      <c r="I50" s="10">
        <v>270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289</v>
      </c>
      <c r="D51" s="10">
        <v>13</v>
      </c>
      <c r="E51" s="10" t="s">
        <v>46</v>
      </c>
      <c r="F51" s="10">
        <v>5</v>
      </c>
      <c r="G51" s="10" t="s">
        <v>46</v>
      </c>
      <c r="H51" s="10">
        <v>8</v>
      </c>
      <c r="I51" s="10">
        <v>276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464</v>
      </c>
      <c r="D52" s="10">
        <v>26</v>
      </c>
      <c r="E52" s="10">
        <v>1</v>
      </c>
      <c r="F52" s="10">
        <v>9</v>
      </c>
      <c r="G52" s="10">
        <v>4</v>
      </c>
      <c r="H52" s="10">
        <v>12</v>
      </c>
      <c r="I52" s="10">
        <v>438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490</v>
      </c>
      <c r="D53" s="10">
        <v>21</v>
      </c>
      <c r="E53" s="10">
        <v>5</v>
      </c>
      <c r="F53" s="10">
        <v>3</v>
      </c>
      <c r="G53" s="10">
        <v>2</v>
      </c>
      <c r="H53" s="10">
        <v>11</v>
      </c>
      <c r="I53" s="10">
        <v>469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835</v>
      </c>
      <c r="D54" s="10">
        <v>35</v>
      </c>
      <c r="E54" s="10">
        <v>9</v>
      </c>
      <c r="F54" s="10">
        <v>6</v>
      </c>
      <c r="G54" s="10">
        <v>6</v>
      </c>
      <c r="H54" s="10">
        <v>14</v>
      </c>
      <c r="I54" s="10">
        <v>800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1119</v>
      </c>
      <c r="D55" s="10">
        <v>50</v>
      </c>
      <c r="E55" s="10">
        <v>11</v>
      </c>
      <c r="F55" s="10">
        <v>9</v>
      </c>
      <c r="G55" s="10">
        <v>7</v>
      </c>
      <c r="H55" s="10">
        <v>23</v>
      </c>
      <c r="I55" s="10">
        <v>1069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1110</v>
      </c>
      <c r="D56" s="10">
        <v>38</v>
      </c>
      <c r="E56" s="10">
        <v>10</v>
      </c>
      <c r="F56" s="10">
        <v>12</v>
      </c>
      <c r="G56" s="10">
        <v>2</v>
      </c>
      <c r="H56" s="10">
        <v>14</v>
      </c>
      <c r="I56" s="10">
        <v>1072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910</v>
      </c>
      <c r="D57" s="10">
        <v>45</v>
      </c>
      <c r="E57" s="10">
        <v>13</v>
      </c>
      <c r="F57" s="10">
        <v>7</v>
      </c>
      <c r="G57" s="10">
        <v>4</v>
      </c>
      <c r="H57" s="10">
        <v>21</v>
      </c>
      <c r="I57" s="10">
        <v>865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796</v>
      </c>
      <c r="D58" s="10">
        <v>41</v>
      </c>
      <c r="E58" s="10">
        <v>15</v>
      </c>
      <c r="F58" s="10">
        <v>6</v>
      </c>
      <c r="G58" s="10">
        <v>3</v>
      </c>
      <c r="H58" s="10">
        <v>17</v>
      </c>
      <c r="I58" s="10">
        <v>755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760</v>
      </c>
      <c r="D59" s="10">
        <v>58</v>
      </c>
      <c r="E59" s="10">
        <v>16</v>
      </c>
      <c r="F59" s="10">
        <v>12</v>
      </c>
      <c r="G59" s="10">
        <v>3</v>
      </c>
      <c r="H59" s="10">
        <v>27</v>
      </c>
      <c r="I59" s="10">
        <v>702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673</v>
      </c>
      <c r="D60" s="10">
        <v>65</v>
      </c>
      <c r="E60" s="10">
        <v>30</v>
      </c>
      <c r="F60" s="10">
        <v>10</v>
      </c>
      <c r="G60" s="10">
        <v>4</v>
      </c>
      <c r="H60" s="10">
        <v>21</v>
      </c>
      <c r="I60" s="10">
        <v>608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634</v>
      </c>
      <c r="D61" s="10">
        <v>78</v>
      </c>
      <c r="E61" s="10">
        <v>43</v>
      </c>
      <c r="F61" s="10">
        <v>6</v>
      </c>
      <c r="G61" s="10">
        <v>6</v>
      </c>
      <c r="H61" s="10">
        <v>23</v>
      </c>
      <c r="I61" s="10">
        <v>556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613</v>
      </c>
      <c r="D62" s="10">
        <v>345</v>
      </c>
      <c r="E62" s="10">
        <v>253</v>
      </c>
      <c r="F62" s="10">
        <v>8</v>
      </c>
      <c r="G62" s="10">
        <v>9</v>
      </c>
      <c r="H62" s="10">
        <v>75</v>
      </c>
      <c r="I62" s="10">
        <v>268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870</v>
      </c>
      <c r="D63" s="10">
        <v>802</v>
      </c>
      <c r="E63" s="10">
        <v>712</v>
      </c>
      <c r="F63" s="10">
        <v>14</v>
      </c>
      <c r="G63" s="10">
        <v>39</v>
      </c>
      <c r="H63" s="10">
        <v>37</v>
      </c>
      <c r="I63" s="10">
        <v>68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790</v>
      </c>
      <c r="D64" s="10">
        <v>761</v>
      </c>
      <c r="E64" s="10">
        <v>672</v>
      </c>
      <c r="F64" s="10">
        <v>9</v>
      </c>
      <c r="G64" s="10">
        <v>66</v>
      </c>
      <c r="H64" s="10">
        <v>14</v>
      </c>
      <c r="I64" s="10">
        <v>29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485</v>
      </c>
      <c r="D65" s="10">
        <v>467</v>
      </c>
      <c r="E65" s="10">
        <v>380</v>
      </c>
      <c r="F65" s="10">
        <v>3</v>
      </c>
      <c r="G65" s="10">
        <v>81</v>
      </c>
      <c r="H65" s="10">
        <v>3</v>
      </c>
      <c r="I65" s="10">
        <v>18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288</v>
      </c>
      <c r="D66" s="10">
        <v>278</v>
      </c>
      <c r="E66" s="10">
        <v>231</v>
      </c>
      <c r="F66" s="10">
        <v>2</v>
      </c>
      <c r="G66" s="10">
        <v>45</v>
      </c>
      <c r="H66" s="10" t="s">
        <v>43</v>
      </c>
      <c r="I66" s="10">
        <v>10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168</v>
      </c>
      <c r="D67" s="10">
        <v>162</v>
      </c>
      <c r="E67" s="10">
        <v>120</v>
      </c>
      <c r="F67" s="10">
        <v>1</v>
      </c>
      <c r="G67" s="10">
        <v>40</v>
      </c>
      <c r="H67" s="10">
        <v>1</v>
      </c>
      <c r="I67" s="10">
        <v>6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3</v>
      </c>
      <c r="D68" s="6">
        <v>1</v>
      </c>
      <c r="E68" s="6">
        <v>1</v>
      </c>
      <c r="F68" s="6" t="s">
        <v>43</v>
      </c>
      <c r="G68" s="6" t="s">
        <v>43</v>
      </c>
      <c r="H68" s="6" t="s">
        <v>43</v>
      </c>
      <c r="I68" s="6">
        <v>2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56512</v>
      </c>
      <c r="D6" s="3">
        <v>9226</v>
      </c>
      <c r="E6" s="3">
        <v>5187</v>
      </c>
      <c r="F6" s="3">
        <v>717</v>
      </c>
      <c r="G6" s="3">
        <v>1586</v>
      </c>
      <c r="H6" s="3">
        <v>1736</v>
      </c>
      <c r="I6" s="3">
        <v>47286</v>
      </c>
    </row>
    <row r="7" spans="1:32" ht="12" customHeight="1" x14ac:dyDescent="0.2">
      <c r="A7" s="27" t="s">
        <v>32</v>
      </c>
      <c r="B7" s="1" t="s">
        <v>10</v>
      </c>
      <c r="C7" s="10">
        <v>490</v>
      </c>
      <c r="D7" s="10">
        <v>36</v>
      </c>
      <c r="E7" s="10" t="s">
        <v>46</v>
      </c>
      <c r="F7" s="10">
        <v>16</v>
      </c>
      <c r="G7" s="10" t="s">
        <v>46</v>
      </c>
      <c r="H7" s="10">
        <v>20</v>
      </c>
      <c r="I7" s="10">
        <v>454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1013</v>
      </c>
      <c r="D8" s="10">
        <v>63</v>
      </c>
      <c r="E8" s="10" t="s">
        <v>46</v>
      </c>
      <c r="F8" s="10">
        <v>26</v>
      </c>
      <c r="G8" s="10" t="s">
        <v>46</v>
      </c>
      <c r="H8" s="10">
        <v>37</v>
      </c>
      <c r="I8" s="10">
        <v>950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1676</v>
      </c>
      <c r="D9" s="10">
        <v>84</v>
      </c>
      <c r="E9" s="10" t="s">
        <v>46</v>
      </c>
      <c r="F9" s="10">
        <v>23</v>
      </c>
      <c r="G9" s="10" t="s">
        <v>46</v>
      </c>
      <c r="H9" s="10">
        <v>61</v>
      </c>
      <c r="I9" s="10">
        <v>1592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3545</v>
      </c>
      <c r="D10" s="10">
        <v>124</v>
      </c>
      <c r="E10" s="10">
        <v>8</v>
      </c>
      <c r="F10" s="10">
        <v>37</v>
      </c>
      <c r="G10" s="10">
        <v>11</v>
      </c>
      <c r="H10" s="10">
        <v>68</v>
      </c>
      <c r="I10" s="10">
        <v>3421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5215</v>
      </c>
      <c r="D11" s="10">
        <v>149</v>
      </c>
      <c r="E11" s="10">
        <v>14</v>
      </c>
      <c r="F11" s="10">
        <v>25</v>
      </c>
      <c r="G11" s="10">
        <v>18</v>
      </c>
      <c r="H11" s="10">
        <v>92</v>
      </c>
      <c r="I11" s="10">
        <v>5066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5928</v>
      </c>
      <c r="D12" s="10">
        <v>263</v>
      </c>
      <c r="E12" s="10">
        <v>40</v>
      </c>
      <c r="F12" s="10">
        <v>31</v>
      </c>
      <c r="G12" s="10">
        <v>23</v>
      </c>
      <c r="H12" s="10">
        <v>169</v>
      </c>
      <c r="I12" s="10">
        <v>5665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6544</v>
      </c>
      <c r="D13" s="10">
        <v>290</v>
      </c>
      <c r="E13" s="10">
        <v>41</v>
      </c>
      <c r="F13" s="10">
        <v>32</v>
      </c>
      <c r="G13" s="10">
        <v>30</v>
      </c>
      <c r="H13" s="10">
        <v>187</v>
      </c>
      <c r="I13" s="10">
        <v>6254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6210</v>
      </c>
      <c r="D14" s="10">
        <v>268</v>
      </c>
      <c r="E14" s="10">
        <v>34</v>
      </c>
      <c r="F14" s="10">
        <v>43</v>
      </c>
      <c r="G14" s="10">
        <v>14</v>
      </c>
      <c r="H14" s="10">
        <v>177</v>
      </c>
      <c r="I14" s="10">
        <v>5942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5031</v>
      </c>
      <c r="D15" s="10">
        <v>273</v>
      </c>
      <c r="E15" s="10">
        <v>33</v>
      </c>
      <c r="F15" s="10">
        <v>49</v>
      </c>
      <c r="G15" s="10">
        <v>29</v>
      </c>
      <c r="H15" s="10">
        <v>162</v>
      </c>
      <c r="I15" s="10">
        <v>4758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4132</v>
      </c>
      <c r="D16" s="10">
        <v>223</v>
      </c>
      <c r="E16" s="10">
        <v>24</v>
      </c>
      <c r="F16" s="10">
        <v>56</v>
      </c>
      <c r="G16" s="10">
        <v>19</v>
      </c>
      <c r="H16" s="10">
        <v>124</v>
      </c>
      <c r="I16" s="10">
        <v>3909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3709</v>
      </c>
      <c r="D17" s="10">
        <v>253</v>
      </c>
      <c r="E17" s="10">
        <v>76</v>
      </c>
      <c r="F17" s="10">
        <v>56</v>
      </c>
      <c r="G17" s="10">
        <v>14</v>
      </c>
      <c r="H17" s="10">
        <v>107</v>
      </c>
      <c r="I17" s="10">
        <v>3456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2894</v>
      </c>
      <c r="D18" s="10">
        <v>243</v>
      </c>
      <c r="E18" s="10">
        <v>98</v>
      </c>
      <c r="F18" s="10">
        <v>48</v>
      </c>
      <c r="G18" s="10">
        <v>11</v>
      </c>
      <c r="H18" s="10">
        <v>86</v>
      </c>
      <c r="I18" s="10">
        <v>2651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2057</v>
      </c>
      <c r="D19" s="10">
        <v>474</v>
      </c>
      <c r="E19" s="10">
        <v>293</v>
      </c>
      <c r="F19" s="10">
        <v>63</v>
      </c>
      <c r="G19" s="10">
        <v>33</v>
      </c>
      <c r="H19" s="10">
        <v>85</v>
      </c>
      <c r="I19" s="10">
        <v>1583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1957</v>
      </c>
      <c r="D20" s="10">
        <v>1148</v>
      </c>
      <c r="E20" s="10">
        <v>850</v>
      </c>
      <c r="F20" s="10">
        <v>53</v>
      </c>
      <c r="G20" s="10">
        <v>69</v>
      </c>
      <c r="H20" s="10">
        <v>176</v>
      </c>
      <c r="I20" s="10">
        <v>809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2050</v>
      </c>
      <c r="D21" s="10">
        <v>1740</v>
      </c>
      <c r="E21" s="10">
        <v>1370</v>
      </c>
      <c r="F21" s="10">
        <v>50</v>
      </c>
      <c r="G21" s="10">
        <v>224</v>
      </c>
      <c r="H21" s="10">
        <v>96</v>
      </c>
      <c r="I21" s="10">
        <v>310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1810</v>
      </c>
      <c r="D22" s="10">
        <v>1597</v>
      </c>
      <c r="E22" s="10">
        <v>1166</v>
      </c>
      <c r="F22" s="10">
        <v>26</v>
      </c>
      <c r="G22" s="10">
        <v>351</v>
      </c>
      <c r="H22" s="10">
        <v>54</v>
      </c>
      <c r="I22" s="10">
        <v>213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1121</v>
      </c>
      <c r="D23" s="10">
        <v>1024</v>
      </c>
      <c r="E23" s="10">
        <v>666</v>
      </c>
      <c r="F23" s="10">
        <v>30</v>
      </c>
      <c r="G23" s="10">
        <v>309</v>
      </c>
      <c r="H23" s="10">
        <v>19</v>
      </c>
      <c r="I23" s="10">
        <v>97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691</v>
      </c>
      <c r="D24" s="10">
        <v>607</v>
      </c>
      <c r="E24" s="10">
        <v>317</v>
      </c>
      <c r="F24" s="10">
        <v>24</v>
      </c>
      <c r="G24" s="10">
        <v>254</v>
      </c>
      <c r="H24" s="10">
        <v>12</v>
      </c>
      <c r="I24" s="10">
        <v>84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425</v>
      </c>
      <c r="D25" s="10">
        <v>355</v>
      </c>
      <c r="E25" s="10">
        <v>148</v>
      </c>
      <c r="F25" s="10">
        <v>28</v>
      </c>
      <c r="G25" s="10">
        <v>175</v>
      </c>
      <c r="H25" s="10">
        <v>4</v>
      </c>
      <c r="I25" s="10">
        <v>70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14</v>
      </c>
      <c r="D26" s="10">
        <v>12</v>
      </c>
      <c r="E26" s="10">
        <v>9</v>
      </c>
      <c r="F26" s="10">
        <v>1</v>
      </c>
      <c r="G26" s="10">
        <v>2</v>
      </c>
      <c r="H26" s="10" t="s">
        <v>43</v>
      </c>
      <c r="I26" s="10">
        <v>2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30373</v>
      </c>
      <c r="D27" s="3">
        <v>5575</v>
      </c>
      <c r="E27" s="3">
        <v>2611</v>
      </c>
      <c r="F27" s="3">
        <v>559</v>
      </c>
      <c r="G27" s="3">
        <v>1281</v>
      </c>
      <c r="H27" s="3">
        <v>1124</v>
      </c>
      <c r="I27" s="3">
        <v>24798</v>
      </c>
    </row>
    <row r="28" spans="1:11" ht="12" customHeight="1" x14ac:dyDescent="0.2">
      <c r="A28" s="27" t="s">
        <v>32</v>
      </c>
      <c r="B28" s="1" t="s">
        <v>10</v>
      </c>
      <c r="C28" s="10">
        <v>259</v>
      </c>
      <c r="D28" s="10">
        <v>25</v>
      </c>
      <c r="E28" s="10" t="s">
        <v>46</v>
      </c>
      <c r="F28" s="10">
        <v>12</v>
      </c>
      <c r="G28" s="10" t="s">
        <v>46</v>
      </c>
      <c r="H28" s="10">
        <v>13</v>
      </c>
      <c r="I28" s="10">
        <v>234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491</v>
      </c>
      <c r="D29" s="10">
        <v>37</v>
      </c>
      <c r="E29" s="10" t="s">
        <v>46</v>
      </c>
      <c r="F29" s="10">
        <v>17</v>
      </c>
      <c r="G29" s="10" t="s">
        <v>46</v>
      </c>
      <c r="H29" s="10">
        <v>20</v>
      </c>
      <c r="I29" s="10">
        <v>454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855</v>
      </c>
      <c r="D30" s="10">
        <v>52</v>
      </c>
      <c r="E30" s="10" t="s">
        <v>46</v>
      </c>
      <c r="F30" s="10">
        <v>15</v>
      </c>
      <c r="G30" s="10" t="s">
        <v>46</v>
      </c>
      <c r="H30" s="10">
        <v>37</v>
      </c>
      <c r="I30" s="10">
        <v>803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1882</v>
      </c>
      <c r="D31" s="10">
        <v>71</v>
      </c>
      <c r="E31" s="10">
        <v>5</v>
      </c>
      <c r="F31" s="10">
        <v>21</v>
      </c>
      <c r="G31" s="10">
        <v>5</v>
      </c>
      <c r="H31" s="10">
        <v>40</v>
      </c>
      <c r="I31" s="10">
        <v>1811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2842</v>
      </c>
      <c r="D32" s="10">
        <v>94</v>
      </c>
      <c r="E32" s="10">
        <v>10</v>
      </c>
      <c r="F32" s="10">
        <v>13</v>
      </c>
      <c r="G32" s="10">
        <v>12</v>
      </c>
      <c r="H32" s="10">
        <v>59</v>
      </c>
      <c r="I32" s="10">
        <v>2748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3124</v>
      </c>
      <c r="D33" s="10">
        <v>175</v>
      </c>
      <c r="E33" s="10">
        <v>20</v>
      </c>
      <c r="F33" s="10">
        <v>21</v>
      </c>
      <c r="G33" s="10">
        <v>12</v>
      </c>
      <c r="H33" s="10">
        <v>122</v>
      </c>
      <c r="I33" s="10">
        <v>2949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3284</v>
      </c>
      <c r="D34" s="10">
        <v>185</v>
      </c>
      <c r="E34" s="10">
        <v>19</v>
      </c>
      <c r="F34" s="10">
        <v>17</v>
      </c>
      <c r="G34" s="10">
        <v>14</v>
      </c>
      <c r="H34" s="10">
        <v>135</v>
      </c>
      <c r="I34" s="10">
        <v>3099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3241</v>
      </c>
      <c r="D35" s="10">
        <v>185</v>
      </c>
      <c r="E35" s="10">
        <v>20</v>
      </c>
      <c r="F35" s="10">
        <v>31</v>
      </c>
      <c r="G35" s="10">
        <v>7</v>
      </c>
      <c r="H35" s="10">
        <v>127</v>
      </c>
      <c r="I35" s="10">
        <v>3056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2690</v>
      </c>
      <c r="D36" s="10">
        <v>191</v>
      </c>
      <c r="E36" s="10">
        <v>23</v>
      </c>
      <c r="F36" s="10">
        <v>36</v>
      </c>
      <c r="G36" s="10">
        <v>19</v>
      </c>
      <c r="H36" s="10">
        <v>113</v>
      </c>
      <c r="I36" s="10">
        <v>2499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2294</v>
      </c>
      <c r="D37" s="10">
        <v>158</v>
      </c>
      <c r="E37" s="10">
        <v>12</v>
      </c>
      <c r="F37" s="10">
        <v>49</v>
      </c>
      <c r="G37" s="10">
        <v>11</v>
      </c>
      <c r="H37" s="10">
        <v>86</v>
      </c>
      <c r="I37" s="10">
        <v>2136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2059</v>
      </c>
      <c r="D38" s="10">
        <v>164</v>
      </c>
      <c r="E38" s="10">
        <v>34</v>
      </c>
      <c r="F38" s="10">
        <v>44</v>
      </c>
      <c r="G38" s="10">
        <v>9</v>
      </c>
      <c r="H38" s="10">
        <v>77</v>
      </c>
      <c r="I38" s="10">
        <v>1895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1581</v>
      </c>
      <c r="D39" s="10">
        <v>155</v>
      </c>
      <c r="E39" s="10">
        <v>47</v>
      </c>
      <c r="F39" s="10">
        <v>43</v>
      </c>
      <c r="G39" s="10">
        <v>7</v>
      </c>
      <c r="H39" s="10">
        <v>58</v>
      </c>
      <c r="I39" s="10">
        <v>1426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1149</v>
      </c>
      <c r="D40" s="10">
        <v>340</v>
      </c>
      <c r="E40" s="10">
        <v>213</v>
      </c>
      <c r="F40" s="10">
        <v>52</v>
      </c>
      <c r="G40" s="10">
        <v>28</v>
      </c>
      <c r="H40" s="10">
        <v>47</v>
      </c>
      <c r="I40" s="10">
        <v>809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1080</v>
      </c>
      <c r="D41" s="10">
        <v>668</v>
      </c>
      <c r="E41" s="10">
        <v>484</v>
      </c>
      <c r="F41" s="10">
        <v>40</v>
      </c>
      <c r="G41" s="10">
        <v>61</v>
      </c>
      <c r="H41" s="10">
        <v>83</v>
      </c>
      <c r="I41" s="10">
        <v>412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1157</v>
      </c>
      <c r="D42" s="10">
        <v>985</v>
      </c>
      <c r="E42" s="10">
        <v>700</v>
      </c>
      <c r="F42" s="10">
        <v>47</v>
      </c>
      <c r="G42" s="10">
        <v>189</v>
      </c>
      <c r="H42" s="10">
        <v>49</v>
      </c>
      <c r="I42" s="10">
        <v>172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1030</v>
      </c>
      <c r="D43" s="10">
        <v>897</v>
      </c>
      <c r="E43" s="10">
        <v>552</v>
      </c>
      <c r="F43" s="10">
        <v>22</v>
      </c>
      <c r="G43" s="10">
        <v>290</v>
      </c>
      <c r="H43" s="10">
        <v>33</v>
      </c>
      <c r="I43" s="10">
        <v>133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644</v>
      </c>
      <c r="D44" s="10">
        <v>581</v>
      </c>
      <c r="E44" s="10">
        <v>278</v>
      </c>
      <c r="F44" s="10">
        <v>26</v>
      </c>
      <c r="G44" s="10">
        <v>264</v>
      </c>
      <c r="H44" s="10">
        <v>13</v>
      </c>
      <c r="I44" s="10">
        <v>63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436</v>
      </c>
      <c r="D45" s="10">
        <v>385</v>
      </c>
      <c r="E45" s="10">
        <v>140</v>
      </c>
      <c r="F45" s="10">
        <v>24</v>
      </c>
      <c r="G45" s="10">
        <v>213</v>
      </c>
      <c r="H45" s="10">
        <v>8</v>
      </c>
      <c r="I45" s="10">
        <v>51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265</v>
      </c>
      <c r="D46" s="10">
        <v>219</v>
      </c>
      <c r="E46" s="10">
        <v>49</v>
      </c>
      <c r="F46" s="10">
        <v>28</v>
      </c>
      <c r="G46" s="10">
        <v>138</v>
      </c>
      <c r="H46" s="10">
        <v>4</v>
      </c>
      <c r="I46" s="10">
        <v>46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10</v>
      </c>
      <c r="D47" s="10">
        <v>8</v>
      </c>
      <c r="E47" s="10">
        <v>5</v>
      </c>
      <c r="F47" s="10">
        <v>1</v>
      </c>
      <c r="G47" s="10">
        <v>2</v>
      </c>
      <c r="H47" s="10" t="s">
        <v>43</v>
      </c>
      <c r="I47" s="10">
        <v>2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26139</v>
      </c>
      <c r="D48" s="3">
        <v>3651</v>
      </c>
      <c r="E48" s="3">
        <v>2576</v>
      </c>
      <c r="F48" s="3">
        <v>158</v>
      </c>
      <c r="G48" s="3">
        <v>305</v>
      </c>
      <c r="H48" s="3">
        <v>612</v>
      </c>
      <c r="I48" s="3">
        <v>22488</v>
      </c>
    </row>
    <row r="49" spans="1:11" ht="12" customHeight="1" x14ac:dyDescent="0.2">
      <c r="A49" s="27" t="s">
        <v>32</v>
      </c>
      <c r="B49" s="1" t="s">
        <v>10</v>
      </c>
      <c r="C49" s="10">
        <v>231</v>
      </c>
      <c r="D49" s="10">
        <v>11</v>
      </c>
      <c r="E49" s="10" t="s">
        <v>46</v>
      </c>
      <c r="F49" s="10">
        <v>4</v>
      </c>
      <c r="G49" s="10" t="s">
        <v>46</v>
      </c>
      <c r="H49" s="10">
        <v>7</v>
      </c>
      <c r="I49" s="10">
        <v>220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522</v>
      </c>
      <c r="D50" s="10">
        <v>26</v>
      </c>
      <c r="E50" s="10" t="s">
        <v>46</v>
      </c>
      <c r="F50" s="10">
        <v>9</v>
      </c>
      <c r="G50" s="10" t="s">
        <v>46</v>
      </c>
      <c r="H50" s="10">
        <v>17</v>
      </c>
      <c r="I50" s="10">
        <v>496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821</v>
      </c>
      <c r="D51" s="10">
        <v>32</v>
      </c>
      <c r="E51" s="10" t="s">
        <v>46</v>
      </c>
      <c r="F51" s="10">
        <v>8</v>
      </c>
      <c r="G51" s="10" t="s">
        <v>46</v>
      </c>
      <c r="H51" s="10">
        <v>24</v>
      </c>
      <c r="I51" s="10">
        <v>789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1663</v>
      </c>
      <c r="D52" s="10">
        <v>53</v>
      </c>
      <c r="E52" s="10">
        <v>3</v>
      </c>
      <c r="F52" s="10">
        <v>16</v>
      </c>
      <c r="G52" s="10">
        <v>6</v>
      </c>
      <c r="H52" s="10">
        <v>28</v>
      </c>
      <c r="I52" s="10">
        <v>1610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2373</v>
      </c>
      <c r="D53" s="10">
        <v>55</v>
      </c>
      <c r="E53" s="10">
        <v>4</v>
      </c>
      <c r="F53" s="10">
        <v>12</v>
      </c>
      <c r="G53" s="10">
        <v>6</v>
      </c>
      <c r="H53" s="10">
        <v>33</v>
      </c>
      <c r="I53" s="10">
        <v>2318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2804</v>
      </c>
      <c r="D54" s="10">
        <v>88</v>
      </c>
      <c r="E54" s="10">
        <v>20</v>
      </c>
      <c r="F54" s="10">
        <v>10</v>
      </c>
      <c r="G54" s="10">
        <v>11</v>
      </c>
      <c r="H54" s="10">
        <v>47</v>
      </c>
      <c r="I54" s="10">
        <v>2716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3260</v>
      </c>
      <c r="D55" s="10">
        <v>105</v>
      </c>
      <c r="E55" s="10">
        <v>22</v>
      </c>
      <c r="F55" s="10">
        <v>15</v>
      </c>
      <c r="G55" s="10">
        <v>16</v>
      </c>
      <c r="H55" s="10">
        <v>52</v>
      </c>
      <c r="I55" s="10">
        <v>3155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2969</v>
      </c>
      <c r="D56" s="10">
        <v>83</v>
      </c>
      <c r="E56" s="10">
        <v>14</v>
      </c>
      <c r="F56" s="10">
        <v>12</v>
      </c>
      <c r="G56" s="10">
        <v>7</v>
      </c>
      <c r="H56" s="10">
        <v>50</v>
      </c>
      <c r="I56" s="10">
        <v>2886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2341</v>
      </c>
      <c r="D57" s="10">
        <v>82</v>
      </c>
      <c r="E57" s="10">
        <v>10</v>
      </c>
      <c r="F57" s="10">
        <v>13</v>
      </c>
      <c r="G57" s="10">
        <v>10</v>
      </c>
      <c r="H57" s="10">
        <v>49</v>
      </c>
      <c r="I57" s="10">
        <v>2259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1838</v>
      </c>
      <c r="D58" s="10">
        <v>65</v>
      </c>
      <c r="E58" s="10">
        <v>12</v>
      </c>
      <c r="F58" s="10">
        <v>7</v>
      </c>
      <c r="G58" s="10">
        <v>8</v>
      </c>
      <c r="H58" s="10">
        <v>38</v>
      </c>
      <c r="I58" s="10">
        <v>1773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1650</v>
      </c>
      <c r="D59" s="10">
        <v>89</v>
      </c>
      <c r="E59" s="10">
        <v>42</v>
      </c>
      <c r="F59" s="10">
        <v>12</v>
      </c>
      <c r="G59" s="10">
        <v>5</v>
      </c>
      <c r="H59" s="10">
        <v>30</v>
      </c>
      <c r="I59" s="10">
        <v>1561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1313</v>
      </c>
      <c r="D60" s="10">
        <v>88</v>
      </c>
      <c r="E60" s="10">
        <v>51</v>
      </c>
      <c r="F60" s="10">
        <v>5</v>
      </c>
      <c r="G60" s="10">
        <v>4</v>
      </c>
      <c r="H60" s="10">
        <v>28</v>
      </c>
      <c r="I60" s="10">
        <v>1225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908</v>
      </c>
      <c r="D61" s="10">
        <v>134</v>
      </c>
      <c r="E61" s="10">
        <v>80</v>
      </c>
      <c r="F61" s="10">
        <v>11</v>
      </c>
      <c r="G61" s="10">
        <v>5</v>
      </c>
      <c r="H61" s="10">
        <v>38</v>
      </c>
      <c r="I61" s="10">
        <v>774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877</v>
      </c>
      <c r="D62" s="10">
        <v>480</v>
      </c>
      <c r="E62" s="10">
        <v>366</v>
      </c>
      <c r="F62" s="10">
        <v>13</v>
      </c>
      <c r="G62" s="10">
        <v>8</v>
      </c>
      <c r="H62" s="10">
        <v>93</v>
      </c>
      <c r="I62" s="10">
        <v>397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893</v>
      </c>
      <c r="D63" s="10">
        <v>755</v>
      </c>
      <c r="E63" s="10">
        <v>670</v>
      </c>
      <c r="F63" s="10">
        <v>3</v>
      </c>
      <c r="G63" s="10">
        <v>35</v>
      </c>
      <c r="H63" s="10">
        <v>47</v>
      </c>
      <c r="I63" s="10">
        <v>138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780</v>
      </c>
      <c r="D64" s="10">
        <v>700</v>
      </c>
      <c r="E64" s="10">
        <v>614</v>
      </c>
      <c r="F64" s="10">
        <v>4</v>
      </c>
      <c r="G64" s="10">
        <v>61</v>
      </c>
      <c r="H64" s="10">
        <v>21</v>
      </c>
      <c r="I64" s="10">
        <v>80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477</v>
      </c>
      <c r="D65" s="10">
        <v>443</v>
      </c>
      <c r="E65" s="10">
        <v>388</v>
      </c>
      <c r="F65" s="10">
        <v>4</v>
      </c>
      <c r="G65" s="10">
        <v>45</v>
      </c>
      <c r="H65" s="10">
        <v>6</v>
      </c>
      <c r="I65" s="10">
        <v>34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255</v>
      </c>
      <c r="D66" s="10">
        <v>222</v>
      </c>
      <c r="E66" s="10">
        <v>177</v>
      </c>
      <c r="F66" s="10" t="s">
        <v>43</v>
      </c>
      <c r="G66" s="10">
        <v>41</v>
      </c>
      <c r="H66" s="10">
        <v>4</v>
      </c>
      <c r="I66" s="10">
        <v>33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160</v>
      </c>
      <c r="D67" s="10">
        <v>136</v>
      </c>
      <c r="E67" s="10">
        <v>99</v>
      </c>
      <c r="F67" s="10" t="s">
        <v>43</v>
      </c>
      <c r="G67" s="10">
        <v>37</v>
      </c>
      <c r="H67" s="10" t="s">
        <v>43</v>
      </c>
      <c r="I67" s="10">
        <v>24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4</v>
      </c>
      <c r="D68" s="6">
        <v>4</v>
      </c>
      <c r="E68" s="6">
        <v>4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71</v>
      </c>
      <c r="D6" s="3">
        <v>23</v>
      </c>
      <c r="E6" s="3">
        <v>13</v>
      </c>
      <c r="F6" s="3" t="s">
        <v>43</v>
      </c>
      <c r="G6" s="3">
        <v>7</v>
      </c>
      <c r="H6" s="3">
        <v>3</v>
      </c>
      <c r="I6" s="3">
        <v>48</v>
      </c>
    </row>
    <row r="7" spans="1:32" ht="12" customHeight="1" x14ac:dyDescent="0.2">
      <c r="A7" s="27" t="s">
        <v>32</v>
      </c>
      <c r="B7" s="1" t="s">
        <v>10</v>
      </c>
      <c r="C7" s="10" t="s">
        <v>43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 t="s">
        <v>43</v>
      </c>
      <c r="J7" t="s">
        <v>32</v>
      </c>
      <c r="K7" t="s">
        <v>32</v>
      </c>
      <c r="L7" t="s">
        <v>32</v>
      </c>
    </row>
    <row r="8" spans="1:32" ht="12" customHeight="1" x14ac:dyDescent="0.2">
      <c r="A8" s="27" t="s">
        <v>32</v>
      </c>
      <c r="B8" s="1" t="s">
        <v>11</v>
      </c>
      <c r="C8" s="10">
        <v>2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4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7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7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7</v>
      </c>
      <c r="D17" s="10">
        <v>1</v>
      </c>
      <c r="E17" s="10" t="s">
        <v>43</v>
      </c>
      <c r="F17" s="10" t="s">
        <v>43</v>
      </c>
      <c r="G17" s="10">
        <v>1</v>
      </c>
      <c r="H17" s="10" t="s">
        <v>43</v>
      </c>
      <c r="I17" s="10">
        <v>6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2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</v>
      </c>
      <c r="D19" s="10">
        <v>1</v>
      </c>
      <c r="E19" s="10" t="s">
        <v>43</v>
      </c>
      <c r="F19" s="10" t="s">
        <v>43</v>
      </c>
      <c r="G19" s="10" t="s">
        <v>43</v>
      </c>
      <c r="H19" s="10">
        <v>1</v>
      </c>
      <c r="I19" s="10">
        <v>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3</v>
      </c>
      <c r="D20" s="10">
        <v>2</v>
      </c>
      <c r="E20" s="10">
        <v>1</v>
      </c>
      <c r="F20" s="10" t="s">
        <v>43</v>
      </c>
      <c r="G20" s="10" t="s">
        <v>43</v>
      </c>
      <c r="H20" s="10">
        <v>1</v>
      </c>
      <c r="I20" s="10">
        <v>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</v>
      </c>
      <c r="D21" s="10">
        <v>2</v>
      </c>
      <c r="E21" s="10">
        <v>2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7</v>
      </c>
      <c r="D22" s="10">
        <v>7</v>
      </c>
      <c r="E22" s="10">
        <v>6</v>
      </c>
      <c r="F22" s="10" t="s">
        <v>43</v>
      </c>
      <c r="G22" s="10">
        <v>1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</v>
      </c>
      <c r="D23" s="10">
        <v>4</v>
      </c>
      <c r="E23" s="10">
        <v>2</v>
      </c>
      <c r="F23" s="10" t="s">
        <v>43</v>
      </c>
      <c r="G23" s="10">
        <v>2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4</v>
      </c>
      <c r="E24" s="10">
        <v>2</v>
      </c>
      <c r="F24" s="10" t="s">
        <v>43</v>
      </c>
      <c r="G24" s="10">
        <v>2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 t="s">
        <v>43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44</v>
      </c>
      <c r="D27" s="3">
        <v>15</v>
      </c>
      <c r="E27" s="3">
        <v>7</v>
      </c>
      <c r="F27" s="3" t="s">
        <v>43</v>
      </c>
      <c r="G27" s="3">
        <v>6</v>
      </c>
      <c r="H27" s="3">
        <v>2</v>
      </c>
      <c r="I27" s="3">
        <v>29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2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3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2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4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5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4</v>
      </c>
      <c r="D38" s="10">
        <v>1</v>
      </c>
      <c r="E38" s="10" t="s">
        <v>43</v>
      </c>
      <c r="F38" s="10" t="s">
        <v>43</v>
      </c>
      <c r="G38" s="10">
        <v>1</v>
      </c>
      <c r="H38" s="10" t="s">
        <v>43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2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</v>
      </c>
      <c r="D40" s="10">
        <v>1</v>
      </c>
      <c r="E40" s="10" t="s">
        <v>43</v>
      </c>
      <c r="F40" s="10" t="s">
        <v>43</v>
      </c>
      <c r="G40" s="10" t="s">
        <v>43</v>
      </c>
      <c r="H40" s="10">
        <v>1</v>
      </c>
      <c r="I40" s="10" t="s">
        <v>43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</v>
      </c>
      <c r="D41" s="10">
        <v>1</v>
      </c>
      <c r="E41" s="10">
        <v>1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</v>
      </c>
      <c r="D42" s="10">
        <v>1</v>
      </c>
      <c r="E42" s="10">
        <v>1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</v>
      </c>
      <c r="D43" s="10">
        <v>5</v>
      </c>
      <c r="E43" s="10">
        <v>4</v>
      </c>
      <c r="F43" s="10" t="s">
        <v>43</v>
      </c>
      <c r="G43" s="10">
        <v>1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 t="s">
        <v>43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</v>
      </c>
      <c r="D46" s="10">
        <v>1</v>
      </c>
      <c r="E46" s="10" t="s">
        <v>43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27</v>
      </c>
      <c r="D48" s="3">
        <v>8</v>
      </c>
      <c r="E48" s="3">
        <v>6</v>
      </c>
      <c r="F48" s="3" t="s">
        <v>43</v>
      </c>
      <c r="G48" s="3">
        <v>1</v>
      </c>
      <c r="H48" s="3">
        <v>1</v>
      </c>
      <c r="I48" s="3">
        <v>19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2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2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1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1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1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2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2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1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2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2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3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3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 t="s">
        <v>43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 t="s">
        <v>43</v>
      </c>
      <c r="J60" t="s">
        <v>32</v>
      </c>
      <c r="K60" t="s">
        <v>32</v>
      </c>
      <c r="L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1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1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2</v>
      </c>
      <c r="D62" s="10">
        <v>1</v>
      </c>
      <c r="E62" s="10" t="s">
        <v>43</v>
      </c>
      <c r="F62" s="10" t="s">
        <v>43</v>
      </c>
      <c r="G62" s="10" t="s">
        <v>43</v>
      </c>
      <c r="H62" s="10">
        <v>1</v>
      </c>
      <c r="I62" s="10">
        <v>1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1</v>
      </c>
      <c r="D63" s="10">
        <v>1</v>
      </c>
      <c r="E63" s="10">
        <v>1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2</v>
      </c>
      <c r="D64" s="10">
        <v>2</v>
      </c>
      <c r="E64" s="10">
        <v>2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</v>
      </c>
      <c r="D65" s="10">
        <v>2</v>
      </c>
      <c r="E65" s="10">
        <v>1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2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352</v>
      </c>
      <c r="D6" s="3">
        <v>91</v>
      </c>
      <c r="E6" s="3">
        <v>50</v>
      </c>
      <c r="F6" s="3">
        <v>8</v>
      </c>
      <c r="G6" s="3">
        <v>22</v>
      </c>
      <c r="H6" s="3">
        <v>11</v>
      </c>
      <c r="I6" s="3">
        <v>261</v>
      </c>
    </row>
    <row r="7" spans="1:32" ht="12" customHeight="1" x14ac:dyDescent="0.2">
      <c r="A7" s="27" t="s">
        <v>32</v>
      </c>
      <c r="B7" s="1" t="s">
        <v>10</v>
      </c>
      <c r="C7" s="10">
        <v>6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10</v>
      </c>
      <c r="D8" s="10">
        <v>2</v>
      </c>
      <c r="E8" s="10" t="s">
        <v>46</v>
      </c>
      <c r="F8" s="10">
        <v>2</v>
      </c>
      <c r="G8" s="10" t="s">
        <v>46</v>
      </c>
      <c r="H8" s="10" t="s">
        <v>43</v>
      </c>
      <c r="I8" s="10">
        <v>8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14</v>
      </c>
      <c r="D9" s="10">
        <v>1</v>
      </c>
      <c r="E9" s="10" t="s">
        <v>46</v>
      </c>
      <c r="F9" s="10">
        <v>1</v>
      </c>
      <c r="G9" s="10" t="s">
        <v>46</v>
      </c>
      <c r="H9" s="10" t="s">
        <v>43</v>
      </c>
      <c r="I9" s="10">
        <v>13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16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20</v>
      </c>
      <c r="D11" s="10">
        <v>3</v>
      </c>
      <c r="E11" s="10">
        <v>1</v>
      </c>
      <c r="F11" s="10">
        <v>1</v>
      </c>
      <c r="G11" s="10">
        <v>1</v>
      </c>
      <c r="H11" s="10" t="s">
        <v>43</v>
      </c>
      <c r="I11" s="10">
        <v>17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27</v>
      </c>
      <c r="D12" s="10">
        <v>4</v>
      </c>
      <c r="E12" s="10">
        <v>1</v>
      </c>
      <c r="F12" s="10">
        <v>1</v>
      </c>
      <c r="G12" s="10">
        <v>2</v>
      </c>
      <c r="H12" s="10" t="s">
        <v>43</v>
      </c>
      <c r="I12" s="10">
        <v>23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32</v>
      </c>
      <c r="D13" s="10">
        <v>1</v>
      </c>
      <c r="E13" s="10" t="s">
        <v>43</v>
      </c>
      <c r="F13" s="10" t="s">
        <v>43</v>
      </c>
      <c r="G13" s="10">
        <v>1</v>
      </c>
      <c r="H13" s="10" t="s">
        <v>43</v>
      </c>
      <c r="I13" s="10">
        <v>31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25</v>
      </c>
      <c r="D14" s="10">
        <v>2</v>
      </c>
      <c r="E14" s="10" t="s">
        <v>43</v>
      </c>
      <c r="F14" s="10" t="s">
        <v>43</v>
      </c>
      <c r="G14" s="10" t="s">
        <v>43</v>
      </c>
      <c r="H14" s="10">
        <v>2</v>
      </c>
      <c r="I14" s="10">
        <v>23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29</v>
      </c>
      <c r="D15" s="10">
        <v>4</v>
      </c>
      <c r="E15" s="10" t="s">
        <v>43</v>
      </c>
      <c r="F15" s="10">
        <v>1</v>
      </c>
      <c r="G15" s="10">
        <v>1</v>
      </c>
      <c r="H15" s="10">
        <v>2</v>
      </c>
      <c r="I15" s="10">
        <v>25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30</v>
      </c>
      <c r="D16" s="10">
        <v>3</v>
      </c>
      <c r="E16" s="10" t="s">
        <v>43</v>
      </c>
      <c r="F16" s="10">
        <v>1</v>
      </c>
      <c r="G16" s="10">
        <v>1</v>
      </c>
      <c r="H16" s="10">
        <v>1</v>
      </c>
      <c r="I16" s="10">
        <v>27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30</v>
      </c>
      <c r="D17" s="10">
        <v>4</v>
      </c>
      <c r="E17" s="10">
        <v>1</v>
      </c>
      <c r="F17" s="10" t="s">
        <v>43</v>
      </c>
      <c r="G17" s="10">
        <v>1</v>
      </c>
      <c r="H17" s="10">
        <v>2</v>
      </c>
      <c r="I17" s="10">
        <v>26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27</v>
      </c>
      <c r="D18" s="10">
        <v>3</v>
      </c>
      <c r="E18" s="10">
        <v>2</v>
      </c>
      <c r="F18" s="10" t="s">
        <v>43</v>
      </c>
      <c r="G18" s="10" t="s">
        <v>43</v>
      </c>
      <c r="H18" s="10">
        <v>1</v>
      </c>
      <c r="I18" s="10">
        <v>24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19</v>
      </c>
      <c r="D19" s="10">
        <v>8</v>
      </c>
      <c r="E19" s="10">
        <v>7</v>
      </c>
      <c r="F19" s="10" t="s">
        <v>43</v>
      </c>
      <c r="G19" s="10">
        <v>1</v>
      </c>
      <c r="H19" s="10" t="s">
        <v>43</v>
      </c>
      <c r="I19" s="10">
        <v>11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15</v>
      </c>
      <c r="D20" s="10">
        <v>10</v>
      </c>
      <c r="E20" s="10">
        <v>7</v>
      </c>
      <c r="F20" s="10" t="s">
        <v>43</v>
      </c>
      <c r="G20" s="10" t="s">
        <v>43</v>
      </c>
      <c r="H20" s="10">
        <v>3</v>
      </c>
      <c r="I20" s="10">
        <v>5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18</v>
      </c>
      <c r="D21" s="10">
        <v>18</v>
      </c>
      <c r="E21" s="10">
        <v>12</v>
      </c>
      <c r="F21" s="10" t="s">
        <v>43</v>
      </c>
      <c r="G21" s="10">
        <v>6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21</v>
      </c>
      <c r="D22" s="10">
        <v>17</v>
      </c>
      <c r="E22" s="10">
        <v>13</v>
      </c>
      <c r="F22" s="10" t="s">
        <v>43</v>
      </c>
      <c r="G22" s="10">
        <v>4</v>
      </c>
      <c r="H22" s="10" t="s">
        <v>43</v>
      </c>
      <c r="I22" s="10">
        <v>4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</v>
      </c>
      <c r="D23" s="10">
        <v>5</v>
      </c>
      <c r="E23" s="10">
        <v>4</v>
      </c>
      <c r="F23" s="10">
        <v>1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6</v>
      </c>
      <c r="D24" s="10">
        <v>5</v>
      </c>
      <c r="E24" s="10">
        <v>2</v>
      </c>
      <c r="F24" s="10" t="s">
        <v>43</v>
      </c>
      <c r="G24" s="10">
        <v>3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1</v>
      </c>
      <c r="E25" s="10" t="s">
        <v>43</v>
      </c>
      <c r="F25" s="10" t="s">
        <v>43</v>
      </c>
      <c r="G25" s="10">
        <v>1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193</v>
      </c>
      <c r="D27" s="3">
        <v>52</v>
      </c>
      <c r="E27" s="3">
        <v>24</v>
      </c>
      <c r="F27" s="3">
        <v>6</v>
      </c>
      <c r="G27" s="3">
        <v>16</v>
      </c>
      <c r="H27" s="3">
        <v>6</v>
      </c>
      <c r="I27" s="3">
        <v>141</v>
      </c>
    </row>
    <row r="28" spans="1:12" ht="12" customHeight="1" x14ac:dyDescent="0.2">
      <c r="A28" s="27" t="s">
        <v>32</v>
      </c>
      <c r="B28" s="1" t="s">
        <v>10</v>
      </c>
      <c r="C28" s="10">
        <v>4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4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2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7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>
        <v>6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11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15</v>
      </c>
      <c r="D32" s="10">
        <v>3</v>
      </c>
      <c r="E32" s="10">
        <v>1</v>
      </c>
      <c r="F32" s="10">
        <v>1</v>
      </c>
      <c r="G32" s="10">
        <v>1</v>
      </c>
      <c r="H32" s="10" t="s">
        <v>43</v>
      </c>
      <c r="I32" s="10">
        <v>12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15</v>
      </c>
      <c r="D33" s="10">
        <v>1</v>
      </c>
      <c r="E33" s="10" t="s">
        <v>43</v>
      </c>
      <c r="F33" s="10" t="s">
        <v>43</v>
      </c>
      <c r="G33" s="10">
        <v>1</v>
      </c>
      <c r="H33" s="10" t="s">
        <v>43</v>
      </c>
      <c r="I33" s="10">
        <v>14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17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13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12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22</v>
      </c>
      <c r="D36" s="10">
        <v>4</v>
      </c>
      <c r="E36" s="10" t="s">
        <v>43</v>
      </c>
      <c r="F36" s="10">
        <v>1</v>
      </c>
      <c r="G36" s="10">
        <v>1</v>
      </c>
      <c r="H36" s="10">
        <v>2</v>
      </c>
      <c r="I36" s="10">
        <v>18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17</v>
      </c>
      <c r="D37" s="10">
        <v>3</v>
      </c>
      <c r="E37" s="10" t="s">
        <v>43</v>
      </c>
      <c r="F37" s="10">
        <v>1</v>
      </c>
      <c r="G37" s="10">
        <v>1</v>
      </c>
      <c r="H37" s="10">
        <v>1</v>
      </c>
      <c r="I37" s="10">
        <v>14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12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11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9</v>
      </c>
      <c r="D39" s="10">
        <v>1</v>
      </c>
      <c r="E39" s="10">
        <v>1</v>
      </c>
      <c r="F39" s="10" t="s">
        <v>43</v>
      </c>
      <c r="G39" s="10" t="s">
        <v>43</v>
      </c>
      <c r="H39" s="10" t="s">
        <v>43</v>
      </c>
      <c r="I39" s="10">
        <v>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13</v>
      </c>
      <c r="D40" s="10">
        <v>7</v>
      </c>
      <c r="E40" s="10">
        <v>6</v>
      </c>
      <c r="F40" s="10" t="s">
        <v>43</v>
      </c>
      <c r="G40" s="10">
        <v>1</v>
      </c>
      <c r="H40" s="10" t="s">
        <v>43</v>
      </c>
      <c r="I40" s="10">
        <v>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8</v>
      </c>
      <c r="D41" s="10">
        <v>6</v>
      </c>
      <c r="E41" s="10">
        <v>5</v>
      </c>
      <c r="F41" s="10" t="s">
        <v>43</v>
      </c>
      <c r="G41" s="10" t="s">
        <v>43</v>
      </c>
      <c r="H41" s="10">
        <v>1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11</v>
      </c>
      <c r="D42" s="10">
        <v>11</v>
      </c>
      <c r="E42" s="10">
        <v>5</v>
      </c>
      <c r="F42" s="10" t="s">
        <v>43</v>
      </c>
      <c r="G42" s="10">
        <v>6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10</v>
      </c>
      <c r="D43" s="10">
        <v>8</v>
      </c>
      <c r="E43" s="10">
        <v>6</v>
      </c>
      <c r="F43" s="10" t="s">
        <v>43</v>
      </c>
      <c r="G43" s="10">
        <v>2</v>
      </c>
      <c r="H43" s="10" t="s">
        <v>43</v>
      </c>
      <c r="I43" s="10">
        <v>2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</v>
      </c>
      <c r="D44" s="10">
        <v>1</v>
      </c>
      <c r="E44" s="10" t="s">
        <v>43</v>
      </c>
      <c r="F44" s="10">
        <v>1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3</v>
      </c>
      <c r="D45" s="10">
        <v>2</v>
      </c>
      <c r="E45" s="10" t="s">
        <v>43</v>
      </c>
      <c r="F45" s="10" t="s">
        <v>43</v>
      </c>
      <c r="G45" s="10">
        <v>2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1</v>
      </c>
      <c r="E46" s="10" t="s">
        <v>43</v>
      </c>
      <c r="F46" s="10" t="s">
        <v>43</v>
      </c>
      <c r="G46" s="10">
        <v>1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159</v>
      </c>
      <c r="D48" s="3">
        <v>39</v>
      </c>
      <c r="E48" s="3">
        <v>26</v>
      </c>
      <c r="F48" s="3">
        <v>2</v>
      </c>
      <c r="G48" s="3">
        <v>6</v>
      </c>
      <c r="H48" s="3">
        <v>5</v>
      </c>
      <c r="I48" s="3">
        <v>120</v>
      </c>
    </row>
    <row r="49" spans="1:11" ht="12" customHeight="1" x14ac:dyDescent="0.2">
      <c r="A49" s="27" t="s">
        <v>32</v>
      </c>
      <c r="B49" s="1" t="s">
        <v>10</v>
      </c>
      <c r="C49" s="10">
        <v>2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7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7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12</v>
      </c>
      <c r="D54" s="10">
        <v>3</v>
      </c>
      <c r="E54" s="10">
        <v>1</v>
      </c>
      <c r="F54" s="10">
        <v>1</v>
      </c>
      <c r="G54" s="10">
        <v>1</v>
      </c>
      <c r="H54" s="10" t="s">
        <v>43</v>
      </c>
      <c r="I54" s="10">
        <v>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15</v>
      </c>
      <c r="D55" s="10">
        <v>1</v>
      </c>
      <c r="E55" s="10" t="s">
        <v>43</v>
      </c>
      <c r="F55" s="10" t="s">
        <v>43</v>
      </c>
      <c r="G55" s="10">
        <v>1</v>
      </c>
      <c r="H55" s="10" t="s">
        <v>43</v>
      </c>
      <c r="I55" s="10">
        <v>14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12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11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13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18</v>
      </c>
      <c r="D59" s="10">
        <v>3</v>
      </c>
      <c r="E59" s="10">
        <v>1</v>
      </c>
      <c r="F59" s="10" t="s">
        <v>43</v>
      </c>
      <c r="G59" s="10">
        <v>1</v>
      </c>
      <c r="H59" s="10">
        <v>1</v>
      </c>
      <c r="I59" s="10">
        <v>15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18</v>
      </c>
      <c r="D60" s="10">
        <v>2</v>
      </c>
      <c r="E60" s="10">
        <v>1</v>
      </c>
      <c r="F60" s="10" t="s">
        <v>43</v>
      </c>
      <c r="G60" s="10" t="s">
        <v>43</v>
      </c>
      <c r="H60" s="10">
        <v>1</v>
      </c>
      <c r="I60" s="10">
        <v>16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6</v>
      </c>
      <c r="D61" s="10">
        <v>1</v>
      </c>
      <c r="E61" s="10">
        <v>1</v>
      </c>
      <c r="F61" s="10" t="s">
        <v>43</v>
      </c>
      <c r="G61" s="10" t="s">
        <v>43</v>
      </c>
      <c r="H61" s="10" t="s">
        <v>43</v>
      </c>
      <c r="I61" s="10">
        <v>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7</v>
      </c>
      <c r="D62" s="10">
        <v>4</v>
      </c>
      <c r="E62" s="10">
        <v>2</v>
      </c>
      <c r="F62" s="10" t="s">
        <v>43</v>
      </c>
      <c r="G62" s="10" t="s">
        <v>43</v>
      </c>
      <c r="H62" s="10">
        <v>2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</v>
      </c>
      <c r="D63" s="10">
        <v>7</v>
      </c>
      <c r="E63" s="10">
        <v>7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11</v>
      </c>
      <c r="D64" s="10">
        <v>9</v>
      </c>
      <c r="E64" s="10">
        <v>7</v>
      </c>
      <c r="F64" s="10" t="s">
        <v>43</v>
      </c>
      <c r="G64" s="10">
        <v>2</v>
      </c>
      <c r="H64" s="10" t="s">
        <v>43</v>
      </c>
      <c r="I64" s="10">
        <v>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4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</v>
      </c>
      <c r="D66" s="10">
        <v>3</v>
      </c>
      <c r="E66" s="10">
        <v>2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145</v>
      </c>
      <c r="D6" s="3">
        <v>32</v>
      </c>
      <c r="E6" s="3">
        <v>19</v>
      </c>
      <c r="F6" s="3">
        <v>1</v>
      </c>
      <c r="G6" s="3">
        <v>7</v>
      </c>
      <c r="H6" s="3">
        <v>5</v>
      </c>
      <c r="I6" s="3">
        <v>113</v>
      </c>
    </row>
    <row r="7" spans="1:32" ht="12" customHeight="1" x14ac:dyDescent="0.2">
      <c r="A7" s="27" t="s">
        <v>32</v>
      </c>
      <c r="B7" s="1" t="s">
        <v>10</v>
      </c>
      <c r="C7" s="10">
        <v>5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8</v>
      </c>
      <c r="D10" s="10">
        <v>1</v>
      </c>
      <c r="E10" s="10" t="s">
        <v>43</v>
      </c>
      <c r="F10" s="10" t="s">
        <v>43</v>
      </c>
      <c r="G10" s="10" t="s">
        <v>43</v>
      </c>
      <c r="H10" s="10">
        <v>1</v>
      </c>
      <c r="I10" s="10">
        <v>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9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6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12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17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17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4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14</v>
      </c>
      <c r="D17" s="10">
        <v>2</v>
      </c>
      <c r="E17" s="10" t="s">
        <v>43</v>
      </c>
      <c r="F17" s="10" t="s">
        <v>43</v>
      </c>
      <c r="G17" s="10" t="s">
        <v>43</v>
      </c>
      <c r="H17" s="10">
        <v>2</v>
      </c>
      <c r="I17" s="10">
        <v>12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10</v>
      </c>
      <c r="D18" s="10">
        <v>1</v>
      </c>
      <c r="E18" s="10" t="s">
        <v>43</v>
      </c>
      <c r="F18" s="10">
        <v>1</v>
      </c>
      <c r="G18" s="10" t="s">
        <v>43</v>
      </c>
      <c r="H18" s="10" t="s">
        <v>43</v>
      </c>
      <c r="I18" s="10">
        <v>9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6</v>
      </c>
      <c r="D19" s="10" t="s">
        <v>43</v>
      </c>
      <c r="E19" s="10" t="s">
        <v>43</v>
      </c>
      <c r="F19" s="10" t="s">
        <v>43</v>
      </c>
      <c r="G19" s="10" t="s">
        <v>43</v>
      </c>
      <c r="H19" s="10" t="s">
        <v>43</v>
      </c>
      <c r="I19" s="10">
        <v>6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10</v>
      </c>
      <c r="D20" s="10">
        <v>5</v>
      </c>
      <c r="E20" s="10">
        <v>4</v>
      </c>
      <c r="F20" s="10" t="s">
        <v>43</v>
      </c>
      <c r="G20" s="10" t="s">
        <v>43</v>
      </c>
      <c r="H20" s="10">
        <v>1</v>
      </c>
      <c r="I20" s="10">
        <v>5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6</v>
      </c>
      <c r="D21" s="10">
        <v>6</v>
      </c>
      <c r="E21" s="10">
        <v>6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8</v>
      </c>
      <c r="D22" s="10">
        <v>7</v>
      </c>
      <c r="E22" s="10">
        <v>5</v>
      </c>
      <c r="F22" s="10" t="s">
        <v>43</v>
      </c>
      <c r="G22" s="10">
        <v>2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</v>
      </c>
      <c r="D23" s="10">
        <v>3</v>
      </c>
      <c r="E23" s="10">
        <v>1</v>
      </c>
      <c r="F23" s="10" t="s">
        <v>43</v>
      </c>
      <c r="G23" s="10">
        <v>1</v>
      </c>
      <c r="H23" s="10">
        <v>1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3</v>
      </c>
      <c r="E24" s="10">
        <v>1</v>
      </c>
      <c r="F24" s="10" t="s">
        <v>43</v>
      </c>
      <c r="G24" s="10">
        <v>2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4</v>
      </c>
      <c r="E25" s="10">
        <v>2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72</v>
      </c>
      <c r="D27" s="3">
        <v>19</v>
      </c>
      <c r="E27" s="3">
        <v>8</v>
      </c>
      <c r="F27" s="3">
        <v>1</v>
      </c>
      <c r="G27" s="3">
        <v>6</v>
      </c>
      <c r="H27" s="3">
        <v>4</v>
      </c>
      <c r="I27" s="3">
        <v>53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5</v>
      </c>
      <c r="D31" s="10">
        <v>1</v>
      </c>
      <c r="E31" s="10" t="s">
        <v>43</v>
      </c>
      <c r="F31" s="10" t="s">
        <v>43</v>
      </c>
      <c r="G31" s="10" t="s">
        <v>43</v>
      </c>
      <c r="H31" s="10">
        <v>1</v>
      </c>
      <c r="I31" s="10">
        <v>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3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7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6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6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4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4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9</v>
      </c>
      <c r="D38" s="10">
        <v>2</v>
      </c>
      <c r="E38" s="10" t="s">
        <v>43</v>
      </c>
      <c r="F38" s="10" t="s">
        <v>43</v>
      </c>
      <c r="G38" s="10" t="s">
        <v>43</v>
      </c>
      <c r="H38" s="10">
        <v>2</v>
      </c>
      <c r="I38" s="10">
        <v>7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6</v>
      </c>
      <c r="D39" s="10">
        <v>1</v>
      </c>
      <c r="E39" s="10" t="s">
        <v>43</v>
      </c>
      <c r="F39" s="10">
        <v>1</v>
      </c>
      <c r="G39" s="10" t="s">
        <v>43</v>
      </c>
      <c r="H39" s="10" t="s">
        <v>43</v>
      </c>
      <c r="I39" s="10">
        <v>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</v>
      </c>
      <c r="D40" s="10" t="s">
        <v>43</v>
      </c>
      <c r="E40" s="10" t="s">
        <v>43</v>
      </c>
      <c r="F40" s="10" t="s">
        <v>43</v>
      </c>
      <c r="G40" s="10" t="s">
        <v>43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5</v>
      </c>
      <c r="D41" s="10">
        <v>2</v>
      </c>
      <c r="E41" s="10">
        <v>2</v>
      </c>
      <c r="F41" s="10" t="s">
        <v>43</v>
      </c>
      <c r="G41" s="10" t="s">
        <v>43</v>
      </c>
      <c r="H41" s="10" t="s">
        <v>43</v>
      </c>
      <c r="I41" s="10">
        <v>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</v>
      </c>
      <c r="D42" s="10">
        <v>3</v>
      </c>
      <c r="E42" s="10">
        <v>3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</v>
      </c>
      <c r="D43" s="10">
        <v>4</v>
      </c>
      <c r="E43" s="10">
        <v>2</v>
      </c>
      <c r="F43" s="10" t="s">
        <v>43</v>
      </c>
      <c r="G43" s="10">
        <v>2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</v>
      </c>
      <c r="D44" s="10">
        <v>3</v>
      </c>
      <c r="E44" s="10">
        <v>1</v>
      </c>
      <c r="F44" s="10" t="s">
        <v>43</v>
      </c>
      <c r="G44" s="10">
        <v>1</v>
      </c>
      <c r="H44" s="10">
        <v>1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 t="s">
        <v>43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 t="s">
        <v>43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73</v>
      </c>
      <c r="D48" s="3">
        <v>13</v>
      </c>
      <c r="E48" s="3">
        <v>11</v>
      </c>
      <c r="F48" s="3" t="s">
        <v>43</v>
      </c>
      <c r="G48" s="3">
        <v>1</v>
      </c>
      <c r="H48" s="3">
        <v>1</v>
      </c>
      <c r="I48" s="3">
        <v>60</v>
      </c>
    </row>
    <row r="49" spans="1:11" ht="12" customHeight="1" x14ac:dyDescent="0.2">
      <c r="A49" s="27" t="s">
        <v>32</v>
      </c>
      <c r="B49" s="1" t="s">
        <v>10</v>
      </c>
      <c r="C49" s="10">
        <v>5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5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2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4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7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3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5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5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11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5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4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4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</v>
      </c>
      <c r="D62" s="10">
        <v>3</v>
      </c>
      <c r="E62" s="10">
        <v>2</v>
      </c>
      <c r="F62" s="10" t="s">
        <v>43</v>
      </c>
      <c r="G62" s="10" t="s">
        <v>43</v>
      </c>
      <c r="H62" s="10">
        <v>1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</v>
      </c>
      <c r="D63" s="10">
        <v>3</v>
      </c>
      <c r="E63" s="10">
        <v>3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</v>
      </c>
      <c r="D64" s="10">
        <v>3</v>
      </c>
      <c r="E64" s="10">
        <v>3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1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2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117</v>
      </c>
      <c r="D6" s="3">
        <v>26</v>
      </c>
      <c r="E6" s="3">
        <v>17</v>
      </c>
      <c r="F6" s="3">
        <v>3</v>
      </c>
      <c r="G6" s="3">
        <v>1</v>
      </c>
      <c r="H6" s="3">
        <v>5</v>
      </c>
      <c r="I6" s="3">
        <v>91</v>
      </c>
    </row>
    <row r="7" spans="1:32" ht="12" customHeight="1" x14ac:dyDescent="0.2">
      <c r="A7" s="27" t="s">
        <v>32</v>
      </c>
      <c r="B7" s="1" t="s">
        <v>10</v>
      </c>
      <c r="C7" s="10">
        <v>1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9</v>
      </c>
      <c r="D10" s="10">
        <v>1</v>
      </c>
      <c r="E10" s="10" t="s">
        <v>43</v>
      </c>
      <c r="F10" s="10">
        <v>1</v>
      </c>
      <c r="G10" s="10" t="s">
        <v>43</v>
      </c>
      <c r="H10" s="10" t="s">
        <v>43</v>
      </c>
      <c r="I10" s="10">
        <v>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10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6</v>
      </c>
      <c r="D12" s="10">
        <v>1</v>
      </c>
      <c r="E12" s="10" t="s">
        <v>43</v>
      </c>
      <c r="F12" s="10" t="s">
        <v>43</v>
      </c>
      <c r="G12" s="10" t="s">
        <v>43</v>
      </c>
      <c r="H12" s="10">
        <v>1</v>
      </c>
      <c r="I12" s="10">
        <v>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14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11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11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8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</v>
      </c>
      <c r="D16" s="10">
        <v>1</v>
      </c>
      <c r="E16" s="10" t="s">
        <v>43</v>
      </c>
      <c r="F16" s="10" t="s">
        <v>43</v>
      </c>
      <c r="G16" s="10" t="s">
        <v>43</v>
      </c>
      <c r="H16" s="10">
        <v>1</v>
      </c>
      <c r="I16" s="10">
        <v>11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8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8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9</v>
      </c>
      <c r="D19" s="10">
        <v>4</v>
      </c>
      <c r="E19" s="10">
        <v>4</v>
      </c>
      <c r="F19" s="10" t="s">
        <v>43</v>
      </c>
      <c r="G19" s="10" t="s">
        <v>43</v>
      </c>
      <c r="H19" s="10" t="s">
        <v>43</v>
      </c>
      <c r="I19" s="10">
        <v>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4</v>
      </c>
      <c r="D20" s="10">
        <v>4</v>
      </c>
      <c r="E20" s="10">
        <v>3</v>
      </c>
      <c r="F20" s="10" t="s">
        <v>43</v>
      </c>
      <c r="G20" s="10" t="s">
        <v>43</v>
      </c>
      <c r="H20" s="10">
        <v>1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8</v>
      </c>
      <c r="D21" s="10">
        <v>8</v>
      </c>
      <c r="E21" s="10">
        <v>6</v>
      </c>
      <c r="F21" s="10" t="s">
        <v>43</v>
      </c>
      <c r="G21" s="10" t="s">
        <v>43</v>
      </c>
      <c r="H21" s="10">
        <v>2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</v>
      </c>
      <c r="D22" s="10">
        <v>2</v>
      </c>
      <c r="E22" s="10">
        <v>1</v>
      </c>
      <c r="F22" s="10">
        <v>1</v>
      </c>
      <c r="G22" s="10" t="s">
        <v>43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</v>
      </c>
      <c r="D23" s="10">
        <v>4</v>
      </c>
      <c r="E23" s="10">
        <v>2</v>
      </c>
      <c r="F23" s="10">
        <v>1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</v>
      </c>
      <c r="D24" s="10">
        <v>1</v>
      </c>
      <c r="E24" s="10">
        <v>1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59</v>
      </c>
      <c r="D27" s="3">
        <v>10</v>
      </c>
      <c r="E27" s="3">
        <v>5</v>
      </c>
      <c r="F27" s="3">
        <v>3</v>
      </c>
      <c r="G27" s="3">
        <v>1</v>
      </c>
      <c r="H27" s="3">
        <v>1</v>
      </c>
      <c r="I27" s="3">
        <v>49</v>
      </c>
    </row>
    <row r="28" spans="1:12" ht="12" customHeight="1" x14ac:dyDescent="0.2">
      <c r="A28" s="27" t="s">
        <v>32</v>
      </c>
      <c r="B28" s="1" t="s">
        <v>10</v>
      </c>
      <c r="C28" s="10">
        <v>1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 t="s">
        <v>43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 t="s">
        <v>43</v>
      </c>
      <c r="J29" t="s">
        <v>32</v>
      </c>
      <c r="K29" t="s">
        <v>32</v>
      </c>
      <c r="L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5</v>
      </c>
      <c r="D31" s="10">
        <v>1</v>
      </c>
      <c r="E31" s="10" t="s">
        <v>43</v>
      </c>
      <c r="F31" s="10">
        <v>1</v>
      </c>
      <c r="G31" s="10" t="s">
        <v>43</v>
      </c>
      <c r="H31" s="10" t="s">
        <v>43</v>
      </c>
      <c r="I31" s="10">
        <v>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5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5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2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6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6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8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8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8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8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5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5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3</v>
      </c>
      <c r="D40" s="10">
        <v>1</v>
      </c>
      <c r="E40" s="10">
        <v>1</v>
      </c>
      <c r="F40" s="10" t="s">
        <v>43</v>
      </c>
      <c r="G40" s="10" t="s">
        <v>43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>
        <v>2</v>
      </c>
      <c r="E41" s="10">
        <v>2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</v>
      </c>
      <c r="D42" s="10">
        <v>2</v>
      </c>
      <c r="E42" s="10">
        <v>2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</v>
      </c>
      <c r="D43" s="10">
        <v>1</v>
      </c>
      <c r="E43" s="10" t="s">
        <v>43</v>
      </c>
      <c r="F43" s="10">
        <v>1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 t="s">
        <v>43</v>
      </c>
      <c r="F44" s="10">
        <v>1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58</v>
      </c>
      <c r="D48" s="3">
        <v>16</v>
      </c>
      <c r="E48" s="3">
        <v>12</v>
      </c>
      <c r="F48" s="3" t="s">
        <v>43</v>
      </c>
      <c r="G48" s="3" t="s">
        <v>43</v>
      </c>
      <c r="H48" s="3">
        <v>4</v>
      </c>
      <c r="I48" s="3">
        <v>42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2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2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1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4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4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5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5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3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3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8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8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6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6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4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3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3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3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1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6</v>
      </c>
      <c r="D61" s="10">
        <v>3</v>
      </c>
      <c r="E61" s="10">
        <v>3</v>
      </c>
      <c r="F61" s="10" t="s">
        <v>43</v>
      </c>
      <c r="G61" s="10" t="s">
        <v>43</v>
      </c>
      <c r="H61" s="10" t="s">
        <v>43</v>
      </c>
      <c r="I61" s="10">
        <v>3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2</v>
      </c>
      <c r="D62" s="10">
        <v>2</v>
      </c>
      <c r="E62" s="10">
        <v>1</v>
      </c>
      <c r="F62" s="10" t="s">
        <v>43</v>
      </c>
      <c r="G62" s="10" t="s">
        <v>43</v>
      </c>
      <c r="H62" s="10">
        <v>1</v>
      </c>
      <c r="I62" s="10" t="s">
        <v>43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6</v>
      </c>
      <c r="D63" s="10">
        <v>6</v>
      </c>
      <c r="E63" s="10">
        <v>4</v>
      </c>
      <c r="F63" s="10" t="s">
        <v>43</v>
      </c>
      <c r="G63" s="10" t="s">
        <v>43</v>
      </c>
      <c r="H63" s="10">
        <v>2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1</v>
      </c>
      <c r="D64" s="10">
        <v>1</v>
      </c>
      <c r="E64" s="10">
        <v>1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</v>
      </c>
      <c r="D65" s="10">
        <v>2</v>
      </c>
      <c r="E65" s="10">
        <v>2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394</v>
      </c>
      <c r="D6" s="3">
        <v>73</v>
      </c>
      <c r="E6" s="3">
        <v>42</v>
      </c>
      <c r="F6" s="3">
        <v>4</v>
      </c>
      <c r="G6" s="3">
        <v>16</v>
      </c>
      <c r="H6" s="3">
        <v>11</v>
      </c>
      <c r="I6" s="3">
        <v>321</v>
      </c>
    </row>
    <row r="7" spans="1:32" ht="12" customHeight="1" x14ac:dyDescent="0.2">
      <c r="A7" s="27" t="s">
        <v>32</v>
      </c>
      <c r="B7" s="1" t="s">
        <v>10</v>
      </c>
      <c r="C7" s="10">
        <v>13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16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24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23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24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24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20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20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28</v>
      </c>
      <c r="D12" s="10">
        <v>1</v>
      </c>
      <c r="E12" s="10">
        <v>1</v>
      </c>
      <c r="F12" s="10" t="s">
        <v>43</v>
      </c>
      <c r="G12" s="10" t="s">
        <v>43</v>
      </c>
      <c r="H12" s="10" t="s">
        <v>43</v>
      </c>
      <c r="I12" s="10">
        <v>27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42</v>
      </c>
      <c r="D13" s="10">
        <v>1</v>
      </c>
      <c r="E13" s="10" t="s">
        <v>43</v>
      </c>
      <c r="F13" s="10" t="s">
        <v>43</v>
      </c>
      <c r="G13" s="10" t="s">
        <v>43</v>
      </c>
      <c r="H13" s="10">
        <v>1</v>
      </c>
      <c r="I13" s="10">
        <v>41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32</v>
      </c>
      <c r="D14" s="10">
        <v>1</v>
      </c>
      <c r="E14" s="10" t="s">
        <v>43</v>
      </c>
      <c r="F14" s="10" t="s">
        <v>43</v>
      </c>
      <c r="G14" s="10">
        <v>1</v>
      </c>
      <c r="H14" s="10" t="s">
        <v>43</v>
      </c>
      <c r="I14" s="10">
        <v>31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41</v>
      </c>
      <c r="D15" s="10">
        <v>1</v>
      </c>
      <c r="E15" s="10">
        <v>1</v>
      </c>
      <c r="F15" s="10" t="s">
        <v>43</v>
      </c>
      <c r="G15" s="10" t="s">
        <v>43</v>
      </c>
      <c r="H15" s="10" t="s">
        <v>43</v>
      </c>
      <c r="I15" s="10">
        <v>40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29</v>
      </c>
      <c r="D16" s="10">
        <v>4</v>
      </c>
      <c r="E16" s="10" t="s">
        <v>43</v>
      </c>
      <c r="F16" s="10">
        <v>1</v>
      </c>
      <c r="G16" s="10" t="s">
        <v>43</v>
      </c>
      <c r="H16" s="10">
        <v>3</v>
      </c>
      <c r="I16" s="10">
        <v>25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22</v>
      </c>
      <c r="D17" s="10">
        <v>1</v>
      </c>
      <c r="E17" s="10">
        <v>1</v>
      </c>
      <c r="F17" s="10" t="s">
        <v>43</v>
      </c>
      <c r="G17" s="10" t="s">
        <v>43</v>
      </c>
      <c r="H17" s="10" t="s">
        <v>43</v>
      </c>
      <c r="I17" s="10">
        <v>21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18</v>
      </c>
      <c r="D18" s="10">
        <v>3</v>
      </c>
      <c r="E18" s="10">
        <v>1</v>
      </c>
      <c r="F18" s="10">
        <v>1</v>
      </c>
      <c r="G18" s="10" t="s">
        <v>43</v>
      </c>
      <c r="H18" s="10">
        <v>1</v>
      </c>
      <c r="I18" s="10">
        <v>15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15</v>
      </c>
      <c r="D19" s="10">
        <v>6</v>
      </c>
      <c r="E19" s="10">
        <v>5</v>
      </c>
      <c r="F19" s="10" t="s">
        <v>43</v>
      </c>
      <c r="G19" s="10" t="s">
        <v>43</v>
      </c>
      <c r="H19" s="10">
        <v>1</v>
      </c>
      <c r="I19" s="10">
        <v>9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29</v>
      </c>
      <c r="D20" s="10">
        <v>19</v>
      </c>
      <c r="E20" s="10">
        <v>13</v>
      </c>
      <c r="F20" s="10">
        <v>1</v>
      </c>
      <c r="G20" s="10">
        <v>1</v>
      </c>
      <c r="H20" s="10">
        <v>4</v>
      </c>
      <c r="I20" s="10">
        <v>10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13</v>
      </c>
      <c r="D21" s="10">
        <v>9</v>
      </c>
      <c r="E21" s="10">
        <v>7</v>
      </c>
      <c r="F21" s="10">
        <v>1</v>
      </c>
      <c r="G21" s="10">
        <v>1</v>
      </c>
      <c r="H21" s="10" t="s">
        <v>43</v>
      </c>
      <c r="I21" s="10">
        <v>4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15</v>
      </c>
      <c r="D22" s="10">
        <v>15</v>
      </c>
      <c r="E22" s="10">
        <v>8</v>
      </c>
      <c r="F22" s="10" t="s">
        <v>43</v>
      </c>
      <c r="G22" s="10">
        <v>7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8</v>
      </c>
      <c r="D23" s="10">
        <v>7</v>
      </c>
      <c r="E23" s="10">
        <v>3</v>
      </c>
      <c r="F23" s="10" t="s">
        <v>43</v>
      </c>
      <c r="G23" s="10">
        <v>4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3</v>
      </c>
      <c r="E24" s="10">
        <v>1</v>
      </c>
      <c r="F24" s="10" t="s">
        <v>43</v>
      </c>
      <c r="G24" s="10">
        <v>2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>
        <v>1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216</v>
      </c>
      <c r="D27" s="3">
        <v>42</v>
      </c>
      <c r="E27" s="3">
        <v>18</v>
      </c>
      <c r="F27" s="3">
        <v>4</v>
      </c>
      <c r="G27" s="3">
        <v>12</v>
      </c>
      <c r="H27" s="3">
        <v>8</v>
      </c>
      <c r="I27" s="3">
        <v>174</v>
      </c>
    </row>
    <row r="28" spans="1:12" ht="12" customHeight="1" x14ac:dyDescent="0.2">
      <c r="A28" s="27" t="s">
        <v>32</v>
      </c>
      <c r="B28" s="1" t="s">
        <v>10</v>
      </c>
      <c r="C28" s="10">
        <v>9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9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12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12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10</v>
      </c>
      <c r="D30" s="10">
        <v>1</v>
      </c>
      <c r="E30" s="10" t="s">
        <v>46</v>
      </c>
      <c r="F30" s="10" t="s">
        <v>43</v>
      </c>
      <c r="G30" s="10" t="s">
        <v>46</v>
      </c>
      <c r="H30" s="10">
        <v>1</v>
      </c>
      <c r="I30" s="10">
        <v>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14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11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17</v>
      </c>
      <c r="D33" s="10">
        <v>1</v>
      </c>
      <c r="E33" s="10">
        <v>1</v>
      </c>
      <c r="F33" s="10" t="s">
        <v>43</v>
      </c>
      <c r="G33" s="10" t="s">
        <v>43</v>
      </c>
      <c r="H33" s="10" t="s">
        <v>43</v>
      </c>
      <c r="I33" s="10">
        <v>16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18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18</v>
      </c>
      <c r="D35" s="10">
        <v>1</v>
      </c>
      <c r="E35" s="10" t="s">
        <v>43</v>
      </c>
      <c r="F35" s="10" t="s">
        <v>43</v>
      </c>
      <c r="G35" s="10">
        <v>1</v>
      </c>
      <c r="H35" s="10" t="s">
        <v>43</v>
      </c>
      <c r="I35" s="10">
        <v>17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28</v>
      </c>
      <c r="D36" s="10">
        <v>1</v>
      </c>
      <c r="E36" s="10">
        <v>1</v>
      </c>
      <c r="F36" s="10" t="s">
        <v>43</v>
      </c>
      <c r="G36" s="10" t="s">
        <v>43</v>
      </c>
      <c r="H36" s="10" t="s">
        <v>43</v>
      </c>
      <c r="I36" s="10">
        <v>27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17</v>
      </c>
      <c r="D37" s="10">
        <v>4</v>
      </c>
      <c r="E37" s="10" t="s">
        <v>43</v>
      </c>
      <c r="F37" s="10">
        <v>1</v>
      </c>
      <c r="G37" s="10" t="s">
        <v>43</v>
      </c>
      <c r="H37" s="10">
        <v>3</v>
      </c>
      <c r="I37" s="10">
        <v>13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8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11</v>
      </c>
      <c r="D39" s="10">
        <v>3</v>
      </c>
      <c r="E39" s="10">
        <v>1</v>
      </c>
      <c r="F39" s="10">
        <v>1</v>
      </c>
      <c r="G39" s="10" t="s">
        <v>43</v>
      </c>
      <c r="H39" s="10">
        <v>1</v>
      </c>
      <c r="I39" s="10">
        <v>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</v>
      </c>
      <c r="D40" s="10">
        <v>4</v>
      </c>
      <c r="E40" s="10">
        <v>4</v>
      </c>
      <c r="F40" s="10" t="s">
        <v>43</v>
      </c>
      <c r="G40" s="10" t="s">
        <v>43</v>
      </c>
      <c r="H40" s="10" t="s">
        <v>43</v>
      </c>
      <c r="I40" s="10">
        <v>5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13</v>
      </c>
      <c r="D41" s="10">
        <v>10</v>
      </c>
      <c r="E41" s="10">
        <v>5</v>
      </c>
      <c r="F41" s="10">
        <v>1</v>
      </c>
      <c r="G41" s="10">
        <v>1</v>
      </c>
      <c r="H41" s="10">
        <v>3</v>
      </c>
      <c r="I41" s="10">
        <v>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6</v>
      </c>
      <c r="D42" s="10">
        <v>4</v>
      </c>
      <c r="E42" s="10">
        <v>2</v>
      </c>
      <c r="F42" s="10">
        <v>1</v>
      </c>
      <c r="G42" s="10">
        <v>1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</v>
      </c>
      <c r="D43" s="10">
        <v>7</v>
      </c>
      <c r="E43" s="10">
        <v>2</v>
      </c>
      <c r="F43" s="10" t="s">
        <v>43</v>
      </c>
      <c r="G43" s="10">
        <v>5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</v>
      </c>
      <c r="D44" s="10">
        <v>3</v>
      </c>
      <c r="E44" s="10">
        <v>1</v>
      </c>
      <c r="F44" s="10" t="s">
        <v>43</v>
      </c>
      <c r="G44" s="10">
        <v>2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3</v>
      </c>
      <c r="D45" s="10">
        <v>2</v>
      </c>
      <c r="E45" s="10" t="s">
        <v>43</v>
      </c>
      <c r="F45" s="10" t="s">
        <v>43</v>
      </c>
      <c r="G45" s="10">
        <v>2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</v>
      </c>
      <c r="D46" s="10">
        <v>1</v>
      </c>
      <c r="E46" s="10">
        <v>1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178</v>
      </c>
      <c r="D48" s="3">
        <v>31</v>
      </c>
      <c r="E48" s="3">
        <v>24</v>
      </c>
      <c r="F48" s="3" t="s">
        <v>43</v>
      </c>
      <c r="G48" s="3">
        <v>4</v>
      </c>
      <c r="H48" s="3">
        <v>3</v>
      </c>
      <c r="I48" s="3">
        <v>147</v>
      </c>
    </row>
    <row r="49" spans="1:11" ht="12" customHeight="1" x14ac:dyDescent="0.2">
      <c r="A49" s="27" t="s">
        <v>32</v>
      </c>
      <c r="B49" s="1" t="s">
        <v>10</v>
      </c>
      <c r="C49" s="10">
        <v>4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4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14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10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9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9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11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24</v>
      </c>
      <c r="D55" s="10">
        <v>1</v>
      </c>
      <c r="E55" s="10" t="s">
        <v>43</v>
      </c>
      <c r="F55" s="10" t="s">
        <v>43</v>
      </c>
      <c r="G55" s="10" t="s">
        <v>43</v>
      </c>
      <c r="H55" s="10">
        <v>1</v>
      </c>
      <c r="I55" s="10">
        <v>23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14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14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13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12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14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13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7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6</v>
      </c>
      <c r="D61" s="10">
        <v>2</v>
      </c>
      <c r="E61" s="10">
        <v>1</v>
      </c>
      <c r="F61" s="10" t="s">
        <v>43</v>
      </c>
      <c r="G61" s="10" t="s">
        <v>43</v>
      </c>
      <c r="H61" s="10">
        <v>1</v>
      </c>
      <c r="I61" s="10">
        <v>4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16</v>
      </c>
      <c r="D62" s="10">
        <v>9</v>
      </c>
      <c r="E62" s="10">
        <v>8</v>
      </c>
      <c r="F62" s="10" t="s">
        <v>43</v>
      </c>
      <c r="G62" s="10" t="s">
        <v>43</v>
      </c>
      <c r="H62" s="10">
        <v>1</v>
      </c>
      <c r="I62" s="10">
        <v>7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</v>
      </c>
      <c r="D63" s="10">
        <v>5</v>
      </c>
      <c r="E63" s="10">
        <v>5</v>
      </c>
      <c r="F63" s="10" t="s">
        <v>43</v>
      </c>
      <c r="G63" s="10" t="s">
        <v>43</v>
      </c>
      <c r="H63" s="10" t="s">
        <v>43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8</v>
      </c>
      <c r="D64" s="10">
        <v>8</v>
      </c>
      <c r="E64" s="10">
        <v>6</v>
      </c>
      <c r="F64" s="10" t="s">
        <v>43</v>
      </c>
      <c r="G64" s="10">
        <v>2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2</v>
      </c>
      <c r="F65" s="10" t="s">
        <v>43</v>
      </c>
      <c r="G65" s="10">
        <v>2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139</v>
      </c>
      <c r="D6" s="3">
        <v>34</v>
      </c>
      <c r="E6" s="3">
        <v>20</v>
      </c>
      <c r="F6" s="3">
        <v>1</v>
      </c>
      <c r="G6" s="3">
        <v>6</v>
      </c>
      <c r="H6" s="3">
        <v>7</v>
      </c>
      <c r="I6" s="3">
        <v>105</v>
      </c>
    </row>
    <row r="7" spans="1:32" ht="12" customHeight="1" x14ac:dyDescent="0.2">
      <c r="A7" s="27" t="s">
        <v>32</v>
      </c>
      <c r="B7" s="1" t="s">
        <v>10</v>
      </c>
      <c r="C7" s="10">
        <v>4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8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8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8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12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16</v>
      </c>
      <c r="D12" s="10">
        <v>2</v>
      </c>
      <c r="E12" s="10" t="s">
        <v>43</v>
      </c>
      <c r="F12" s="10" t="s">
        <v>43</v>
      </c>
      <c r="G12" s="10" t="s">
        <v>43</v>
      </c>
      <c r="H12" s="10">
        <v>2</v>
      </c>
      <c r="I12" s="10">
        <v>14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12</v>
      </c>
      <c r="D13" s="10">
        <v>2</v>
      </c>
      <c r="E13" s="10" t="s">
        <v>43</v>
      </c>
      <c r="F13" s="10" t="s">
        <v>43</v>
      </c>
      <c r="G13" s="10" t="s">
        <v>43</v>
      </c>
      <c r="H13" s="10">
        <v>2</v>
      </c>
      <c r="I13" s="10">
        <v>10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14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14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10</v>
      </c>
      <c r="D15" s="10">
        <v>1</v>
      </c>
      <c r="E15" s="10" t="s">
        <v>43</v>
      </c>
      <c r="F15" s="10" t="s">
        <v>43</v>
      </c>
      <c r="G15" s="10" t="s">
        <v>43</v>
      </c>
      <c r="H15" s="10">
        <v>1</v>
      </c>
      <c r="I15" s="10">
        <v>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3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11</v>
      </c>
      <c r="D17" s="10">
        <v>1</v>
      </c>
      <c r="E17" s="10">
        <v>1</v>
      </c>
      <c r="F17" s="10" t="s">
        <v>43</v>
      </c>
      <c r="G17" s="10" t="s">
        <v>43</v>
      </c>
      <c r="H17" s="10" t="s">
        <v>43</v>
      </c>
      <c r="I17" s="10">
        <v>10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7</v>
      </c>
      <c r="D18" s="10">
        <v>2</v>
      </c>
      <c r="E18" s="10">
        <v>2</v>
      </c>
      <c r="F18" s="10" t="s">
        <v>43</v>
      </c>
      <c r="G18" s="10" t="s">
        <v>43</v>
      </c>
      <c r="H18" s="10" t="s">
        <v>43</v>
      </c>
      <c r="I18" s="10">
        <v>5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7</v>
      </c>
      <c r="D19" s="10">
        <v>5</v>
      </c>
      <c r="E19" s="10">
        <v>2</v>
      </c>
      <c r="F19" s="10" t="s">
        <v>43</v>
      </c>
      <c r="G19" s="10">
        <v>1</v>
      </c>
      <c r="H19" s="10">
        <v>2</v>
      </c>
      <c r="I19" s="10">
        <v>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11</v>
      </c>
      <c r="D20" s="10">
        <v>7</v>
      </c>
      <c r="E20" s="10">
        <v>4</v>
      </c>
      <c r="F20" s="10">
        <v>1</v>
      </c>
      <c r="G20" s="10">
        <v>2</v>
      </c>
      <c r="H20" s="10" t="s">
        <v>43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5</v>
      </c>
      <c r="D21" s="10">
        <v>5</v>
      </c>
      <c r="E21" s="10">
        <v>5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3</v>
      </c>
      <c r="D22" s="10">
        <v>3</v>
      </c>
      <c r="E22" s="10">
        <v>2</v>
      </c>
      <c r="F22" s="10" t="s">
        <v>43</v>
      </c>
      <c r="G22" s="10">
        <v>1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3</v>
      </c>
      <c r="D23" s="10">
        <v>3</v>
      </c>
      <c r="E23" s="10">
        <v>2</v>
      </c>
      <c r="F23" s="10" t="s">
        <v>43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</v>
      </c>
      <c r="D24" s="10">
        <v>2</v>
      </c>
      <c r="E24" s="10">
        <v>1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>
        <v>1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94</v>
      </c>
      <c r="D27" s="3">
        <v>22</v>
      </c>
      <c r="E27" s="3">
        <v>13</v>
      </c>
      <c r="F27" s="3">
        <v>1</v>
      </c>
      <c r="G27" s="3">
        <v>5</v>
      </c>
      <c r="H27" s="3">
        <v>3</v>
      </c>
      <c r="I27" s="3">
        <v>72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4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4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7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7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9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9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7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11</v>
      </c>
      <c r="D34" s="10">
        <v>2</v>
      </c>
      <c r="E34" s="10" t="s">
        <v>43</v>
      </c>
      <c r="F34" s="10" t="s">
        <v>43</v>
      </c>
      <c r="G34" s="10" t="s">
        <v>43</v>
      </c>
      <c r="H34" s="10">
        <v>2</v>
      </c>
      <c r="I34" s="10">
        <v>9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9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9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7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7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2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10</v>
      </c>
      <c r="D38" s="10">
        <v>1</v>
      </c>
      <c r="E38" s="10">
        <v>1</v>
      </c>
      <c r="F38" s="10" t="s">
        <v>43</v>
      </c>
      <c r="G38" s="10" t="s">
        <v>43</v>
      </c>
      <c r="H38" s="10" t="s">
        <v>43</v>
      </c>
      <c r="I38" s="10">
        <v>9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</v>
      </c>
      <c r="D39" s="10">
        <v>2</v>
      </c>
      <c r="E39" s="10">
        <v>2</v>
      </c>
      <c r="F39" s="10" t="s">
        <v>43</v>
      </c>
      <c r="G39" s="10" t="s">
        <v>43</v>
      </c>
      <c r="H39" s="10" t="s">
        <v>43</v>
      </c>
      <c r="I39" s="10">
        <v>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3</v>
      </c>
      <c r="D40" s="10">
        <v>2</v>
      </c>
      <c r="E40" s="10">
        <v>1</v>
      </c>
      <c r="F40" s="10" t="s">
        <v>43</v>
      </c>
      <c r="G40" s="10">
        <v>1</v>
      </c>
      <c r="H40" s="10" t="s">
        <v>43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7</v>
      </c>
      <c r="D41" s="10">
        <v>5</v>
      </c>
      <c r="E41" s="10">
        <v>2</v>
      </c>
      <c r="F41" s="10">
        <v>1</v>
      </c>
      <c r="G41" s="10">
        <v>2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</v>
      </c>
      <c r="D42" s="10">
        <v>2</v>
      </c>
      <c r="E42" s="10">
        <v>2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</v>
      </c>
      <c r="D43" s="10">
        <v>2</v>
      </c>
      <c r="E43" s="10">
        <v>2</v>
      </c>
      <c r="F43" s="10" t="s">
        <v>43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>
        <v>1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</v>
      </c>
      <c r="D46" s="10">
        <v>1</v>
      </c>
      <c r="E46" s="10">
        <v>1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45</v>
      </c>
      <c r="D48" s="3">
        <v>12</v>
      </c>
      <c r="E48" s="3">
        <v>7</v>
      </c>
      <c r="F48" s="3" t="s">
        <v>43</v>
      </c>
      <c r="G48" s="3">
        <v>1</v>
      </c>
      <c r="H48" s="3">
        <v>4</v>
      </c>
      <c r="I48" s="3">
        <v>33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4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9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5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</v>
      </c>
      <c r="D57" s="10">
        <v>1</v>
      </c>
      <c r="E57" s="10" t="s">
        <v>43</v>
      </c>
      <c r="F57" s="10" t="s">
        <v>43</v>
      </c>
      <c r="G57" s="10" t="s">
        <v>43</v>
      </c>
      <c r="H57" s="10">
        <v>1</v>
      </c>
      <c r="I57" s="10">
        <v>2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</v>
      </c>
      <c r="D61" s="10">
        <v>3</v>
      </c>
      <c r="E61" s="10">
        <v>1</v>
      </c>
      <c r="F61" s="10" t="s">
        <v>43</v>
      </c>
      <c r="G61" s="10" t="s">
        <v>43</v>
      </c>
      <c r="H61" s="10">
        <v>2</v>
      </c>
      <c r="I61" s="10">
        <v>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</v>
      </c>
      <c r="D62" s="10">
        <v>2</v>
      </c>
      <c r="E62" s="10">
        <v>2</v>
      </c>
      <c r="F62" s="10" t="s">
        <v>43</v>
      </c>
      <c r="G62" s="10" t="s">
        <v>43</v>
      </c>
      <c r="H62" s="10" t="s">
        <v>43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</v>
      </c>
      <c r="D63" s="10">
        <v>3</v>
      </c>
      <c r="E63" s="10">
        <v>3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</v>
      </c>
      <c r="D64" s="10">
        <v>1</v>
      </c>
      <c r="E64" s="10" t="s">
        <v>43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>
        <v>1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888</v>
      </c>
      <c r="D6" s="3">
        <v>229</v>
      </c>
      <c r="E6" s="3">
        <v>129</v>
      </c>
      <c r="F6" s="3">
        <v>22</v>
      </c>
      <c r="G6" s="3">
        <v>44</v>
      </c>
      <c r="H6" s="3">
        <v>34</v>
      </c>
      <c r="I6" s="3">
        <v>659</v>
      </c>
    </row>
    <row r="7" spans="1:32" ht="12" customHeight="1" x14ac:dyDescent="0.2">
      <c r="A7" s="27" t="s">
        <v>32</v>
      </c>
      <c r="B7" s="1" t="s">
        <v>10</v>
      </c>
      <c r="C7" s="10">
        <v>29</v>
      </c>
      <c r="D7" s="10">
        <v>2</v>
      </c>
      <c r="E7" s="10" t="s">
        <v>46</v>
      </c>
      <c r="F7" s="10">
        <v>2</v>
      </c>
      <c r="G7" s="10" t="s">
        <v>46</v>
      </c>
      <c r="H7" s="10" t="s">
        <v>43</v>
      </c>
      <c r="I7" s="10">
        <v>27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38</v>
      </c>
      <c r="D8" s="10">
        <v>2</v>
      </c>
      <c r="E8" s="10" t="s">
        <v>46</v>
      </c>
      <c r="F8" s="10">
        <v>2</v>
      </c>
      <c r="G8" s="10" t="s">
        <v>46</v>
      </c>
      <c r="H8" s="10" t="s">
        <v>43</v>
      </c>
      <c r="I8" s="10">
        <v>36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44</v>
      </c>
      <c r="D9" s="10">
        <v>6</v>
      </c>
      <c r="E9" s="10" t="s">
        <v>46</v>
      </c>
      <c r="F9" s="10">
        <v>3</v>
      </c>
      <c r="G9" s="10" t="s">
        <v>46</v>
      </c>
      <c r="H9" s="10">
        <v>3</v>
      </c>
      <c r="I9" s="10">
        <v>38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60</v>
      </c>
      <c r="D10" s="10">
        <v>3</v>
      </c>
      <c r="E10" s="10">
        <v>1</v>
      </c>
      <c r="F10" s="10" t="s">
        <v>43</v>
      </c>
      <c r="G10" s="10" t="s">
        <v>43</v>
      </c>
      <c r="H10" s="10">
        <v>2</v>
      </c>
      <c r="I10" s="10">
        <v>57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48</v>
      </c>
      <c r="D11" s="10">
        <v>1</v>
      </c>
      <c r="E11" s="10" t="s">
        <v>43</v>
      </c>
      <c r="F11" s="10" t="s">
        <v>43</v>
      </c>
      <c r="G11" s="10">
        <v>1</v>
      </c>
      <c r="H11" s="10" t="s">
        <v>43</v>
      </c>
      <c r="I11" s="10">
        <v>47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58</v>
      </c>
      <c r="D12" s="10">
        <v>4</v>
      </c>
      <c r="E12" s="10" t="s">
        <v>43</v>
      </c>
      <c r="F12" s="10">
        <v>1</v>
      </c>
      <c r="G12" s="10">
        <v>1</v>
      </c>
      <c r="H12" s="10">
        <v>2</v>
      </c>
      <c r="I12" s="10">
        <v>54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71</v>
      </c>
      <c r="D13" s="10">
        <v>10</v>
      </c>
      <c r="E13" s="10" t="s">
        <v>43</v>
      </c>
      <c r="F13" s="10" t="s">
        <v>43</v>
      </c>
      <c r="G13" s="10">
        <v>2</v>
      </c>
      <c r="H13" s="10">
        <v>8</v>
      </c>
      <c r="I13" s="10">
        <v>61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88</v>
      </c>
      <c r="D14" s="10">
        <v>2</v>
      </c>
      <c r="E14" s="10">
        <v>2</v>
      </c>
      <c r="F14" s="10" t="s">
        <v>43</v>
      </c>
      <c r="G14" s="10" t="s">
        <v>43</v>
      </c>
      <c r="H14" s="10" t="s">
        <v>43</v>
      </c>
      <c r="I14" s="10">
        <v>86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77</v>
      </c>
      <c r="D15" s="10">
        <v>8</v>
      </c>
      <c r="E15" s="10" t="s">
        <v>43</v>
      </c>
      <c r="F15" s="10">
        <v>3</v>
      </c>
      <c r="G15" s="10">
        <v>2</v>
      </c>
      <c r="H15" s="10">
        <v>3</v>
      </c>
      <c r="I15" s="10">
        <v>69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59</v>
      </c>
      <c r="D16" s="10">
        <v>5</v>
      </c>
      <c r="E16" s="10" t="s">
        <v>43</v>
      </c>
      <c r="F16" s="10">
        <v>1</v>
      </c>
      <c r="G16" s="10">
        <v>1</v>
      </c>
      <c r="H16" s="10">
        <v>3</v>
      </c>
      <c r="I16" s="10">
        <v>54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60</v>
      </c>
      <c r="D17" s="10">
        <v>6</v>
      </c>
      <c r="E17" s="10" t="s">
        <v>43</v>
      </c>
      <c r="F17" s="10">
        <v>2</v>
      </c>
      <c r="G17" s="10">
        <v>2</v>
      </c>
      <c r="H17" s="10">
        <v>2</v>
      </c>
      <c r="I17" s="10">
        <v>54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53</v>
      </c>
      <c r="D18" s="10">
        <v>10</v>
      </c>
      <c r="E18" s="10">
        <v>6</v>
      </c>
      <c r="F18" s="10" t="s">
        <v>43</v>
      </c>
      <c r="G18" s="10">
        <v>1</v>
      </c>
      <c r="H18" s="10">
        <v>3</v>
      </c>
      <c r="I18" s="10">
        <v>43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32</v>
      </c>
      <c r="D19" s="10">
        <v>13</v>
      </c>
      <c r="E19" s="10">
        <v>9</v>
      </c>
      <c r="F19" s="10">
        <v>2</v>
      </c>
      <c r="G19" s="10">
        <v>1</v>
      </c>
      <c r="H19" s="10">
        <v>1</v>
      </c>
      <c r="I19" s="10">
        <v>19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33</v>
      </c>
      <c r="D20" s="10">
        <v>26</v>
      </c>
      <c r="E20" s="10">
        <v>21</v>
      </c>
      <c r="F20" s="10">
        <v>1</v>
      </c>
      <c r="G20" s="10">
        <v>2</v>
      </c>
      <c r="H20" s="10">
        <v>2</v>
      </c>
      <c r="I20" s="10">
        <v>7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48</v>
      </c>
      <c r="D21" s="10">
        <v>45</v>
      </c>
      <c r="E21" s="10">
        <v>34</v>
      </c>
      <c r="F21" s="10">
        <v>3</v>
      </c>
      <c r="G21" s="10">
        <v>5</v>
      </c>
      <c r="H21" s="10">
        <v>3</v>
      </c>
      <c r="I21" s="10">
        <v>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31</v>
      </c>
      <c r="D22" s="10">
        <v>28</v>
      </c>
      <c r="E22" s="10">
        <v>20</v>
      </c>
      <c r="F22" s="10">
        <v>1</v>
      </c>
      <c r="G22" s="10">
        <v>7</v>
      </c>
      <c r="H22" s="10" t="s">
        <v>43</v>
      </c>
      <c r="I22" s="10">
        <v>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31</v>
      </c>
      <c r="D23" s="10">
        <v>31</v>
      </c>
      <c r="E23" s="10">
        <v>24</v>
      </c>
      <c r="F23" s="10" t="s">
        <v>43</v>
      </c>
      <c r="G23" s="10">
        <v>6</v>
      </c>
      <c r="H23" s="10">
        <v>1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16</v>
      </c>
      <c r="D24" s="10">
        <v>15</v>
      </c>
      <c r="E24" s="10">
        <v>7</v>
      </c>
      <c r="F24" s="10">
        <v>1</v>
      </c>
      <c r="G24" s="10">
        <v>7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12</v>
      </c>
      <c r="D25" s="10">
        <v>12</v>
      </c>
      <c r="E25" s="10">
        <v>5</v>
      </c>
      <c r="F25" s="10" t="s">
        <v>43</v>
      </c>
      <c r="G25" s="10">
        <v>6</v>
      </c>
      <c r="H25" s="10">
        <v>1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474</v>
      </c>
      <c r="D27" s="3">
        <v>131</v>
      </c>
      <c r="E27" s="3">
        <v>65</v>
      </c>
      <c r="F27" s="3">
        <v>12</v>
      </c>
      <c r="G27" s="3">
        <v>37</v>
      </c>
      <c r="H27" s="3">
        <v>17</v>
      </c>
      <c r="I27" s="3">
        <v>343</v>
      </c>
    </row>
    <row r="28" spans="1:12" ht="12" customHeight="1" x14ac:dyDescent="0.2">
      <c r="A28" s="27" t="s">
        <v>32</v>
      </c>
      <c r="B28" s="1" t="s">
        <v>10</v>
      </c>
      <c r="C28" s="10">
        <v>11</v>
      </c>
      <c r="D28" s="10">
        <v>1</v>
      </c>
      <c r="E28" s="10" t="s">
        <v>46</v>
      </c>
      <c r="F28" s="10">
        <v>1</v>
      </c>
      <c r="G28" s="10" t="s">
        <v>46</v>
      </c>
      <c r="H28" s="10" t="s">
        <v>43</v>
      </c>
      <c r="I28" s="10">
        <v>10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21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20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22</v>
      </c>
      <c r="D30" s="10">
        <v>4</v>
      </c>
      <c r="E30" s="10" t="s">
        <v>46</v>
      </c>
      <c r="F30" s="10">
        <v>1</v>
      </c>
      <c r="G30" s="10" t="s">
        <v>46</v>
      </c>
      <c r="H30" s="10">
        <v>3</v>
      </c>
      <c r="I30" s="10">
        <v>18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33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33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22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22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33</v>
      </c>
      <c r="D33" s="10">
        <v>4</v>
      </c>
      <c r="E33" s="10" t="s">
        <v>43</v>
      </c>
      <c r="F33" s="10">
        <v>1</v>
      </c>
      <c r="G33" s="10">
        <v>1</v>
      </c>
      <c r="H33" s="10">
        <v>2</v>
      </c>
      <c r="I33" s="10">
        <v>29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42</v>
      </c>
      <c r="D34" s="10">
        <v>5</v>
      </c>
      <c r="E34" s="10" t="s">
        <v>43</v>
      </c>
      <c r="F34" s="10" t="s">
        <v>43</v>
      </c>
      <c r="G34" s="10">
        <v>1</v>
      </c>
      <c r="H34" s="10">
        <v>4</v>
      </c>
      <c r="I34" s="10">
        <v>37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46</v>
      </c>
      <c r="D35" s="10">
        <v>1</v>
      </c>
      <c r="E35" s="10">
        <v>1</v>
      </c>
      <c r="F35" s="10" t="s">
        <v>43</v>
      </c>
      <c r="G35" s="10" t="s">
        <v>43</v>
      </c>
      <c r="H35" s="10" t="s">
        <v>43</v>
      </c>
      <c r="I35" s="10">
        <v>45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42</v>
      </c>
      <c r="D36" s="10">
        <v>4</v>
      </c>
      <c r="E36" s="10" t="s">
        <v>43</v>
      </c>
      <c r="F36" s="10">
        <v>1</v>
      </c>
      <c r="G36" s="10">
        <v>1</v>
      </c>
      <c r="H36" s="10">
        <v>2</v>
      </c>
      <c r="I36" s="10">
        <v>38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34</v>
      </c>
      <c r="D37" s="10">
        <v>3</v>
      </c>
      <c r="E37" s="10" t="s">
        <v>43</v>
      </c>
      <c r="F37" s="10" t="s">
        <v>43</v>
      </c>
      <c r="G37" s="10">
        <v>1</v>
      </c>
      <c r="H37" s="10">
        <v>2</v>
      </c>
      <c r="I37" s="10">
        <v>31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31</v>
      </c>
      <c r="D38" s="10">
        <v>5</v>
      </c>
      <c r="E38" s="10" t="s">
        <v>43</v>
      </c>
      <c r="F38" s="10">
        <v>1</v>
      </c>
      <c r="G38" s="10">
        <v>2</v>
      </c>
      <c r="H38" s="10">
        <v>2</v>
      </c>
      <c r="I38" s="10">
        <v>26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21</v>
      </c>
      <c r="D39" s="10">
        <v>4</v>
      </c>
      <c r="E39" s="10">
        <v>3</v>
      </c>
      <c r="F39" s="10" t="s">
        <v>43</v>
      </c>
      <c r="G39" s="10">
        <v>1</v>
      </c>
      <c r="H39" s="10" t="s">
        <v>43</v>
      </c>
      <c r="I39" s="10">
        <v>17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19</v>
      </c>
      <c r="D40" s="10">
        <v>11</v>
      </c>
      <c r="E40" s="10">
        <v>7</v>
      </c>
      <c r="F40" s="10">
        <v>2</v>
      </c>
      <c r="G40" s="10">
        <v>1</v>
      </c>
      <c r="H40" s="10">
        <v>1</v>
      </c>
      <c r="I40" s="10">
        <v>8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21</v>
      </c>
      <c r="D41" s="10">
        <v>18</v>
      </c>
      <c r="E41" s="10">
        <v>15</v>
      </c>
      <c r="F41" s="10">
        <v>1</v>
      </c>
      <c r="G41" s="10">
        <v>2</v>
      </c>
      <c r="H41" s="10" t="s">
        <v>43</v>
      </c>
      <c r="I41" s="10">
        <v>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24</v>
      </c>
      <c r="D42" s="10">
        <v>21</v>
      </c>
      <c r="E42" s="10">
        <v>16</v>
      </c>
      <c r="F42" s="10">
        <v>1</v>
      </c>
      <c r="G42" s="10">
        <v>4</v>
      </c>
      <c r="H42" s="10" t="s">
        <v>43</v>
      </c>
      <c r="I42" s="10">
        <v>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18</v>
      </c>
      <c r="D43" s="10">
        <v>16</v>
      </c>
      <c r="E43" s="10">
        <v>9</v>
      </c>
      <c r="F43" s="10">
        <v>1</v>
      </c>
      <c r="G43" s="10">
        <v>6</v>
      </c>
      <c r="H43" s="10" t="s">
        <v>43</v>
      </c>
      <c r="I43" s="10">
        <v>2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16</v>
      </c>
      <c r="D44" s="10">
        <v>16</v>
      </c>
      <c r="E44" s="10">
        <v>11</v>
      </c>
      <c r="F44" s="10" t="s">
        <v>43</v>
      </c>
      <c r="G44" s="10">
        <v>5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10</v>
      </c>
      <c r="D45" s="10">
        <v>9</v>
      </c>
      <c r="E45" s="10">
        <v>2</v>
      </c>
      <c r="F45" s="10">
        <v>1</v>
      </c>
      <c r="G45" s="10">
        <v>6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8</v>
      </c>
      <c r="D46" s="10">
        <v>8</v>
      </c>
      <c r="E46" s="10">
        <v>1</v>
      </c>
      <c r="F46" s="10" t="s">
        <v>43</v>
      </c>
      <c r="G46" s="10">
        <v>6</v>
      </c>
      <c r="H46" s="10">
        <v>1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414</v>
      </c>
      <c r="D48" s="3">
        <v>98</v>
      </c>
      <c r="E48" s="3">
        <v>64</v>
      </c>
      <c r="F48" s="3">
        <v>10</v>
      </c>
      <c r="G48" s="3">
        <v>7</v>
      </c>
      <c r="H48" s="3">
        <v>17</v>
      </c>
      <c r="I48" s="3">
        <v>316</v>
      </c>
    </row>
    <row r="49" spans="1:11" ht="12" customHeight="1" x14ac:dyDescent="0.2">
      <c r="A49" s="27" t="s">
        <v>32</v>
      </c>
      <c r="B49" s="1" t="s">
        <v>10</v>
      </c>
      <c r="C49" s="10">
        <v>18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17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17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16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22</v>
      </c>
      <c r="D51" s="10">
        <v>2</v>
      </c>
      <c r="E51" s="10" t="s">
        <v>46</v>
      </c>
      <c r="F51" s="10">
        <v>2</v>
      </c>
      <c r="G51" s="10" t="s">
        <v>46</v>
      </c>
      <c r="H51" s="10" t="s">
        <v>43</v>
      </c>
      <c r="I51" s="10">
        <v>20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27</v>
      </c>
      <c r="D52" s="10">
        <v>3</v>
      </c>
      <c r="E52" s="10">
        <v>1</v>
      </c>
      <c r="F52" s="10" t="s">
        <v>43</v>
      </c>
      <c r="G52" s="10" t="s">
        <v>43</v>
      </c>
      <c r="H52" s="10">
        <v>2</v>
      </c>
      <c r="I52" s="10">
        <v>24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26</v>
      </c>
      <c r="D53" s="10">
        <v>1</v>
      </c>
      <c r="E53" s="10" t="s">
        <v>43</v>
      </c>
      <c r="F53" s="10" t="s">
        <v>43</v>
      </c>
      <c r="G53" s="10">
        <v>1</v>
      </c>
      <c r="H53" s="10" t="s">
        <v>43</v>
      </c>
      <c r="I53" s="10">
        <v>25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25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25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29</v>
      </c>
      <c r="D55" s="10">
        <v>5</v>
      </c>
      <c r="E55" s="10" t="s">
        <v>43</v>
      </c>
      <c r="F55" s="10" t="s">
        <v>43</v>
      </c>
      <c r="G55" s="10">
        <v>1</v>
      </c>
      <c r="H55" s="10">
        <v>4</v>
      </c>
      <c r="I55" s="10">
        <v>24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42</v>
      </c>
      <c r="D56" s="10">
        <v>1</v>
      </c>
      <c r="E56" s="10">
        <v>1</v>
      </c>
      <c r="F56" s="10" t="s">
        <v>43</v>
      </c>
      <c r="G56" s="10" t="s">
        <v>43</v>
      </c>
      <c r="H56" s="10" t="s">
        <v>43</v>
      </c>
      <c r="I56" s="10">
        <v>41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35</v>
      </c>
      <c r="D57" s="10">
        <v>4</v>
      </c>
      <c r="E57" s="10" t="s">
        <v>43</v>
      </c>
      <c r="F57" s="10">
        <v>2</v>
      </c>
      <c r="G57" s="10">
        <v>1</v>
      </c>
      <c r="H57" s="10">
        <v>1</v>
      </c>
      <c r="I57" s="10">
        <v>31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25</v>
      </c>
      <c r="D58" s="10">
        <v>2</v>
      </c>
      <c r="E58" s="10" t="s">
        <v>43</v>
      </c>
      <c r="F58" s="10">
        <v>1</v>
      </c>
      <c r="G58" s="10" t="s">
        <v>43</v>
      </c>
      <c r="H58" s="10">
        <v>1</v>
      </c>
      <c r="I58" s="10">
        <v>23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29</v>
      </c>
      <c r="D59" s="10">
        <v>1</v>
      </c>
      <c r="E59" s="10" t="s">
        <v>43</v>
      </c>
      <c r="F59" s="10">
        <v>1</v>
      </c>
      <c r="G59" s="10" t="s">
        <v>43</v>
      </c>
      <c r="H59" s="10" t="s">
        <v>43</v>
      </c>
      <c r="I59" s="10">
        <v>28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32</v>
      </c>
      <c r="D60" s="10">
        <v>6</v>
      </c>
      <c r="E60" s="10">
        <v>3</v>
      </c>
      <c r="F60" s="10" t="s">
        <v>43</v>
      </c>
      <c r="G60" s="10" t="s">
        <v>43</v>
      </c>
      <c r="H60" s="10">
        <v>3</v>
      </c>
      <c r="I60" s="10">
        <v>26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13</v>
      </c>
      <c r="D61" s="10">
        <v>2</v>
      </c>
      <c r="E61" s="10">
        <v>2</v>
      </c>
      <c r="F61" s="10" t="s">
        <v>43</v>
      </c>
      <c r="G61" s="10" t="s">
        <v>43</v>
      </c>
      <c r="H61" s="10" t="s">
        <v>43</v>
      </c>
      <c r="I61" s="10">
        <v>11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12</v>
      </c>
      <c r="D62" s="10">
        <v>8</v>
      </c>
      <c r="E62" s="10">
        <v>6</v>
      </c>
      <c r="F62" s="10" t="s">
        <v>43</v>
      </c>
      <c r="G62" s="10" t="s">
        <v>43</v>
      </c>
      <c r="H62" s="10">
        <v>2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24</v>
      </c>
      <c r="D63" s="10">
        <v>24</v>
      </c>
      <c r="E63" s="10">
        <v>18</v>
      </c>
      <c r="F63" s="10">
        <v>2</v>
      </c>
      <c r="G63" s="10">
        <v>1</v>
      </c>
      <c r="H63" s="10">
        <v>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13</v>
      </c>
      <c r="D64" s="10">
        <v>12</v>
      </c>
      <c r="E64" s="10">
        <v>11</v>
      </c>
      <c r="F64" s="10" t="s">
        <v>43</v>
      </c>
      <c r="G64" s="10">
        <v>1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15</v>
      </c>
      <c r="D65" s="10">
        <v>15</v>
      </c>
      <c r="E65" s="10">
        <v>13</v>
      </c>
      <c r="F65" s="10" t="s">
        <v>43</v>
      </c>
      <c r="G65" s="10">
        <v>1</v>
      </c>
      <c r="H65" s="10">
        <v>1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6</v>
      </c>
      <c r="D66" s="10">
        <v>6</v>
      </c>
      <c r="E66" s="10">
        <v>5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4</v>
      </c>
      <c r="E67" s="10">
        <v>4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61909</v>
      </c>
      <c r="D6" s="3">
        <v>13346</v>
      </c>
      <c r="E6" s="3">
        <v>7548</v>
      </c>
      <c r="F6" s="3">
        <v>907</v>
      </c>
      <c r="G6" s="3">
        <v>2361</v>
      </c>
      <c r="H6" s="3">
        <v>2530</v>
      </c>
      <c r="I6" s="3">
        <v>48563</v>
      </c>
    </row>
    <row r="7" spans="1:32" ht="12" customHeight="1" x14ac:dyDescent="0.2">
      <c r="A7" s="27" t="s">
        <v>32</v>
      </c>
      <c r="B7" s="1" t="s">
        <v>10</v>
      </c>
      <c r="C7" s="10">
        <v>426</v>
      </c>
      <c r="D7" s="10">
        <v>35</v>
      </c>
      <c r="E7" s="10" t="s">
        <v>46</v>
      </c>
      <c r="F7" s="10">
        <v>7</v>
      </c>
      <c r="G7" s="10" t="s">
        <v>46</v>
      </c>
      <c r="H7" s="10">
        <v>28</v>
      </c>
      <c r="I7" s="10">
        <v>391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932</v>
      </c>
      <c r="D8" s="10">
        <v>52</v>
      </c>
      <c r="E8" s="10" t="s">
        <v>46</v>
      </c>
      <c r="F8" s="10">
        <v>17</v>
      </c>
      <c r="G8" s="10" t="s">
        <v>46</v>
      </c>
      <c r="H8" s="10">
        <v>35</v>
      </c>
      <c r="I8" s="10">
        <v>880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1478</v>
      </c>
      <c r="D9" s="10">
        <v>89</v>
      </c>
      <c r="E9" s="10" t="s">
        <v>46</v>
      </c>
      <c r="F9" s="10">
        <v>24</v>
      </c>
      <c r="G9" s="10" t="s">
        <v>46</v>
      </c>
      <c r="H9" s="10">
        <v>65</v>
      </c>
      <c r="I9" s="10">
        <v>1389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2776</v>
      </c>
      <c r="D10" s="10">
        <v>137</v>
      </c>
      <c r="E10" s="10">
        <v>12</v>
      </c>
      <c r="F10" s="10">
        <v>33</v>
      </c>
      <c r="G10" s="10">
        <v>5</v>
      </c>
      <c r="H10" s="10">
        <v>87</v>
      </c>
      <c r="I10" s="10">
        <v>2639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3479</v>
      </c>
      <c r="D11" s="10">
        <v>157</v>
      </c>
      <c r="E11" s="10">
        <v>35</v>
      </c>
      <c r="F11" s="10">
        <v>25</v>
      </c>
      <c r="G11" s="10">
        <v>17</v>
      </c>
      <c r="H11" s="10">
        <v>80</v>
      </c>
      <c r="I11" s="10">
        <v>3322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5255</v>
      </c>
      <c r="D12" s="10">
        <v>270</v>
      </c>
      <c r="E12" s="10">
        <v>41</v>
      </c>
      <c r="F12" s="10">
        <v>42</v>
      </c>
      <c r="G12" s="10">
        <v>22</v>
      </c>
      <c r="H12" s="10">
        <v>165</v>
      </c>
      <c r="I12" s="10">
        <v>4985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6727</v>
      </c>
      <c r="D13" s="10">
        <v>391</v>
      </c>
      <c r="E13" s="10">
        <v>52</v>
      </c>
      <c r="F13" s="10">
        <v>55</v>
      </c>
      <c r="G13" s="10">
        <v>27</v>
      </c>
      <c r="H13" s="10">
        <v>257</v>
      </c>
      <c r="I13" s="10">
        <v>6336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7004</v>
      </c>
      <c r="D14" s="10">
        <v>411</v>
      </c>
      <c r="E14" s="10">
        <v>40</v>
      </c>
      <c r="F14" s="10">
        <v>46</v>
      </c>
      <c r="G14" s="10">
        <v>31</v>
      </c>
      <c r="H14" s="10">
        <v>294</v>
      </c>
      <c r="I14" s="10">
        <v>6593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5957</v>
      </c>
      <c r="D15" s="10">
        <v>313</v>
      </c>
      <c r="E15" s="10">
        <v>38</v>
      </c>
      <c r="F15" s="10">
        <v>59</v>
      </c>
      <c r="G15" s="10">
        <v>21</v>
      </c>
      <c r="H15" s="10">
        <v>195</v>
      </c>
      <c r="I15" s="10">
        <v>5644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5101</v>
      </c>
      <c r="D16" s="10">
        <v>304</v>
      </c>
      <c r="E16" s="10">
        <v>40</v>
      </c>
      <c r="F16" s="10">
        <v>57</v>
      </c>
      <c r="G16" s="10">
        <v>26</v>
      </c>
      <c r="H16" s="10">
        <v>181</v>
      </c>
      <c r="I16" s="10">
        <v>4797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4453</v>
      </c>
      <c r="D17" s="10">
        <v>322</v>
      </c>
      <c r="E17" s="10">
        <v>58</v>
      </c>
      <c r="F17" s="10">
        <v>67</v>
      </c>
      <c r="G17" s="10">
        <v>13</v>
      </c>
      <c r="H17" s="10">
        <v>184</v>
      </c>
      <c r="I17" s="10">
        <v>4131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3888</v>
      </c>
      <c r="D18" s="10">
        <v>447</v>
      </c>
      <c r="E18" s="10">
        <v>82</v>
      </c>
      <c r="F18" s="10">
        <v>120</v>
      </c>
      <c r="G18" s="10">
        <v>22</v>
      </c>
      <c r="H18" s="10">
        <v>223</v>
      </c>
      <c r="I18" s="10">
        <v>3441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3021</v>
      </c>
      <c r="D19" s="10">
        <v>786</v>
      </c>
      <c r="E19" s="10">
        <v>478</v>
      </c>
      <c r="F19" s="10">
        <v>78</v>
      </c>
      <c r="G19" s="10">
        <v>31</v>
      </c>
      <c r="H19" s="10">
        <v>199</v>
      </c>
      <c r="I19" s="10">
        <v>2235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2638</v>
      </c>
      <c r="D20" s="10">
        <v>1669</v>
      </c>
      <c r="E20" s="10">
        <v>1197</v>
      </c>
      <c r="F20" s="10">
        <v>69</v>
      </c>
      <c r="G20" s="10">
        <v>132</v>
      </c>
      <c r="H20" s="10">
        <v>271</v>
      </c>
      <c r="I20" s="10">
        <v>969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3043</v>
      </c>
      <c r="D21" s="10">
        <v>2690</v>
      </c>
      <c r="E21" s="10">
        <v>2075</v>
      </c>
      <c r="F21" s="10">
        <v>66</v>
      </c>
      <c r="G21" s="10">
        <v>402</v>
      </c>
      <c r="H21" s="10">
        <v>147</v>
      </c>
      <c r="I21" s="10">
        <v>353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2640</v>
      </c>
      <c r="D22" s="10">
        <v>2431</v>
      </c>
      <c r="E22" s="10">
        <v>1817</v>
      </c>
      <c r="F22" s="10">
        <v>60</v>
      </c>
      <c r="G22" s="10">
        <v>493</v>
      </c>
      <c r="H22" s="10">
        <v>61</v>
      </c>
      <c r="I22" s="10">
        <v>209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1574</v>
      </c>
      <c r="D23" s="10">
        <v>1485</v>
      </c>
      <c r="E23" s="10">
        <v>934</v>
      </c>
      <c r="F23" s="10">
        <v>29</v>
      </c>
      <c r="G23" s="10">
        <v>495</v>
      </c>
      <c r="H23" s="10">
        <v>27</v>
      </c>
      <c r="I23" s="10">
        <v>89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911</v>
      </c>
      <c r="D24" s="10">
        <v>841</v>
      </c>
      <c r="E24" s="10">
        <v>447</v>
      </c>
      <c r="F24" s="10">
        <v>31</v>
      </c>
      <c r="G24" s="10">
        <v>347</v>
      </c>
      <c r="H24" s="10">
        <v>16</v>
      </c>
      <c r="I24" s="10">
        <v>70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590</v>
      </c>
      <c r="D25" s="10">
        <v>502</v>
      </c>
      <c r="E25" s="10">
        <v>195</v>
      </c>
      <c r="F25" s="10">
        <v>22</v>
      </c>
      <c r="G25" s="10">
        <v>272</v>
      </c>
      <c r="H25" s="10">
        <v>13</v>
      </c>
      <c r="I25" s="10">
        <v>88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16</v>
      </c>
      <c r="D26" s="10">
        <v>14</v>
      </c>
      <c r="E26" s="10">
        <v>7</v>
      </c>
      <c r="F26" s="10" t="s">
        <v>43</v>
      </c>
      <c r="G26" s="10">
        <v>5</v>
      </c>
      <c r="H26" s="10">
        <v>2</v>
      </c>
      <c r="I26" s="10">
        <v>2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33509</v>
      </c>
      <c r="D27" s="3">
        <v>8442</v>
      </c>
      <c r="E27" s="3">
        <v>4170</v>
      </c>
      <c r="F27" s="3">
        <v>666</v>
      </c>
      <c r="G27" s="3">
        <v>1946</v>
      </c>
      <c r="H27" s="3">
        <v>1660</v>
      </c>
      <c r="I27" s="3">
        <v>25067</v>
      </c>
    </row>
    <row r="28" spans="1:11" ht="12" customHeight="1" x14ac:dyDescent="0.2">
      <c r="A28" s="27" t="s">
        <v>32</v>
      </c>
      <c r="B28" s="1" t="s">
        <v>10</v>
      </c>
      <c r="C28" s="10">
        <v>210</v>
      </c>
      <c r="D28" s="10">
        <v>20</v>
      </c>
      <c r="E28" s="10" t="s">
        <v>46</v>
      </c>
      <c r="F28" s="10">
        <v>5</v>
      </c>
      <c r="G28" s="10" t="s">
        <v>46</v>
      </c>
      <c r="H28" s="10">
        <v>15</v>
      </c>
      <c r="I28" s="10">
        <v>190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432</v>
      </c>
      <c r="D29" s="10">
        <v>24</v>
      </c>
      <c r="E29" s="10" t="s">
        <v>46</v>
      </c>
      <c r="F29" s="10">
        <v>9</v>
      </c>
      <c r="G29" s="10" t="s">
        <v>46</v>
      </c>
      <c r="H29" s="10">
        <v>15</v>
      </c>
      <c r="I29" s="10">
        <v>408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702</v>
      </c>
      <c r="D30" s="10">
        <v>36</v>
      </c>
      <c r="E30" s="10" t="s">
        <v>46</v>
      </c>
      <c r="F30" s="10">
        <v>8</v>
      </c>
      <c r="G30" s="10" t="s">
        <v>46</v>
      </c>
      <c r="H30" s="10">
        <v>28</v>
      </c>
      <c r="I30" s="10">
        <v>666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1359</v>
      </c>
      <c r="D31" s="10">
        <v>80</v>
      </c>
      <c r="E31" s="10">
        <v>8</v>
      </c>
      <c r="F31" s="10">
        <v>22</v>
      </c>
      <c r="G31" s="10">
        <v>2</v>
      </c>
      <c r="H31" s="10">
        <v>48</v>
      </c>
      <c r="I31" s="10">
        <v>1279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1786</v>
      </c>
      <c r="D32" s="10">
        <v>90</v>
      </c>
      <c r="E32" s="10">
        <v>18</v>
      </c>
      <c r="F32" s="10">
        <v>13</v>
      </c>
      <c r="G32" s="10">
        <v>7</v>
      </c>
      <c r="H32" s="10">
        <v>52</v>
      </c>
      <c r="I32" s="10">
        <v>1696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2733</v>
      </c>
      <c r="D33" s="10">
        <v>186</v>
      </c>
      <c r="E33" s="10">
        <v>23</v>
      </c>
      <c r="F33" s="10">
        <v>25</v>
      </c>
      <c r="G33" s="10">
        <v>14</v>
      </c>
      <c r="H33" s="10">
        <v>124</v>
      </c>
      <c r="I33" s="10">
        <v>2547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3620</v>
      </c>
      <c r="D34" s="10">
        <v>272</v>
      </c>
      <c r="E34" s="10">
        <v>31</v>
      </c>
      <c r="F34" s="10">
        <v>37</v>
      </c>
      <c r="G34" s="10">
        <v>17</v>
      </c>
      <c r="H34" s="10">
        <v>187</v>
      </c>
      <c r="I34" s="10">
        <v>3348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3599</v>
      </c>
      <c r="D35" s="10">
        <v>273</v>
      </c>
      <c r="E35" s="10">
        <v>19</v>
      </c>
      <c r="F35" s="10">
        <v>19</v>
      </c>
      <c r="G35" s="10">
        <v>18</v>
      </c>
      <c r="H35" s="10">
        <v>217</v>
      </c>
      <c r="I35" s="10">
        <v>3326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3189</v>
      </c>
      <c r="D36" s="10">
        <v>207</v>
      </c>
      <c r="E36" s="10">
        <v>21</v>
      </c>
      <c r="F36" s="10">
        <v>33</v>
      </c>
      <c r="G36" s="10">
        <v>9</v>
      </c>
      <c r="H36" s="10">
        <v>144</v>
      </c>
      <c r="I36" s="10">
        <v>2982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2767</v>
      </c>
      <c r="D37" s="10">
        <v>214</v>
      </c>
      <c r="E37" s="10">
        <v>27</v>
      </c>
      <c r="F37" s="10">
        <v>40</v>
      </c>
      <c r="G37" s="10">
        <v>14</v>
      </c>
      <c r="H37" s="10">
        <v>133</v>
      </c>
      <c r="I37" s="10">
        <v>2553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2433</v>
      </c>
      <c r="D38" s="10">
        <v>222</v>
      </c>
      <c r="E38" s="10">
        <v>31</v>
      </c>
      <c r="F38" s="10">
        <v>55</v>
      </c>
      <c r="G38" s="10">
        <v>10</v>
      </c>
      <c r="H38" s="10">
        <v>126</v>
      </c>
      <c r="I38" s="10">
        <v>2211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2141</v>
      </c>
      <c r="D39" s="10">
        <v>296</v>
      </c>
      <c r="E39" s="10">
        <v>40</v>
      </c>
      <c r="F39" s="10">
        <v>98</v>
      </c>
      <c r="G39" s="10">
        <v>8</v>
      </c>
      <c r="H39" s="10">
        <v>150</v>
      </c>
      <c r="I39" s="10">
        <v>1845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1723</v>
      </c>
      <c r="D40" s="10">
        <v>625</v>
      </c>
      <c r="E40" s="10">
        <v>408</v>
      </c>
      <c r="F40" s="10">
        <v>63</v>
      </c>
      <c r="G40" s="10">
        <v>25</v>
      </c>
      <c r="H40" s="10">
        <v>129</v>
      </c>
      <c r="I40" s="10">
        <v>1098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1559</v>
      </c>
      <c r="D41" s="10">
        <v>1119</v>
      </c>
      <c r="E41" s="10">
        <v>815</v>
      </c>
      <c r="F41" s="10">
        <v>58</v>
      </c>
      <c r="G41" s="10">
        <v>114</v>
      </c>
      <c r="H41" s="10">
        <v>132</v>
      </c>
      <c r="I41" s="10">
        <v>440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1770</v>
      </c>
      <c r="D42" s="10">
        <v>1566</v>
      </c>
      <c r="E42" s="10">
        <v>1102</v>
      </c>
      <c r="F42" s="10">
        <v>52</v>
      </c>
      <c r="G42" s="10">
        <v>337</v>
      </c>
      <c r="H42" s="10">
        <v>75</v>
      </c>
      <c r="I42" s="10">
        <v>204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1526</v>
      </c>
      <c r="D43" s="10">
        <v>1406</v>
      </c>
      <c r="E43" s="10">
        <v>888</v>
      </c>
      <c r="F43" s="10">
        <v>53</v>
      </c>
      <c r="G43" s="10">
        <v>423</v>
      </c>
      <c r="H43" s="10">
        <v>42</v>
      </c>
      <c r="I43" s="10">
        <v>120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959</v>
      </c>
      <c r="D44" s="10">
        <v>902</v>
      </c>
      <c r="E44" s="10">
        <v>432</v>
      </c>
      <c r="F44" s="10">
        <v>26</v>
      </c>
      <c r="G44" s="10">
        <v>428</v>
      </c>
      <c r="H44" s="10">
        <v>16</v>
      </c>
      <c r="I44" s="10">
        <v>57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593</v>
      </c>
      <c r="D45" s="10">
        <v>554</v>
      </c>
      <c r="E45" s="10">
        <v>224</v>
      </c>
      <c r="F45" s="10">
        <v>28</v>
      </c>
      <c r="G45" s="10">
        <v>288</v>
      </c>
      <c r="H45" s="10">
        <v>14</v>
      </c>
      <c r="I45" s="10">
        <v>39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393</v>
      </c>
      <c r="D46" s="10">
        <v>337</v>
      </c>
      <c r="E46" s="10">
        <v>77</v>
      </c>
      <c r="F46" s="10">
        <v>22</v>
      </c>
      <c r="G46" s="10">
        <v>227</v>
      </c>
      <c r="H46" s="10">
        <v>11</v>
      </c>
      <c r="I46" s="10">
        <v>56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15</v>
      </c>
      <c r="D47" s="10">
        <v>13</v>
      </c>
      <c r="E47" s="10">
        <v>6</v>
      </c>
      <c r="F47" s="10" t="s">
        <v>43</v>
      </c>
      <c r="G47" s="10">
        <v>5</v>
      </c>
      <c r="H47" s="10">
        <v>2</v>
      </c>
      <c r="I47" s="10">
        <v>2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28400</v>
      </c>
      <c r="D48" s="3">
        <v>4904</v>
      </c>
      <c r="E48" s="3">
        <v>3378</v>
      </c>
      <c r="F48" s="3">
        <v>241</v>
      </c>
      <c r="G48" s="3">
        <v>415</v>
      </c>
      <c r="H48" s="3">
        <v>870</v>
      </c>
      <c r="I48" s="3">
        <v>23496</v>
      </c>
    </row>
    <row r="49" spans="1:11" ht="12" customHeight="1" x14ac:dyDescent="0.2">
      <c r="A49" s="27" t="s">
        <v>32</v>
      </c>
      <c r="B49" s="1" t="s">
        <v>10</v>
      </c>
      <c r="C49" s="10">
        <v>216</v>
      </c>
      <c r="D49" s="10">
        <v>15</v>
      </c>
      <c r="E49" s="10" t="s">
        <v>46</v>
      </c>
      <c r="F49" s="10">
        <v>2</v>
      </c>
      <c r="G49" s="10" t="s">
        <v>46</v>
      </c>
      <c r="H49" s="10">
        <v>13</v>
      </c>
      <c r="I49" s="10">
        <v>201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500</v>
      </c>
      <c r="D50" s="10">
        <v>28</v>
      </c>
      <c r="E50" s="10" t="s">
        <v>46</v>
      </c>
      <c r="F50" s="10">
        <v>8</v>
      </c>
      <c r="G50" s="10" t="s">
        <v>46</v>
      </c>
      <c r="H50" s="10">
        <v>20</v>
      </c>
      <c r="I50" s="10">
        <v>472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776</v>
      </c>
      <c r="D51" s="10">
        <v>53</v>
      </c>
      <c r="E51" s="10" t="s">
        <v>46</v>
      </c>
      <c r="F51" s="10">
        <v>16</v>
      </c>
      <c r="G51" s="10" t="s">
        <v>46</v>
      </c>
      <c r="H51" s="10">
        <v>37</v>
      </c>
      <c r="I51" s="10">
        <v>723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1417</v>
      </c>
      <c r="D52" s="10">
        <v>57</v>
      </c>
      <c r="E52" s="10">
        <v>4</v>
      </c>
      <c r="F52" s="10">
        <v>11</v>
      </c>
      <c r="G52" s="10">
        <v>3</v>
      </c>
      <c r="H52" s="10">
        <v>39</v>
      </c>
      <c r="I52" s="10">
        <v>1360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1693</v>
      </c>
      <c r="D53" s="10">
        <v>67</v>
      </c>
      <c r="E53" s="10">
        <v>17</v>
      </c>
      <c r="F53" s="10">
        <v>12</v>
      </c>
      <c r="G53" s="10">
        <v>10</v>
      </c>
      <c r="H53" s="10">
        <v>28</v>
      </c>
      <c r="I53" s="10">
        <v>1626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2522</v>
      </c>
      <c r="D54" s="10">
        <v>84</v>
      </c>
      <c r="E54" s="10">
        <v>18</v>
      </c>
      <c r="F54" s="10">
        <v>17</v>
      </c>
      <c r="G54" s="10">
        <v>8</v>
      </c>
      <c r="H54" s="10">
        <v>41</v>
      </c>
      <c r="I54" s="10">
        <v>2438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3107</v>
      </c>
      <c r="D55" s="10">
        <v>119</v>
      </c>
      <c r="E55" s="10">
        <v>21</v>
      </c>
      <c r="F55" s="10">
        <v>18</v>
      </c>
      <c r="G55" s="10">
        <v>10</v>
      </c>
      <c r="H55" s="10">
        <v>70</v>
      </c>
      <c r="I55" s="10">
        <v>2988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3405</v>
      </c>
      <c r="D56" s="10">
        <v>138</v>
      </c>
      <c r="E56" s="10">
        <v>21</v>
      </c>
      <c r="F56" s="10">
        <v>27</v>
      </c>
      <c r="G56" s="10">
        <v>13</v>
      </c>
      <c r="H56" s="10">
        <v>77</v>
      </c>
      <c r="I56" s="10">
        <v>3267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2768</v>
      </c>
      <c r="D57" s="10">
        <v>106</v>
      </c>
      <c r="E57" s="10">
        <v>17</v>
      </c>
      <c r="F57" s="10">
        <v>26</v>
      </c>
      <c r="G57" s="10">
        <v>12</v>
      </c>
      <c r="H57" s="10">
        <v>51</v>
      </c>
      <c r="I57" s="10">
        <v>2662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2334</v>
      </c>
      <c r="D58" s="10">
        <v>90</v>
      </c>
      <c r="E58" s="10">
        <v>13</v>
      </c>
      <c r="F58" s="10">
        <v>17</v>
      </c>
      <c r="G58" s="10">
        <v>12</v>
      </c>
      <c r="H58" s="10">
        <v>48</v>
      </c>
      <c r="I58" s="10">
        <v>2244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2020</v>
      </c>
      <c r="D59" s="10">
        <v>100</v>
      </c>
      <c r="E59" s="10">
        <v>27</v>
      </c>
      <c r="F59" s="10">
        <v>12</v>
      </c>
      <c r="G59" s="10">
        <v>3</v>
      </c>
      <c r="H59" s="10">
        <v>58</v>
      </c>
      <c r="I59" s="10">
        <v>1920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1747</v>
      </c>
      <c r="D60" s="10">
        <v>151</v>
      </c>
      <c r="E60" s="10">
        <v>42</v>
      </c>
      <c r="F60" s="10">
        <v>22</v>
      </c>
      <c r="G60" s="10">
        <v>14</v>
      </c>
      <c r="H60" s="10">
        <v>73</v>
      </c>
      <c r="I60" s="10">
        <v>1596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1298</v>
      </c>
      <c r="D61" s="10">
        <v>161</v>
      </c>
      <c r="E61" s="10">
        <v>70</v>
      </c>
      <c r="F61" s="10">
        <v>15</v>
      </c>
      <c r="G61" s="10">
        <v>6</v>
      </c>
      <c r="H61" s="10">
        <v>70</v>
      </c>
      <c r="I61" s="10">
        <v>1137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1079</v>
      </c>
      <c r="D62" s="10">
        <v>550</v>
      </c>
      <c r="E62" s="10">
        <v>382</v>
      </c>
      <c r="F62" s="10">
        <v>11</v>
      </c>
      <c r="G62" s="10">
        <v>18</v>
      </c>
      <c r="H62" s="10">
        <v>139</v>
      </c>
      <c r="I62" s="10">
        <v>529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1273</v>
      </c>
      <c r="D63" s="10">
        <v>1124</v>
      </c>
      <c r="E63" s="10">
        <v>973</v>
      </c>
      <c r="F63" s="10">
        <v>14</v>
      </c>
      <c r="G63" s="10">
        <v>65</v>
      </c>
      <c r="H63" s="10">
        <v>72</v>
      </c>
      <c r="I63" s="10">
        <v>149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1114</v>
      </c>
      <c r="D64" s="10">
        <v>1025</v>
      </c>
      <c r="E64" s="10">
        <v>929</v>
      </c>
      <c r="F64" s="10">
        <v>7</v>
      </c>
      <c r="G64" s="10">
        <v>70</v>
      </c>
      <c r="H64" s="10">
        <v>19</v>
      </c>
      <c r="I64" s="10">
        <v>89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615</v>
      </c>
      <c r="D65" s="10">
        <v>583</v>
      </c>
      <c r="E65" s="10">
        <v>502</v>
      </c>
      <c r="F65" s="10">
        <v>3</v>
      </c>
      <c r="G65" s="10">
        <v>67</v>
      </c>
      <c r="H65" s="10">
        <v>11</v>
      </c>
      <c r="I65" s="10">
        <v>32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318</v>
      </c>
      <c r="D66" s="10">
        <v>287</v>
      </c>
      <c r="E66" s="10">
        <v>223</v>
      </c>
      <c r="F66" s="10">
        <v>3</v>
      </c>
      <c r="G66" s="10">
        <v>59</v>
      </c>
      <c r="H66" s="10">
        <v>2</v>
      </c>
      <c r="I66" s="10">
        <v>31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197</v>
      </c>
      <c r="D67" s="10">
        <v>165</v>
      </c>
      <c r="E67" s="10">
        <v>118</v>
      </c>
      <c r="F67" s="10" t="s">
        <v>43</v>
      </c>
      <c r="G67" s="10">
        <v>45</v>
      </c>
      <c r="H67" s="10">
        <v>2</v>
      </c>
      <c r="I67" s="10">
        <v>32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>
        <v>1</v>
      </c>
      <c r="E68" s="6">
        <v>1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2909</v>
      </c>
      <c r="D6" s="3">
        <v>741</v>
      </c>
      <c r="E6" s="3">
        <v>437</v>
      </c>
      <c r="F6" s="3">
        <v>56</v>
      </c>
      <c r="G6" s="3">
        <v>123</v>
      </c>
      <c r="H6" s="3">
        <v>125</v>
      </c>
      <c r="I6" s="3">
        <v>2168</v>
      </c>
    </row>
    <row r="7" spans="1:32" ht="12" customHeight="1" x14ac:dyDescent="0.2">
      <c r="A7" s="27" t="s">
        <v>32</v>
      </c>
      <c r="B7" s="1" t="s">
        <v>10</v>
      </c>
      <c r="C7" s="10">
        <v>69</v>
      </c>
      <c r="D7" s="10">
        <v>4</v>
      </c>
      <c r="E7" s="10" t="s">
        <v>46</v>
      </c>
      <c r="F7" s="10" t="s">
        <v>43</v>
      </c>
      <c r="G7" s="10" t="s">
        <v>46</v>
      </c>
      <c r="H7" s="10">
        <v>4</v>
      </c>
      <c r="I7" s="10">
        <v>65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73</v>
      </c>
      <c r="D8" s="10">
        <v>4</v>
      </c>
      <c r="E8" s="10" t="s">
        <v>46</v>
      </c>
      <c r="F8" s="10">
        <v>1</v>
      </c>
      <c r="G8" s="10" t="s">
        <v>46</v>
      </c>
      <c r="H8" s="10">
        <v>3</v>
      </c>
      <c r="I8" s="10">
        <v>69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107</v>
      </c>
      <c r="D9" s="10">
        <v>4</v>
      </c>
      <c r="E9" s="10" t="s">
        <v>46</v>
      </c>
      <c r="F9" s="10" t="s">
        <v>43</v>
      </c>
      <c r="G9" s="10" t="s">
        <v>46</v>
      </c>
      <c r="H9" s="10">
        <v>4</v>
      </c>
      <c r="I9" s="10">
        <v>103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132</v>
      </c>
      <c r="D10" s="10">
        <v>8</v>
      </c>
      <c r="E10" s="10">
        <v>1</v>
      </c>
      <c r="F10" s="10">
        <v>1</v>
      </c>
      <c r="G10" s="10">
        <v>1</v>
      </c>
      <c r="H10" s="10">
        <v>5</v>
      </c>
      <c r="I10" s="10">
        <v>124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171</v>
      </c>
      <c r="D11" s="10">
        <v>5</v>
      </c>
      <c r="E11" s="10">
        <v>2</v>
      </c>
      <c r="F11" s="10">
        <v>1</v>
      </c>
      <c r="G11" s="10" t="s">
        <v>43</v>
      </c>
      <c r="H11" s="10">
        <v>2</v>
      </c>
      <c r="I11" s="10">
        <v>166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169</v>
      </c>
      <c r="D12" s="10">
        <v>9</v>
      </c>
      <c r="E12" s="10">
        <v>3</v>
      </c>
      <c r="F12" s="10">
        <v>3</v>
      </c>
      <c r="G12" s="10" t="s">
        <v>43</v>
      </c>
      <c r="H12" s="10">
        <v>3</v>
      </c>
      <c r="I12" s="10">
        <v>160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259</v>
      </c>
      <c r="D13" s="10">
        <v>21</v>
      </c>
      <c r="E13" s="10">
        <v>2</v>
      </c>
      <c r="F13" s="10">
        <v>4</v>
      </c>
      <c r="G13" s="10">
        <v>1</v>
      </c>
      <c r="H13" s="10">
        <v>14</v>
      </c>
      <c r="I13" s="10">
        <v>238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303</v>
      </c>
      <c r="D14" s="10">
        <v>22</v>
      </c>
      <c r="E14" s="10">
        <v>3</v>
      </c>
      <c r="F14" s="10">
        <v>1</v>
      </c>
      <c r="G14" s="10" t="s">
        <v>43</v>
      </c>
      <c r="H14" s="10">
        <v>18</v>
      </c>
      <c r="I14" s="10">
        <v>281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234</v>
      </c>
      <c r="D15" s="10">
        <v>17</v>
      </c>
      <c r="E15" s="10">
        <v>4</v>
      </c>
      <c r="F15" s="10">
        <v>4</v>
      </c>
      <c r="G15" s="10">
        <v>1</v>
      </c>
      <c r="H15" s="10">
        <v>8</v>
      </c>
      <c r="I15" s="10">
        <v>217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244</v>
      </c>
      <c r="D16" s="10">
        <v>15</v>
      </c>
      <c r="E16" s="10">
        <v>3</v>
      </c>
      <c r="F16" s="10">
        <v>2</v>
      </c>
      <c r="G16" s="10" t="s">
        <v>43</v>
      </c>
      <c r="H16" s="10">
        <v>10</v>
      </c>
      <c r="I16" s="10">
        <v>229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189</v>
      </c>
      <c r="D17" s="10">
        <v>16</v>
      </c>
      <c r="E17" s="10">
        <v>7</v>
      </c>
      <c r="F17" s="10">
        <v>2</v>
      </c>
      <c r="G17" s="10">
        <v>1</v>
      </c>
      <c r="H17" s="10">
        <v>6</v>
      </c>
      <c r="I17" s="10">
        <v>173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180</v>
      </c>
      <c r="D18" s="10">
        <v>30</v>
      </c>
      <c r="E18" s="10">
        <v>7</v>
      </c>
      <c r="F18" s="10">
        <v>12</v>
      </c>
      <c r="G18" s="10" t="s">
        <v>43</v>
      </c>
      <c r="H18" s="10">
        <v>11</v>
      </c>
      <c r="I18" s="10">
        <v>150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166</v>
      </c>
      <c r="D19" s="10">
        <v>54</v>
      </c>
      <c r="E19" s="10">
        <v>35</v>
      </c>
      <c r="F19" s="10">
        <v>8</v>
      </c>
      <c r="G19" s="10">
        <v>1</v>
      </c>
      <c r="H19" s="10">
        <v>10</v>
      </c>
      <c r="I19" s="10">
        <v>112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130</v>
      </c>
      <c r="D20" s="10">
        <v>85</v>
      </c>
      <c r="E20" s="10">
        <v>64</v>
      </c>
      <c r="F20" s="10">
        <v>7</v>
      </c>
      <c r="G20" s="10">
        <v>4</v>
      </c>
      <c r="H20" s="10">
        <v>10</v>
      </c>
      <c r="I20" s="10">
        <v>45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147</v>
      </c>
      <c r="D21" s="10">
        <v>127</v>
      </c>
      <c r="E21" s="10">
        <v>99</v>
      </c>
      <c r="F21" s="10">
        <v>1</v>
      </c>
      <c r="G21" s="10">
        <v>16</v>
      </c>
      <c r="H21" s="10">
        <v>11</v>
      </c>
      <c r="I21" s="10">
        <v>20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136</v>
      </c>
      <c r="D22" s="10">
        <v>130</v>
      </c>
      <c r="E22" s="10">
        <v>90</v>
      </c>
      <c r="F22" s="10">
        <v>4</v>
      </c>
      <c r="G22" s="10">
        <v>34</v>
      </c>
      <c r="H22" s="10">
        <v>2</v>
      </c>
      <c r="I22" s="10">
        <v>6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100</v>
      </c>
      <c r="D23" s="10">
        <v>96</v>
      </c>
      <c r="E23" s="10">
        <v>67</v>
      </c>
      <c r="F23" s="10" t="s">
        <v>43</v>
      </c>
      <c r="G23" s="10">
        <v>27</v>
      </c>
      <c r="H23" s="10">
        <v>2</v>
      </c>
      <c r="I23" s="10">
        <v>4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66</v>
      </c>
      <c r="D24" s="10">
        <v>62</v>
      </c>
      <c r="E24" s="10">
        <v>34</v>
      </c>
      <c r="F24" s="10">
        <v>2</v>
      </c>
      <c r="G24" s="10">
        <v>24</v>
      </c>
      <c r="H24" s="10">
        <v>2</v>
      </c>
      <c r="I24" s="10">
        <v>4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34</v>
      </c>
      <c r="D25" s="10">
        <v>32</v>
      </c>
      <c r="E25" s="10">
        <v>16</v>
      </c>
      <c r="F25" s="10">
        <v>3</v>
      </c>
      <c r="G25" s="10">
        <v>13</v>
      </c>
      <c r="H25" s="10" t="s">
        <v>43</v>
      </c>
      <c r="I25" s="10">
        <v>2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1584</v>
      </c>
      <c r="D27" s="3">
        <v>466</v>
      </c>
      <c r="E27" s="3">
        <v>257</v>
      </c>
      <c r="F27" s="3">
        <v>42</v>
      </c>
      <c r="G27" s="3">
        <v>91</v>
      </c>
      <c r="H27" s="3">
        <v>76</v>
      </c>
      <c r="I27" s="3">
        <v>1118</v>
      </c>
    </row>
    <row r="28" spans="1:12" ht="12" customHeight="1" x14ac:dyDescent="0.2">
      <c r="A28" s="27" t="s">
        <v>32</v>
      </c>
      <c r="B28" s="1" t="s">
        <v>10</v>
      </c>
      <c r="C28" s="10">
        <v>36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35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43</v>
      </c>
      <c r="D29" s="10">
        <v>2</v>
      </c>
      <c r="E29" s="10" t="s">
        <v>46</v>
      </c>
      <c r="F29" s="10" t="s">
        <v>43</v>
      </c>
      <c r="G29" s="10" t="s">
        <v>46</v>
      </c>
      <c r="H29" s="10">
        <v>2</v>
      </c>
      <c r="I29" s="10">
        <v>41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50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50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67</v>
      </c>
      <c r="D31" s="10">
        <v>6</v>
      </c>
      <c r="E31" s="10">
        <v>1</v>
      </c>
      <c r="F31" s="10">
        <v>1</v>
      </c>
      <c r="G31" s="10" t="s">
        <v>43</v>
      </c>
      <c r="H31" s="10">
        <v>4</v>
      </c>
      <c r="I31" s="10">
        <v>61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93</v>
      </c>
      <c r="D32" s="10">
        <v>3</v>
      </c>
      <c r="E32" s="10">
        <v>1</v>
      </c>
      <c r="F32" s="10" t="s">
        <v>43</v>
      </c>
      <c r="G32" s="10" t="s">
        <v>43</v>
      </c>
      <c r="H32" s="10">
        <v>2</v>
      </c>
      <c r="I32" s="10">
        <v>90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86</v>
      </c>
      <c r="D33" s="10">
        <v>7</v>
      </c>
      <c r="E33" s="10">
        <v>2</v>
      </c>
      <c r="F33" s="10">
        <v>3</v>
      </c>
      <c r="G33" s="10" t="s">
        <v>43</v>
      </c>
      <c r="H33" s="10">
        <v>2</v>
      </c>
      <c r="I33" s="10">
        <v>79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134</v>
      </c>
      <c r="D34" s="10">
        <v>9</v>
      </c>
      <c r="E34" s="10">
        <v>2</v>
      </c>
      <c r="F34" s="10">
        <v>2</v>
      </c>
      <c r="G34" s="10" t="s">
        <v>43</v>
      </c>
      <c r="H34" s="10">
        <v>5</v>
      </c>
      <c r="I34" s="10">
        <v>125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165</v>
      </c>
      <c r="D35" s="10">
        <v>14</v>
      </c>
      <c r="E35" s="10">
        <v>2</v>
      </c>
      <c r="F35" s="10">
        <v>1</v>
      </c>
      <c r="G35" s="10" t="s">
        <v>43</v>
      </c>
      <c r="H35" s="10">
        <v>11</v>
      </c>
      <c r="I35" s="10">
        <v>151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125</v>
      </c>
      <c r="D36" s="10">
        <v>9</v>
      </c>
      <c r="E36" s="10">
        <v>2</v>
      </c>
      <c r="F36" s="10">
        <v>1</v>
      </c>
      <c r="G36" s="10" t="s">
        <v>43</v>
      </c>
      <c r="H36" s="10">
        <v>6</v>
      </c>
      <c r="I36" s="10">
        <v>116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141</v>
      </c>
      <c r="D37" s="10">
        <v>12</v>
      </c>
      <c r="E37" s="10">
        <v>3</v>
      </c>
      <c r="F37" s="10">
        <v>2</v>
      </c>
      <c r="G37" s="10" t="s">
        <v>43</v>
      </c>
      <c r="H37" s="10">
        <v>7</v>
      </c>
      <c r="I37" s="10">
        <v>129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102</v>
      </c>
      <c r="D38" s="10">
        <v>9</v>
      </c>
      <c r="E38" s="10">
        <v>4</v>
      </c>
      <c r="F38" s="10">
        <v>1</v>
      </c>
      <c r="G38" s="10" t="s">
        <v>43</v>
      </c>
      <c r="H38" s="10">
        <v>4</v>
      </c>
      <c r="I38" s="10">
        <v>93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93</v>
      </c>
      <c r="D39" s="10">
        <v>22</v>
      </c>
      <c r="E39" s="10">
        <v>4</v>
      </c>
      <c r="F39" s="10">
        <v>11</v>
      </c>
      <c r="G39" s="10" t="s">
        <v>43</v>
      </c>
      <c r="H39" s="10">
        <v>7</v>
      </c>
      <c r="I39" s="10">
        <v>71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92</v>
      </c>
      <c r="D40" s="10">
        <v>46</v>
      </c>
      <c r="E40" s="10">
        <v>32</v>
      </c>
      <c r="F40" s="10">
        <v>5</v>
      </c>
      <c r="G40" s="10">
        <v>1</v>
      </c>
      <c r="H40" s="10">
        <v>8</v>
      </c>
      <c r="I40" s="10">
        <v>46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76</v>
      </c>
      <c r="D41" s="10">
        <v>59</v>
      </c>
      <c r="E41" s="10">
        <v>42</v>
      </c>
      <c r="F41" s="10">
        <v>6</v>
      </c>
      <c r="G41" s="10">
        <v>4</v>
      </c>
      <c r="H41" s="10">
        <v>7</v>
      </c>
      <c r="I41" s="10">
        <v>17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83</v>
      </c>
      <c r="D42" s="10">
        <v>76</v>
      </c>
      <c r="E42" s="10">
        <v>56</v>
      </c>
      <c r="F42" s="10">
        <v>1</v>
      </c>
      <c r="G42" s="10">
        <v>12</v>
      </c>
      <c r="H42" s="10">
        <v>7</v>
      </c>
      <c r="I42" s="10">
        <v>7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73</v>
      </c>
      <c r="D43" s="10">
        <v>72</v>
      </c>
      <c r="E43" s="10">
        <v>45</v>
      </c>
      <c r="F43" s="10">
        <v>3</v>
      </c>
      <c r="G43" s="10">
        <v>23</v>
      </c>
      <c r="H43" s="10">
        <v>1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58</v>
      </c>
      <c r="D44" s="10">
        <v>55</v>
      </c>
      <c r="E44" s="10">
        <v>32</v>
      </c>
      <c r="F44" s="10" t="s">
        <v>43</v>
      </c>
      <c r="G44" s="10">
        <v>22</v>
      </c>
      <c r="H44" s="10">
        <v>1</v>
      </c>
      <c r="I44" s="10">
        <v>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43</v>
      </c>
      <c r="D45" s="10">
        <v>42</v>
      </c>
      <c r="E45" s="10">
        <v>19</v>
      </c>
      <c r="F45" s="10">
        <v>2</v>
      </c>
      <c r="G45" s="10">
        <v>20</v>
      </c>
      <c r="H45" s="10">
        <v>1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24</v>
      </c>
      <c r="D46" s="10">
        <v>22</v>
      </c>
      <c r="E46" s="10">
        <v>10</v>
      </c>
      <c r="F46" s="10">
        <v>3</v>
      </c>
      <c r="G46" s="10">
        <v>9</v>
      </c>
      <c r="H46" s="10" t="s">
        <v>43</v>
      </c>
      <c r="I46" s="10">
        <v>2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1325</v>
      </c>
      <c r="D48" s="3">
        <v>275</v>
      </c>
      <c r="E48" s="3">
        <v>180</v>
      </c>
      <c r="F48" s="3">
        <v>14</v>
      </c>
      <c r="G48" s="3">
        <v>32</v>
      </c>
      <c r="H48" s="3">
        <v>49</v>
      </c>
      <c r="I48" s="3">
        <v>1050</v>
      </c>
    </row>
    <row r="49" spans="1:11" ht="12" customHeight="1" x14ac:dyDescent="0.2">
      <c r="A49" s="27" t="s">
        <v>32</v>
      </c>
      <c r="B49" s="1" t="s">
        <v>10</v>
      </c>
      <c r="C49" s="10">
        <v>33</v>
      </c>
      <c r="D49" s="10">
        <v>3</v>
      </c>
      <c r="E49" s="10" t="s">
        <v>46</v>
      </c>
      <c r="F49" s="10" t="s">
        <v>43</v>
      </c>
      <c r="G49" s="10" t="s">
        <v>46</v>
      </c>
      <c r="H49" s="10">
        <v>3</v>
      </c>
      <c r="I49" s="10">
        <v>30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30</v>
      </c>
      <c r="D50" s="10">
        <v>2</v>
      </c>
      <c r="E50" s="10" t="s">
        <v>46</v>
      </c>
      <c r="F50" s="10">
        <v>1</v>
      </c>
      <c r="G50" s="10" t="s">
        <v>46</v>
      </c>
      <c r="H50" s="10">
        <v>1</v>
      </c>
      <c r="I50" s="10">
        <v>28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57</v>
      </c>
      <c r="D51" s="10">
        <v>4</v>
      </c>
      <c r="E51" s="10" t="s">
        <v>46</v>
      </c>
      <c r="F51" s="10" t="s">
        <v>43</v>
      </c>
      <c r="G51" s="10" t="s">
        <v>46</v>
      </c>
      <c r="H51" s="10">
        <v>4</v>
      </c>
      <c r="I51" s="10">
        <v>53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65</v>
      </c>
      <c r="D52" s="10">
        <v>2</v>
      </c>
      <c r="E52" s="10" t="s">
        <v>43</v>
      </c>
      <c r="F52" s="10" t="s">
        <v>43</v>
      </c>
      <c r="G52" s="10">
        <v>1</v>
      </c>
      <c r="H52" s="10">
        <v>1</v>
      </c>
      <c r="I52" s="10">
        <v>63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78</v>
      </c>
      <c r="D53" s="10">
        <v>2</v>
      </c>
      <c r="E53" s="10">
        <v>1</v>
      </c>
      <c r="F53" s="10">
        <v>1</v>
      </c>
      <c r="G53" s="10" t="s">
        <v>43</v>
      </c>
      <c r="H53" s="10" t="s">
        <v>43</v>
      </c>
      <c r="I53" s="10">
        <v>76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83</v>
      </c>
      <c r="D54" s="10">
        <v>2</v>
      </c>
      <c r="E54" s="10">
        <v>1</v>
      </c>
      <c r="F54" s="10" t="s">
        <v>43</v>
      </c>
      <c r="G54" s="10" t="s">
        <v>43</v>
      </c>
      <c r="H54" s="10">
        <v>1</v>
      </c>
      <c r="I54" s="10">
        <v>81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125</v>
      </c>
      <c r="D55" s="10">
        <v>12</v>
      </c>
      <c r="E55" s="10" t="s">
        <v>43</v>
      </c>
      <c r="F55" s="10">
        <v>2</v>
      </c>
      <c r="G55" s="10">
        <v>1</v>
      </c>
      <c r="H55" s="10">
        <v>9</v>
      </c>
      <c r="I55" s="10">
        <v>113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138</v>
      </c>
      <c r="D56" s="10">
        <v>8</v>
      </c>
      <c r="E56" s="10">
        <v>1</v>
      </c>
      <c r="F56" s="10" t="s">
        <v>43</v>
      </c>
      <c r="G56" s="10" t="s">
        <v>43</v>
      </c>
      <c r="H56" s="10">
        <v>7</v>
      </c>
      <c r="I56" s="10">
        <v>130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109</v>
      </c>
      <c r="D57" s="10">
        <v>8</v>
      </c>
      <c r="E57" s="10">
        <v>2</v>
      </c>
      <c r="F57" s="10">
        <v>3</v>
      </c>
      <c r="G57" s="10">
        <v>1</v>
      </c>
      <c r="H57" s="10">
        <v>2</v>
      </c>
      <c r="I57" s="10">
        <v>101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103</v>
      </c>
      <c r="D58" s="10">
        <v>3</v>
      </c>
      <c r="E58" s="10" t="s">
        <v>43</v>
      </c>
      <c r="F58" s="10" t="s">
        <v>43</v>
      </c>
      <c r="G58" s="10" t="s">
        <v>43</v>
      </c>
      <c r="H58" s="10">
        <v>3</v>
      </c>
      <c r="I58" s="10">
        <v>100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87</v>
      </c>
      <c r="D59" s="10">
        <v>7</v>
      </c>
      <c r="E59" s="10">
        <v>3</v>
      </c>
      <c r="F59" s="10">
        <v>1</v>
      </c>
      <c r="G59" s="10">
        <v>1</v>
      </c>
      <c r="H59" s="10">
        <v>2</v>
      </c>
      <c r="I59" s="10">
        <v>80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87</v>
      </c>
      <c r="D60" s="10">
        <v>8</v>
      </c>
      <c r="E60" s="10">
        <v>3</v>
      </c>
      <c r="F60" s="10">
        <v>1</v>
      </c>
      <c r="G60" s="10" t="s">
        <v>43</v>
      </c>
      <c r="H60" s="10">
        <v>4</v>
      </c>
      <c r="I60" s="10">
        <v>79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74</v>
      </c>
      <c r="D61" s="10">
        <v>8</v>
      </c>
      <c r="E61" s="10">
        <v>3</v>
      </c>
      <c r="F61" s="10">
        <v>3</v>
      </c>
      <c r="G61" s="10" t="s">
        <v>43</v>
      </c>
      <c r="H61" s="10">
        <v>2</v>
      </c>
      <c r="I61" s="10">
        <v>66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54</v>
      </c>
      <c r="D62" s="10">
        <v>26</v>
      </c>
      <c r="E62" s="10">
        <v>22</v>
      </c>
      <c r="F62" s="10">
        <v>1</v>
      </c>
      <c r="G62" s="10" t="s">
        <v>43</v>
      </c>
      <c r="H62" s="10">
        <v>3</v>
      </c>
      <c r="I62" s="10">
        <v>28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64</v>
      </c>
      <c r="D63" s="10">
        <v>51</v>
      </c>
      <c r="E63" s="10">
        <v>43</v>
      </c>
      <c r="F63" s="10" t="s">
        <v>43</v>
      </c>
      <c r="G63" s="10">
        <v>4</v>
      </c>
      <c r="H63" s="10">
        <v>4</v>
      </c>
      <c r="I63" s="10">
        <v>13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63</v>
      </c>
      <c r="D64" s="10">
        <v>58</v>
      </c>
      <c r="E64" s="10">
        <v>45</v>
      </c>
      <c r="F64" s="10">
        <v>1</v>
      </c>
      <c r="G64" s="10">
        <v>11</v>
      </c>
      <c r="H64" s="10">
        <v>1</v>
      </c>
      <c r="I64" s="10">
        <v>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42</v>
      </c>
      <c r="D65" s="10">
        <v>41</v>
      </c>
      <c r="E65" s="10">
        <v>35</v>
      </c>
      <c r="F65" s="10" t="s">
        <v>43</v>
      </c>
      <c r="G65" s="10">
        <v>5</v>
      </c>
      <c r="H65" s="10">
        <v>1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23</v>
      </c>
      <c r="D66" s="10">
        <v>20</v>
      </c>
      <c r="E66" s="10">
        <v>15</v>
      </c>
      <c r="F66" s="10" t="s">
        <v>43</v>
      </c>
      <c r="G66" s="10">
        <v>4</v>
      </c>
      <c r="H66" s="10">
        <v>1</v>
      </c>
      <c r="I66" s="10">
        <v>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10</v>
      </c>
      <c r="D67" s="10">
        <v>10</v>
      </c>
      <c r="E67" s="10">
        <v>6</v>
      </c>
      <c r="F67" s="10" t="s">
        <v>43</v>
      </c>
      <c r="G67" s="10">
        <v>4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644</v>
      </c>
      <c r="D6" s="3">
        <v>151</v>
      </c>
      <c r="E6" s="3">
        <v>65</v>
      </c>
      <c r="F6" s="3">
        <v>23</v>
      </c>
      <c r="G6" s="3">
        <v>33</v>
      </c>
      <c r="H6" s="3">
        <v>30</v>
      </c>
      <c r="I6" s="3">
        <v>493</v>
      </c>
    </row>
    <row r="7" spans="1:32" ht="12" customHeight="1" x14ac:dyDescent="0.2">
      <c r="A7" s="27" t="s">
        <v>32</v>
      </c>
      <c r="B7" s="1" t="s">
        <v>10</v>
      </c>
      <c r="C7" s="10">
        <v>12</v>
      </c>
      <c r="D7" s="10">
        <v>3</v>
      </c>
      <c r="E7" s="10" t="s">
        <v>46</v>
      </c>
      <c r="F7" s="10">
        <v>3</v>
      </c>
      <c r="G7" s="10" t="s">
        <v>46</v>
      </c>
      <c r="H7" s="10" t="s">
        <v>43</v>
      </c>
      <c r="I7" s="10">
        <v>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30</v>
      </c>
      <c r="D8" s="10">
        <v>3</v>
      </c>
      <c r="E8" s="10" t="s">
        <v>46</v>
      </c>
      <c r="F8" s="10">
        <v>1</v>
      </c>
      <c r="G8" s="10" t="s">
        <v>46</v>
      </c>
      <c r="H8" s="10">
        <v>2</v>
      </c>
      <c r="I8" s="10">
        <v>27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37</v>
      </c>
      <c r="D9" s="10">
        <v>3</v>
      </c>
      <c r="E9" s="10" t="s">
        <v>46</v>
      </c>
      <c r="F9" s="10">
        <v>2</v>
      </c>
      <c r="G9" s="10" t="s">
        <v>46</v>
      </c>
      <c r="H9" s="10">
        <v>1</v>
      </c>
      <c r="I9" s="10">
        <v>34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49</v>
      </c>
      <c r="D10" s="10">
        <v>5</v>
      </c>
      <c r="E10" s="10">
        <v>1</v>
      </c>
      <c r="F10" s="10">
        <v>1</v>
      </c>
      <c r="G10" s="10" t="s">
        <v>43</v>
      </c>
      <c r="H10" s="10">
        <v>3</v>
      </c>
      <c r="I10" s="10">
        <v>44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36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35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62</v>
      </c>
      <c r="D12" s="10">
        <v>7</v>
      </c>
      <c r="E12" s="10" t="s">
        <v>43</v>
      </c>
      <c r="F12" s="10">
        <v>2</v>
      </c>
      <c r="G12" s="10">
        <v>1</v>
      </c>
      <c r="H12" s="10">
        <v>4</v>
      </c>
      <c r="I12" s="10">
        <v>55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58</v>
      </c>
      <c r="D13" s="10">
        <v>8</v>
      </c>
      <c r="E13" s="10" t="s">
        <v>43</v>
      </c>
      <c r="F13" s="10">
        <v>2</v>
      </c>
      <c r="G13" s="10">
        <v>4</v>
      </c>
      <c r="H13" s="10">
        <v>2</v>
      </c>
      <c r="I13" s="10">
        <v>50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77</v>
      </c>
      <c r="D14" s="10">
        <v>2</v>
      </c>
      <c r="E14" s="10" t="s">
        <v>43</v>
      </c>
      <c r="F14" s="10">
        <v>1</v>
      </c>
      <c r="G14" s="10">
        <v>1</v>
      </c>
      <c r="H14" s="10" t="s">
        <v>43</v>
      </c>
      <c r="I14" s="10">
        <v>75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58</v>
      </c>
      <c r="D15" s="10">
        <v>12</v>
      </c>
      <c r="E15" s="10">
        <v>2</v>
      </c>
      <c r="F15" s="10">
        <v>1</v>
      </c>
      <c r="G15" s="10">
        <v>5</v>
      </c>
      <c r="H15" s="10">
        <v>4</v>
      </c>
      <c r="I15" s="10">
        <v>46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42</v>
      </c>
      <c r="D16" s="10">
        <v>4</v>
      </c>
      <c r="E16" s="10" t="s">
        <v>43</v>
      </c>
      <c r="F16" s="10" t="s">
        <v>43</v>
      </c>
      <c r="G16" s="10">
        <v>1</v>
      </c>
      <c r="H16" s="10">
        <v>3</v>
      </c>
      <c r="I16" s="10">
        <v>38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38</v>
      </c>
      <c r="D17" s="10">
        <v>3</v>
      </c>
      <c r="E17" s="10">
        <v>1</v>
      </c>
      <c r="F17" s="10">
        <v>2</v>
      </c>
      <c r="G17" s="10" t="s">
        <v>43</v>
      </c>
      <c r="H17" s="10" t="s">
        <v>43</v>
      </c>
      <c r="I17" s="10">
        <v>35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21</v>
      </c>
      <c r="D18" s="10">
        <v>3</v>
      </c>
      <c r="E18" s="10">
        <v>2</v>
      </c>
      <c r="F18" s="10">
        <v>1</v>
      </c>
      <c r="G18" s="10" t="s">
        <v>43</v>
      </c>
      <c r="H18" s="10" t="s">
        <v>43</v>
      </c>
      <c r="I18" s="10">
        <v>18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23</v>
      </c>
      <c r="D19" s="10">
        <v>10</v>
      </c>
      <c r="E19" s="10">
        <v>5</v>
      </c>
      <c r="F19" s="10" t="s">
        <v>43</v>
      </c>
      <c r="G19" s="10">
        <v>2</v>
      </c>
      <c r="H19" s="10">
        <v>3</v>
      </c>
      <c r="I19" s="10">
        <v>13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24</v>
      </c>
      <c r="D20" s="10">
        <v>20</v>
      </c>
      <c r="E20" s="10">
        <v>15</v>
      </c>
      <c r="F20" s="10">
        <v>1</v>
      </c>
      <c r="G20" s="10">
        <v>1</v>
      </c>
      <c r="H20" s="10">
        <v>3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26</v>
      </c>
      <c r="D21" s="10">
        <v>21</v>
      </c>
      <c r="E21" s="10">
        <v>11</v>
      </c>
      <c r="F21" s="10">
        <v>4</v>
      </c>
      <c r="G21" s="10">
        <v>4</v>
      </c>
      <c r="H21" s="10">
        <v>2</v>
      </c>
      <c r="I21" s="10">
        <v>5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19</v>
      </c>
      <c r="D22" s="10">
        <v>17</v>
      </c>
      <c r="E22" s="10">
        <v>9</v>
      </c>
      <c r="F22" s="10">
        <v>1</v>
      </c>
      <c r="G22" s="10">
        <v>7</v>
      </c>
      <c r="H22" s="10" t="s">
        <v>43</v>
      </c>
      <c r="I22" s="10">
        <v>2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16</v>
      </c>
      <c r="D23" s="10">
        <v>14</v>
      </c>
      <c r="E23" s="10">
        <v>10</v>
      </c>
      <c r="F23" s="10" t="s">
        <v>43</v>
      </c>
      <c r="G23" s="10">
        <v>3</v>
      </c>
      <c r="H23" s="10">
        <v>1</v>
      </c>
      <c r="I23" s="10">
        <v>2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6</v>
      </c>
      <c r="D24" s="10">
        <v>6</v>
      </c>
      <c r="E24" s="10">
        <v>4</v>
      </c>
      <c r="F24" s="10" t="s">
        <v>43</v>
      </c>
      <c r="G24" s="10">
        <v>1</v>
      </c>
      <c r="H24" s="10">
        <v>1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10</v>
      </c>
      <c r="D25" s="10">
        <v>9</v>
      </c>
      <c r="E25" s="10">
        <v>5</v>
      </c>
      <c r="F25" s="10">
        <v>1</v>
      </c>
      <c r="G25" s="10">
        <v>3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345</v>
      </c>
      <c r="D27" s="3">
        <v>88</v>
      </c>
      <c r="E27" s="3">
        <v>26</v>
      </c>
      <c r="F27" s="3">
        <v>13</v>
      </c>
      <c r="G27" s="3">
        <v>26</v>
      </c>
      <c r="H27" s="3">
        <v>23</v>
      </c>
      <c r="I27" s="3">
        <v>257</v>
      </c>
    </row>
    <row r="28" spans="1:12" ht="12" customHeight="1" x14ac:dyDescent="0.2">
      <c r="A28" s="27" t="s">
        <v>32</v>
      </c>
      <c r="B28" s="1" t="s">
        <v>10</v>
      </c>
      <c r="C28" s="10">
        <v>2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18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17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23</v>
      </c>
      <c r="D30" s="10">
        <v>3</v>
      </c>
      <c r="E30" s="10" t="s">
        <v>46</v>
      </c>
      <c r="F30" s="10">
        <v>2</v>
      </c>
      <c r="G30" s="10" t="s">
        <v>46</v>
      </c>
      <c r="H30" s="10">
        <v>1</v>
      </c>
      <c r="I30" s="10">
        <v>20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23</v>
      </c>
      <c r="D31" s="10">
        <v>4</v>
      </c>
      <c r="E31" s="10" t="s">
        <v>43</v>
      </c>
      <c r="F31" s="10">
        <v>1</v>
      </c>
      <c r="G31" s="10" t="s">
        <v>43</v>
      </c>
      <c r="H31" s="10">
        <v>3</v>
      </c>
      <c r="I31" s="10">
        <v>19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23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22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35</v>
      </c>
      <c r="D33" s="10">
        <v>4</v>
      </c>
      <c r="E33" s="10" t="s">
        <v>43</v>
      </c>
      <c r="F33" s="10" t="s">
        <v>43</v>
      </c>
      <c r="G33" s="10">
        <v>1</v>
      </c>
      <c r="H33" s="10">
        <v>3</v>
      </c>
      <c r="I33" s="10">
        <v>31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32</v>
      </c>
      <c r="D34" s="10">
        <v>3</v>
      </c>
      <c r="E34" s="10" t="s">
        <v>43</v>
      </c>
      <c r="F34" s="10" t="s">
        <v>43</v>
      </c>
      <c r="G34" s="10">
        <v>2</v>
      </c>
      <c r="H34" s="10">
        <v>1</v>
      </c>
      <c r="I34" s="10">
        <v>29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39</v>
      </c>
      <c r="D35" s="10">
        <v>2</v>
      </c>
      <c r="E35" s="10" t="s">
        <v>43</v>
      </c>
      <c r="F35" s="10">
        <v>1</v>
      </c>
      <c r="G35" s="10">
        <v>1</v>
      </c>
      <c r="H35" s="10" t="s">
        <v>43</v>
      </c>
      <c r="I35" s="10">
        <v>37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31</v>
      </c>
      <c r="D36" s="10">
        <v>7</v>
      </c>
      <c r="E36" s="10">
        <v>1</v>
      </c>
      <c r="F36" s="10">
        <v>1</v>
      </c>
      <c r="G36" s="10">
        <v>2</v>
      </c>
      <c r="H36" s="10">
        <v>3</v>
      </c>
      <c r="I36" s="10">
        <v>24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23</v>
      </c>
      <c r="D37" s="10">
        <v>4</v>
      </c>
      <c r="E37" s="10" t="s">
        <v>43</v>
      </c>
      <c r="F37" s="10" t="s">
        <v>43</v>
      </c>
      <c r="G37" s="10">
        <v>1</v>
      </c>
      <c r="H37" s="10">
        <v>3</v>
      </c>
      <c r="I37" s="10">
        <v>19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18</v>
      </c>
      <c r="D38" s="10">
        <v>3</v>
      </c>
      <c r="E38" s="10">
        <v>1</v>
      </c>
      <c r="F38" s="10">
        <v>2</v>
      </c>
      <c r="G38" s="10" t="s">
        <v>43</v>
      </c>
      <c r="H38" s="10" t="s">
        <v>43</v>
      </c>
      <c r="I38" s="10">
        <v>15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10</v>
      </c>
      <c r="D39" s="10">
        <v>1</v>
      </c>
      <c r="E39" s="10" t="s">
        <v>43</v>
      </c>
      <c r="F39" s="10">
        <v>1</v>
      </c>
      <c r="G39" s="10" t="s">
        <v>43</v>
      </c>
      <c r="H39" s="10" t="s">
        <v>43</v>
      </c>
      <c r="I39" s="10">
        <v>9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14</v>
      </c>
      <c r="D40" s="10">
        <v>8</v>
      </c>
      <c r="E40" s="10">
        <v>3</v>
      </c>
      <c r="F40" s="10" t="s">
        <v>43</v>
      </c>
      <c r="G40" s="10">
        <v>2</v>
      </c>
      <c r="H40" s="10">
        <v>3</v>
      </c>
      <c r="I40" s="10">
        <v>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10</v>
      </c>
      <c r="D41" s="10">
        <v>9</v>
      </c>
      <c r="E41" s="10">
        <v>6</v>
      </c>
      <c r="F41" s="10">
        <v>1</v>
      </c>
      <c r="G41" s="10">
        <v>1</v>
      </c>
      <c r="H41" s="10">
        <v>1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11</v>
      </c>
      <c r="D42" s="10">
        <v>8</v>
      </c>
      <c r="E42" s="10">
        <v>2</v>
      </c>
      <c r="F42" s="10">
        <v>3</v>
      </c>
      <c r="G42" s="10">
        <v>2</v>
      </c>
      <c r="H42" s="10">
        <v>1</v>
      </c>
      <c r="I42" s="10">
        <v>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13</v>
      </c>
      <c r="D43" s="10">
        <v>12</v>
      </c>
      <c r="E43" s="10">
        <v>5</v>
      </c>
      <c r="F43" s="10" t="s">
        <v>43</v>
      </c>
      <c r="G43" s="10">
        <v>7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9</v>
      </c>
      <c r="D44" s="10">
        <v>8</v>
      </c>
      <c r="E44" s="10">
        <v>4</v>
      </c>
      <c r="F44" s="10" t="s">
        <v>43</v>
      </c>
      <c r="G44" s="10">
        <v>3</v>
      </c>
      <c r="H44" s="10">
        <v>1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5</v>
      </c>
      <c r="D45" s="10">
        <v>5</v>
      </c>
      <c r="E45" s="10">
        <v>3</v>
      </c>
      <c r="F45" s="10" t="s">
        <v>43</v>
      </c>
      <c r="G45" s="10">
        <v>1</v>
      </c>
      <c r="H45" s="10">
        <v>1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6</v>
      </c>
      <c r="D46" s="10">
        <v>5</v>
      </c>
      <c r="E46" s="10">
        <v>1</v>
      </c>
      <c r="F46" s="10">
        <v>1</v>
      </c>
      <c r="G46" s="10">
        <v>3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299</v>
      </c>
      <c r="D48" s="3">
        <v>63</v>
      </c>
      <c r="E48" s="3">
        <v>39</v>
      </c>
      <c r="F48" s="3">
        <v>10</v>
      </c>
      <c r="G48" s="3">
        <v>7</v>
      </c>
      <c r="H48" s="3">
        <v>7</v>
      </c>
      <c r="I48" s="3">
        <v>236</v>
      </c>
    </row>
    <row r="49" spans="1:11" ht="12" customHeight="1" x14ac:dyDescent="0.2">
      <c r="A49" s="27" t="s">
        <v>32</v>
      </c>
      <c r="B49" s="1" t="s">
        <v>10</v>
      </c>
      <c r="C49" s="10">
        <v>10</v>
      </c>
      <c r="D49" s="10">
        <v>3</v>
      </c>
      <c r="E49" s="10" t="s">
        <v>46</v>
      </c>
      <c r="F49" s="10">
        <v>3</v>
      </c>
      <c r="G49" s="10" t="s">
        <v>46</v>
      </c>
      <c r="H49" s="10" t="s">
        <v>43</v>
      </c>
      <c r="I49" s="10">
        <v>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12</v>
      </c>
      <c r="D50" s="10">
        <v>2</v>
      </c>
      <c r="E50" s="10" t="s">
        <v>46</v>
      </c>
      <c r="F50" s="10">
        <v>1</v>
      </c>
      <c r="G50" s="10" t="s">
        <v>46</v>
      </c>
      <c r="H50" s="10">
        <v>1</v>
      </c>
      <c r="I50" s="10">
        <v>10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14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26</v>
      </c>
      <c r="D52" s="10">
        <v>1</v>
      </c>
      <c r="E52" s="10">
        <v>1</v>
      </c>
      <c r="F52" s="10" t="s">
        <v>43</v>
      </c>
      <c r="G52" s="10" t="s">
        <v>43</v>
      </c>
      <c r="H52" s="10" t="s">
        <v>43</v>
      </c>
      <c r="I52" s="10">
        <v>25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27</v>
      </c>
      <c r="D54" s="10">
        <v>3</v>
      </c>
      <c r="E54" s="10" t="s">
        <v>43</v>
      </c>
      <c r="F54" s="10">
        <v>2</v>
      </c>
      <c r="G54" s="10" t="s">
        <v>43</v>
      </c>
      <c r="H54" s="10">
        <v>1</v>
      </c>
      <c r="I54" s="10">
        <v>24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26</v>
      </c>
      <c r="D55" s="10">
        <v>5</v>
      </c>
      <c r="E55" s="10" t="s">
        <v>43</v>
      </c>
      <c r="F55" s="10">
        <v>2</v>
      </c>
      <c r="G55" s="10">
        <v>2</v>
      </c>
      <c r="H55" s="10">
        <v>1</v>
      </c>
      <c r="I55" s="10">
        <v>21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38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38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27</v>
      </c>
      <c r="D57" s="10">
        <v>5</v>
      </c>
      <c r="E57" s="10">
        <v>1</v>
      </c>
      <c r="F57" s="10" t="s">
        <v>43</v>
      </c>
      <c r="G57" s="10">
        <v>3</v>
      </c>
      <c r="H57" s="10">
        <v>1</v>
      </c>
      <c r="I57" s="10">
        <v>22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19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20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20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11</v>
      </c>
      <c r="D60" s="10">
        <v>2</v>
      </c>
      <c r="E60" s="10">
        <v>2</v>
      </c>
      <c r="F60" s="10" t="s">
        <v>43</v>
      </c>
      <c r="G60" s="10" t="s">
        <v>43</v>
      </c>
      <c r="H60" s="10" t="s">
        <v>43</v>
      </c>
      <c r="I60" s="10">
        <v>9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9</v>
      </c>
      <c r="D61" s="10">
        <v>2</v>
      </c>
      <c r="E61" s="10">
        <v>2</v>
      </c>
      <c r="F61" s="10" t="s">
        <v>43</v>
      </c>
      <c r="G61" s="10" t="s">
        <v>43</v>
      </c>
      <c r="H61" s="10" t="s">
        <v>43</v>
      </c>
      <c r="I61" s="10">
        <v>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14</v>
      </c>
      <c r="D62" s="10">
        <v>11</v>
      </c>
      <c r="E62" s="10">
        <v>9</v>
      </c>
      <c r="F62" s="10" t="s">
        <v>43</v>
      </c>
      <c r="G62" s="10" t="s">
        <v>43</v>
      </c>
      <c r="H62" s="10">
        <v>2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15</v>
      </c>
      <c r="D63" s="10">
        <v>13</v>
      </c>
      <c r="E63" s="10">
        <v>9</v>
      </c>
      <c r="F63" s="10">
        <v>1</v>
      </c>
      <c r="G63" s="10">
        <v>2</v>
      </c>
      <c r="H63" s="10">
        <v>1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</v>
      </c>
      <c r="D64" s="10">
        <v>5</v>
      </c>
      <c r="E64" s="10">
        <v>4</v>
      </c>
      <c r="F64" s="10">
        <v>1</v>
      </c>
      <c r="G64" s="10" t="s">
        <v>43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7</v>
      </c>
      <c r="D65" s="10">
        <v>6</v>
      </c>
      <c r="E65" s="10">
        <v>6</v>
      </c>
      <c r="F65" s="10" t="s">
        <v>43</v>
      </c>
      <c r="G65" s="10" t="s">
        <v>43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4</v>
      </c>
      <c r="E67" s="10">
        <v>4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77</v>
      </c>
      <c r="D6" s="3">
        <v>18</v>
      </c>
      <c r="E6" s="3">
        <v>10</v>
      </c>
      <c r="F6" s="3">
        <v>1</v>
      </c>
      <c r="G6" s="3">
        <v>4</v>
      </c>
      <c r="H6" s="3">
        <v>3</v>
      </c>
      <c r="I6" s="3">
        <v>59</v>
      </c>
    </row>
    <row r="7" spans="1:32" ht="12" customHeight="1" x14ac:dyDescent="0.2">
      <c r="A7" s="27" t="s">
        <v>32</v>
      </c>
      <c r="B7" s="1" t="s">
        <v>10</v>
      </c>
      <c r="C7" s="10">
        <v>1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7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</v>
      </c>
      <c r="D12" s="10">
        <v>1</v>
      </c>
      <c r="E12" s="10">
        <v>1</v>
      </c>
      <c r="F12" s="10" t="s">
        <v>43</v>
      </c>
      <c r="G12" s="10" t="s">
        <v>43</v>
      </c>
      <c r="H12" s="10" t="s">
        <v>43</v>
      </c>
      <c r="I12" s="10">
        <v>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12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9</v>
      </c>
      <c r="D14" s="10">
        <v>2</v>
      </c>
      <c r="E14" s="10" t="s">
        <v>43</v>
      </c>
      <c r="F14" s="10">
        <v>1</v>
      </c>
      <c r="G14" s="10" t="s">
        <v>43</v>
      </c>
      <c r="H14" s="10">
        <v>1</v>
      </c>
      <c r="I14" s="10">
        <v>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5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3</v>
      </c>
      <c r="D18" s="10">
        <v>2</v>
      </c>
      <c r="E18" s="10">
        <v>1</v>
      </c>
      <c r="F18" s="10" t="s">
        <v>43</v>
      </c>
      <c r="G18" s="10" t="s">
        <v>43</v>
      </c>
      <c r="H18" s="10">
        <v>1</v>
      </c>
      <c r="I18" s="10">
        <v>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</v>
      </c>
      <c r="D19" s="10">
        <v>2</v>
      </c>
      <c r="E19" s="10">
        <v>1</v>
      </c>
      <c r="F19" s="10" t="s">
        <v>43</v>
      </c>
      <c r="G19" s="10" t="s">
        <v>43</v>
      </c>
      <c r="H19" s="10">
        <v>1</v>
      </c>
      <c r="I19" s="10" t="s">
        <v>43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 t="s">
        <v>43</v>
      </c>
      <c r="D20" s="10" t="s">
        <v>43</v>
      </c>
      <c r="E20" s="10" t="s">
        <v>43</v>
      </c>
      <c r="F20" s="10" t="s">
        <v>43</v>
      </c>
      <c r="G20" s="10" t="s">
        <v>43</v>
      </c>
      <c r="H20" s="10" t="s">
        <v>43</v>
      </c>
      <c r="I20" s="10" t="s">
        <v>43</v>
      </c>
      <c r="J20" t="s">
        <v>32</v>
      </c>
      <c r="K20" t="s">
        <v>32</v>
      </c>
      <c r="L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4</v>
      </c>
      <c r="D21" s="10">
        <v>4</v>
      </c>
      <c r="E21" s="10">
        <v>2</v>
      </c>
      <c r="F21" s="10" t="s">
        <v>43</v>
      </c>
      <c r="G21" s="10">
        <v>2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5</v>
      </c>
      <c r="D22" s="10">
        <v>4</v>
      </c>
      <c r="E22" s="10">
        <v>3</v>
      </c>
      <c r="F22" s="10" t="s">
        <v>43</v>
      </c>
      <c r="G22" s="10">
        <v>1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2</v>
      </c>
      <c r="D23" s="10">
        <v>2</v>
      </c>
      <c r="E23" s="10">
        <v>1</v>
      </c>
      <c r="F23" s="10" t="s">
        <v>43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 t="s">
        <v>43</v>
      </c>
      <c r="D24" s="10" t="s">
        <v>43</v>
      </c>
      <c r="E24" s="10" t="s">
        <v>43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  <c r="L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>
        <v>1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34</v>
      </c>
      <c r="D27" s="3">
        <v>7</v>
      </c>
      <c r="E27" s="3">
        <v>3</v>
      </c>
      <c r="F27" s="3" t="s">
        <v>43</v>
      </c>
      <c r="G27" s="3">
        <v>1</v>
      </c>
      <c r="H27" s="3">
        <v>3</v>
      </c>
      <c r="I27" s="3">
        <v>27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2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4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4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5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3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</v>
      </c>
      <c r="D39" s="10">
        <v>1</v>
      </c>
      <c r="E39" s="10" t="s">
        <v>43</v>
      </c>
      <c r="F39" s="10" t="s">
        <v>43</v>
      </c>
      <c r="G39" s="10" t="s">
        <v>43</v>
      </c>
      <c r="H39" s="10">
        <v>1</v>
      </c>
      <c r="I39" s="10" t="s">
        <v>43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</v>
      </c>
      <c r="D40" s="10">
        <v>2</v>
      </c>
      <c r="E40" s="10">
        <v>1</v>
      </c>
      <c r="F40" s="10" t="s">
        <v>43</v>
      </c>
      <c r="G40" s="10" t="s">
        <v>43</v>
      </c>
      <c r="H40" s="10">
        <v>1</v>
      </c>
      <c r="I40" s="10" t="s">
        <v>43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 t="s">
        <v>43</v>
      </c>
      <c r="D41" s="10" t="s">
        <v>43</v>
      </c>
      <c r="E41" s="10" t="s">
        <v>43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  <c r="L41" t="s">
        <v>32</v>
      </c>
    </row>
    <row r="42" spans="1:12" ht="12" customHeight="1" x14ac:dyDescent="0.2">
      <c r="A42" s="27" t="s">
        <v>32</v>
      </c>
      <c r="B42" s="1" t="s">
        <v>24</v>
      </c>
      <c r="C42" s="10" t="s">
        <v>43</v>
      </c>
      <c r="D42" s="10" t="s">
        <v>43</v>
      </c>
      <c r="E42" s="10" t="s">
        <v>43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  <c r="L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</v>
      </c>
      <c r="D43" s="10">
        <v>1</v>
      </c>
      <c r="E43" s="10">
        <v>1</v>
      </c>
      <c r="F43" s="10" t="s">
        <v>43</v>
      </c>
      <c r="G43" s="10" t="s">
        <v>43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43</v>
      </c>
      <c r="D48" s="3">
        <v>11</v>
      </c>
      <c r="E48" s="3">
        <v>7</v>
      </c>
      <c r="F48" s="3">
        <v>1</v>
      </c>
      <c r="G48" s="3">
        <v>3</v>
      </c>
      <c r="H48" s="3" t="s">
        <v>43</v>
      </c>
      <c r="I48" s="3">
        <v>32</v>
      </c>
    </row>
    <row r="49" spans="1:12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3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3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4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4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2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2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3</v>
      </c>
      <c r="D54" s="10">
        <v>1</v>
      </c>
      <c r="E54" s="10">
        <v>1</v>
      </c>
      <c r="F54" s="10" t="s">
        <v>43</v>
      </c>
      <c r="G54" s="10" t="s">
        <v>43</v>
      </c>
      <c r="H54" s="10" t="s">
        <v>43</v>
      </c>
      <c r="I54" s="10">
        <v>2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8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8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4</v>
      </c>
      <c r="D56" s="10">
        <v>1</v>
      </c>
      <c r="E56" s="10" t="s">
        <v>43</v>
      </c>
      <c r="F56" s="10">
        <v>1</v>
      </c>
      <c r="G56" s="10" t="s">
        <v>43</v>
      </c>
      <c r="H56" s="10" t="s">
        <v>43</v>
      </c>
      <c r="I56" s="10">
        <v>3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3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3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2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2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2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2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2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1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 t="s">
        <v>43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 t="s">
        <v>43</v>
      </c>
      <c r="J61" t="s">
        <v>32</v>
      </c>
      <c r="K61" t="s">
        <v>32</v>
      </c>
      <c r="L61" t="s">
        <v>32</v>
      </c>
    </row>
    <row r="62" spans="1:12" ht="12" customHeight="1" x14ac:dyDescent="0.2">
      <c r="A62" s="27" t="s">
        <v>32</v>
      </c>
      <c r="B62" s="1" t="s">
        <v>23</v>
      </c>
      <c r="C62" s="10" t="s">
        <v>43</v>
      </c>
      <c r="D62" s="10" t="s">
        <v>43</v>
      </c>
      <c r="E62" s="10" t="s">
        <v>43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  <c r="L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4</v>
      </c>
      <c r="D63" s="10">
        <v>4</v>
      </c>
      <c r="E63" s="10">
        <v>2</v>
      </c>
      <c r="F63" s="10" t="s">
        <v>43</v>
      </c>
      <c r="G63" s="10">
        <v>2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3</v>
      </c>
      <c r="D64" s="10">
        <v>3</v>
      </c>
      <c r="E64" s="10">
        <v>2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  <c r="L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12091</v>
      </c>
      <c r="D6" s="3">
        <v>3150</v>
      </c>
      <c r="E6" s="3">
        <v>1880</v>
      </c>
      <c r="F6" s="3">
        <v>318</v>
      </c>
      <c r="G6" s="3">
        <v>476</v>
      </c>
      <c r="H6" s="3">
        <v>476</v>
      </c>
      <c r="I6" s="3">
        <v>8941</v>
      </c>
    </row>
    <row r="7" spans="1:32" ht="12" customHeight="1" x14ac:dyDescent="0.2">
      <c r="A7" s="27" t="s">
        <v>32</v>
      </c>
      <c r="B7" s="1" t="s">
        <v>10</v>
      </c>
      <c r="C7" s="10">
        <v>113</v>
      </c>
      <c r="D7" s="10">
        <v>16</v>
      </c>
      <c r="E7" s="10" t="s">
        <v>46</v>
      </c>
      <c r="F7" s="10">
        <v>7</v>
      </c>
      <c r="G7" s="10" t="s">
        <v>46</v>
      </c>
      <c r="H7" s="10">
        <v>9</v>
      </c>
      <c r="I7" s="10">
        <v>97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189</v>
      </c>
      <c r="D8" s="10">
        <v>13</v>
      </c>
      <c r="E8" s="10" t="s">
        <v>46</v>
      </c>
      <c r="F8" s="10">
        <v>6</v>
      </c>
      <c r="G8" s="10" t="s">
        <v>46</v>
      </c>
      <c r="H8" s="10">
        <v>7</v>
      </c>
      <c r="I8" s="10">
        <v>176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282</v>
      </c>
      <c r="D9" s="10">
        <v>21</v>
      </c>
      <c r="E9" s="10" t="s">
        <v>46</v>
      </c>
      <c r="F9" s="10">
        <v>8</v>
      </c>
      <c r="G9" s="10" t="s">
        <v>46</v>
      </c>
      <c r="H9" s="10">
        <v>13</v>
      </c>
      <c r="I9" s="10">
        <v>261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478</v>
      </c>
      <c r="D10" s="10">
        <v>32</v>
      </c>
      <c r="E10" s="10">
        <v>6</v>
      </c>
      <c r="F10" s="10">
        <v>11</v>
      </c>
      <c r="G10" s="10">
        <v>2</v>
      </c>
      <c r="H10" s="10">
        <v>13</v>
      </c>
      <c r="I10" s="10">
        <v>446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567</v>
      </c>
      <c r="D11" s="10">
        <v>28</v>
      </c>
      <c r="E11" s="10">
        <v>8</v>
      </c>
      <c r="F11" s="10">
        <v>7</v>
      </c>
      <c r="G11" s="10">
        <v>4</v>
      </c>
      <c r="H11" s="10">
        <v>9</v>
      </c>
      <c r="I11" s="10">
        <v>539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779</v>
      </c>
      <c r="D12" s="10">
        <v>45</v>
      </c>
      <c r="E12" s="10">
        <v>8</v>
      </c>
      <c r="F12" s="10">
        <v>9</v>
      </c>
      <c r="G12" s="10">
        <v>9</v>
      </c>
      <c r="H12" s="10">
        <v>19</v>
      </c>
      <c r="I12" s="10">
        <v>734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1091</v>
      </c>
      <c r="D13" s="10">
        <v>70</v>
      </c>
      <c r="E13" s="10">
        <v>14</v>
      </c>
      <c r="F13" s="10">
        <v>23</v>
      </c>
      <c r="G13" s="10">
        <v>6</v>
      </c>
      <c r="H13" s="10">
        <v>27</v>
      </c>
      <c r="I13" s="10">
        <v>1021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1131</v>
      </c>
      <c r="D14" s="10">
        <v>58</v>
      </c>
      <c r="E14" s="10">
        <v>4</v>
      </c>
      <c r="F14" s="10">
        <v>14</v>
      </c>
      <c r="G14" s="10">
        <v>7</v>
      </c>
      <c r="H14" s="10">
        <v>33</v>
      </c>
      <c r="I14" s="10">
        <v>1073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1000</v>
      </c>
      <c r="D15" s="10">
        <v>62</v>
      </c>
      <c r="E15" s="10">
        <v>9</v>
      </c>
      <c r="F15" s="10">
        <v>21</v>
      </c>
      <c r="G15" s="10">
        <v>8</v>
      </c>
      <c r="H15" s="10">
        <v>24</v>
      </c>
      <c r="I15" s="10">
        <v>938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963</v>
      </c>
      <c r="D16" s="10">
        <v>66</v>
      </c>
      <c r="E16" s="10">
        <v>14</v>
      </c>
      <c r="F16" s="10">
        <v>18</v>
      </c>
      <c r="G16" s="10">
        <v>4</v>
      </c>
      <c r="H16" s="10">
        <v>30</v>
      </c>
      <c r="I16" s="10">
        <v>897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993</v>
      </c>
      <c r="D17" s="10">
        <v>73</v>
      </c>
      <c r="E17" s="10">
        <v>17</v>
      </c>
      <c r="F17" s="10">
        <v>23</v>
      </c>
      <c r="G17" s="10">
        <v>9</v>
      </c>
      <c r="H17" s="10">
        <v>24</v>
      </c>
      <c r="I17" s="10">
        <v>920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981</v>
      </c>
      <c r="D18" s="10">
        <v>133</v>
      </c>
      <c r="E18" s="10">
        <v>30</v>
      </c>
      <c r="F18" s="10">
        <v>36</v>
      </c>
      <c r="G18" s="10">
        <v>13</v>
      </c>
      <c r="H18" s="10">
        <v>54</v>
      </c>
      <c r="I18" s="10">
        <v>848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860</v>
      </c>
      <c r="D19" s="10">
        <v>255</v>
      </c>
      <c r="E19" s="10">
        <v>163</v>
      </c>
      <c r="F19" s="10">
        <v>33</v>
      </c>
      <c r="G19" s="10">
        <v>11</v>
      </c>
      <c r="H19" s="10">
        <v>48</v>
      </c>
      <c r="I19" s="10">
        <v>605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715</v>
      </c>
      <c r="D20" s="10">
        <v>494</v>
      </c>
      <c r="E20" s="10">
        <v>361</v>
      </c>
      <c r="F20" s="10">
        <v>27</v>
      </c>
      <c r="G20" s="10">
        <v>37</v>
      </c>
      <c r="H20" s="10">
        <v>69</v>
      </c>
      <c r="I20" s="10">
        <v>221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754</v>
      </c>
      <c r="D21" s="10">
        <v>690</v>
      </c>
      <c r="E21" s="10">
        <v>518</v>
      </c>
      <c r="F21" s="10">
        <v>30</v>
      </c>
      <c r="G21" s="10">
        <v>89</v>
      </c>
      <c r="H21" s="10">
        <v>53</v>
      </c>
      <c r="I21" s="10">
        <v>64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576</v>
      </c>
      <c r="D22" s="10">
        <v>538</v>
      </c>
      <c r="E22" s="10">
        <v>409</v>
      </c>
      <c r="F22" s="10">
        <v>15</v>
      </c>
      <c r="G22" s="10">
        <v>94</v>
      </c>
      <c r="H22" s="10">
        <v>20</v>
      </c>
      <c r="I22" s="10">
        <v>38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320</v>
      </c>
      <c r="D23" s="10">
        <v>297</v>
      </c>
      <c r="E23" s="10">
        <v>183</v>
      </c>
      <c r="F23" s="10">
        <v>10</v>
      </c>
      <c r="G23" s="10">
        <v>92</v>
      </c>
      <c r="H23" s="10">
        <v>12</v>
      </c>
      <c r="I23" s="10">
        <v>23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178</v>
      </c>
      <c r="D24" s="10">
        <v>158</v>
      </c>
      <c r="E24" s="10">
        <v>88</v>
      </c>
      <c r="F24" s="10">
        <v>9</v>
      </c>
      <c r="G24" s="10">
        <v>54</v>
      </c>
      <c r="H24" s="10">
        <v>7</v>
      </c>
      <c r="I24" s="10">
        <v>20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119</v>
      </c>
      <c r="D25" s="10">
        <v>100</v>
      </c>
      <c r="E25" s="10">
        <v>48</v>
      </c>
      <c r="F25" s="10">
        <v>11</v>
      </c>
      <c r="G25" s="10">
        <v>36</v>
      </c>
      <c r="H25" s="10">
        <v>5</v>
      </c>
      <c r="I25" s="10">
        <v>19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2</v>
      </c>
      <c r="D26" s="10">
        <v>1</v>
      </c>
      <c r="E26" s="10" t="s">
        <v>43</v>
      </c>
      <c r="F26" s="10" t="s">
        <v>43</v>
      </c>
      <c r="G26" s="10">
        <v>1</v>
      </c>
      <c r="H26" s="10" t="s">
        <v>43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6944</v>
      </c>
      <c r="D27" s="3">
        <v>1986</v>
      </c>
      <c r="E27" s="3">
        <v>1072</v>
      </c>
      <c r="F27" s="3">
        <v>231</v>
      </c>
      <c r="G27" s="3">
        <v>396</v>
      </c>
      <c r="H27" s="3">
        <v>287</v>
      </c>
      <c r="I27" s="3">
        <v>4958</v>
      </c>
    </row>
    <row r="28" spans="1:11" ht="12" customHeight="1" x14ac:dyDescent="0.2">
      <c r="A28" s="27" t="s">
        <v>32</v>
      </c>
      <c r="B28" s="1" t="s">
        <v>10</v>
      </c>
      <c r="C28" s="10">
        <v>59</v>
      </c>
      <c r="D28" s="10">
        <v>7</v>
      </c>
      <c r="E28" s="10" t="s">
        <v>46</v>
      </c>
      <c r="F28" s="10">
        <v>5</v>
      </c>
      <c r="G28" s="10" t="s">
        <v>46</v>
      </c>
      <c r="H28" s="10">
        <v>2</v>
      </c>
      <c r="I28" s="10">
        <v>52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104</v>
      </c>
      <c r="D29" s="10">
        <v>4</v>
      </c>
      <c r="E29" s="10" t="s">
        <v>46</v>
      </c>
      <c r="F29" s="10">
        <v>2</v>
      </c>
      <c r="G29" s="10" t="s">
        <v>46</v>
      </c>
      <c r="H29" s="10">
        <v>2</v>
      </c>
      <c r="I29" s="10">
        <v>100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145</v>
      </c>
      <c r="D30" s="10">
        <v>12</v>
      </c>
      <c r="E30" s="10" t="s">
        <v>46</v>
      </c>
      <c r="F30" s="10">
        <v>4</v>
      </c>
      <c r="G30" s="10" t="s">
        <v>46</v>
      </c>
      <c r="H30" s="10">
        <v>8</v>
      </c>
      <c r="I30" s="10">
        <v>133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260</v>
      </c>
      <c r="D31" s="10">
        <v>20</v>
      </c>
      <c r="E31" s="10">
        <v>4</v>
      </c>
      <c r="F31" s="10">
        <v>8</v>
      </c>
      <c r="G31" s="10">
        <v>1</v>
      </c>
      <c r="H31" s="10">
        <v>7</v>
      </c>
      <c r="I31" s="10">
        <v>240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293</v>
      </c>
      <c r="D32" s="10">
        <v>17</v>
      </c>
      <c r="E32" s="10">
        <v>2</v>
      </c>
      <c r="F32" s="10">
        <v>4</v>
      </c>
      <c r="G32" s="10">
        <v>3</v>
      </c>
      <c r="H32" s="10">
        <v>8</v>
      </c>
      <c r="I32" s="10">
        <v>276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410</v>
      </c>
      <c r="D33" s="10">
        <v>27</v>
      </c>
      <c r="E33" s="10">
        <v>1</v>
      </c>
      <c r="F33" s="10">
        <v>6</v>
      </c>
      <c r="G33" s="10">
        <v>7</v>
      </c>
      <c r="H33" s="10">
        <v>13</v>
      </c>
      <c r="I33" s="10">
        <v>383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588</v>
      </c>
      <c r="D34" s="10">
        <v>34</v>
      </c>
      <c r="E34" s="10">
        <v>3</v>
      </c>
      <c r="F34" s="10">
        <v>8</v>
      </c>
      <c r="G34" s="10">
        <v>3</v>
      </c>
      <c r="H34" s="10">
        <v>20</v>
      </c>
      <c r="I34" s="10">
        <v>554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624</v>
      </c>
      <c r="D35" s="10">
        <v>47</v>
      </c>
      <c r="E35" s="10">
        <v>3</v>
      </c>
      <c r="F35" s="10">
        <v>12</v>
      </c>
      <c r="G35" s="10">
        <v>3</v>
      </c>
      <c r="H35" s="10">
        <v>29</v>
      </c>
      <c r="I35" s="10">
        <v>577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595</v>
      </c>
      <c r="D36" s="10">
        <v>42</v>
      </c>
      <c r="E36" s="10">
        <v>6</v>
      </c>
      <c r="F36" s="10">
        <v>16</v>
      </c>
      <c r="G36" s="10">
        <v>3</v>
      </c>
      <c r="H36" s="10">
        <v>17</v>
      </c>
      <c r="I36" s="10">
        <v>553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577</v>
      </c>
      <c r="D37" s="10">
        <v>40</v>
      </c>
      <c r="E37" s="10">
        <v>5</v>
      </c>
      <c r="F37" s="10">
        <v>14</v>
      </c>
      <c r="G37" s="10">
        <v>3</v>
      </c>
      <c r="H37" s="10">
        <v>18</v>
      </c>
      <c r="I37" s="10">
        <v>537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575</v>
      </c>
      <c r="D38" s="10">
        <v>48</v>
      </c>
      <c r="E38" s="10">
        <v>9</v>
      </c>
      <c r="F38" s="10">
        <v>20</v>
      </c>
      <c r="G38" s="10">
        <v>3</v>
      </c>
      <c r="H38" s="10">
        <v>16</v>
      </c>
      <c r="I38" s="10">
        <v>527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587</v>
      </c>
      <c r="D39" s="10">
        <v>84</v>
      </c>
      <c r="E39" s="10">
        <v>13</v>
      </c>
      <c r="F39" s="10">
        <v>29</v>
      </c>
      <c r="G39" s="10">
        <v>8</v>
      </c>
      <c r="H39" s="10">
        <v>34</v>
      </c>
      <c r="I39" s="10">
        <v>503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515</v>
      </c>
      <c r="D40" s="10">
        <v>196</v>
      </c>
      <c r="E40" s="10">
        <v>130</v>
      </c>
      <c r="F40" s="10">
        <v>25</v>
      </c>
      <c r="G40" s="10">
        <v>10</v>
      </c>
      <c r="H40" s="10">
        <v>31</v>
      </c>
      <c r="I40" s="10">
        <v>319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432</v>
      </c>
      <c r="D41" s="10">
        <v>336</v>
      </c>
      <c r="E41" s="10">
        <v>254</v>
      </c>
      <c r="F41" s="10">
        <v>19</v>
      </c>
      <c r="G41" s="10">
        <v>35</v>
      </c>
      <c r="H41" s="10">
        <v>28</v>
      </c>
      <c r="I41" s="10">
        <v>96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446</v>
      </c>
      <c r="D42" s="10">
        <v>409</v>
      </c>
      <c r="E42" s="10">
        <v>281</v>
      </c>
      <c r="F42" s="10">
        <v>22</v>
      </c>
      <c r="G42" s="10">
        <v>75</v>
      </c>
      <c r="H42" s="10">
        <v>31</v>
      </c>
      <c r="I42" s="10">
        <v>37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323</v>
      </c>
      <c r="D43" s="10">
        <v>296</v>
      </c>
      <c r="E43" s="10">
        <v>198</v>
      </c>
      <c r="F43" s="10">
        <v>9</v>
      </c>
      <c r="G43" s="10">
        <v>83</v>
      </c>
      <c r="H43" s="10">
        <v>6</v>
      </c>
      <c r="I43" s="10">
        <v>27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212</v>
      </c>
      <c r="D44" s="10">
        <v>195</v>
      </c>
      <c r="E44" s="10">
        <v>92</v>
      </c>
      <c r="F44" s="10">
        <v>9</v>
      </c>
      <c r="G44" s="10">
        <v>84</v>
      </c>
      <c r="H44" s="10">
        <v>10</v>
      </c>
      <c r="I44" s="10">
        <v>17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112</v>
      </c>
      <c r="D45" s="10">
        <v>99</v>
      </c>
      <c r="E45" s="10">
        <v>43</v>
      </c>
      <c r="F45" s="10">
        <v>9</v>
      </c>
      <c r="G45" s="10">
        <v>42</v>
      </c>
      <c r="H45" s="10">
        <v>5</v>
      </c>
      <c r="I45" s="10">
        <v>13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85</v>
      </c>
      <c r="D46" s="10">
        <v>72</v>
      </c>
      <c r="E46" s="10">
        <v>28</v>
      </c>
      <c r="F46" s="10">
        <v>10</v>
      </c>
      <c r="G46" s="10">
        <v>32</v>
      </c>
      <c r="H46" s="10">
        <v>2</v>
      </c>
      <c r="I46" s="10">
        <v>13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2</v>
      </c>
      <c r="D47" s="10">
        <v>1</v>
      </c>
      <c r="E47" s="10" t="s">
        <v>43</v>
      </c>
      <c r="F47" s="10" t="s">
        <v>43</v>
      </c>
      <c r="G47" s="10">
        <v>1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5147</v>
      </c>
      <c r="D48" s="3">
        <v>1164</v>
      </c>
      <c r="E48" s="3">
        <v>808</v>
      </c>
      <c r="F48" s="3">
        <v>87</v>
      </c>
      <c r="G48" s="3">
        <v>80</v>
      </c>
      <c r="H48" s="3">
        <v>189</v>
      </c>
      <c r="I48" s="3">
        <v>3983</v>
      </c>
    </row>
    <row r="49" spans="1:11" ht="12" customHeight="1" x14ac:dyDescent="0.2">
      <c r="A49" s="27" t="s">
        <v>32</v>
      </c>
      <c r="B49" s="1" t="s">
        <v>10</v>
      </c>
      <c r="C49" s="10">
        <v>54</v>
      </c>
      <c r="D49" s="10">
        <v>9</v>
      </c>
      <c r="E49" s="10" t="s">
        <v>46</v>
      </c>
      <c r="F49" s="10">
        <v>2</v>
      </c>
      <c r="G49" s="10" t="s">
        <v>46</v>
      </c>
      <c r="H49" s="10">
        <v>7</v>
      </c>
      <c r="I49" s="10">
        <v>45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85</v>
      </c>
      <c r="D50" s="10">
        <v>9</v>
      </c>
      <c r="E50" s="10" t="s">
        <v>46</v>
      </c>
      <c r="F50" s="10">
        <v>4</v>
      </c>
      <c r="G50" s="10" t="s">
        <v>46</v>
      </c>
      <c r="H50" s="10">
        <v>5</v>
      </c>
      <c r="I50" s="10">
        <v>76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137</v>
      </c>
      <c r="D51" s="10">
        <v>9</v>
      </c>
      <c r="E51" s="10" t="s">
        <v>46</v>
      </c>
      <c r="F51" s="10">
        <v>4</v>
      </c>
      <c r="G51" s="10" t="s">
        <v>46</v>
      </c>
      <c r="H51" s="10">
        <v>5</v>
      </c>
      <c r="I51" s="10">
        <v>128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218</v>
      </c>
      <c r="D52" s="10">
        <v>12</v>
      </c>
      <c r="E52" s="10">
        <v>2</v>
      </c>
      <c r="F52" s="10">
        <v>3</v>
      </c>
      <c r="G52" s="10">
        <v>1</v>
      </c>
      <c r="H52" s="10">
        <v>6</v>
      </c>
      <c r="I52" s="10">
        <v>206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274</v>
      </c>
      <c r="D53" s="10">
        <v>11</v>
      </c>
      <c r="E53" s="10">
        <v>6</v>
      </c>
      <c r="F53" s="10">
        <v>3</v>
      </c>
      <c r="G53" s="10">
        <v>1</v>
      </c>
      <c r="H53" s="10">
        <v>1</v>
      </c>
      <c r="I53" s="10">
        <v>263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369</v>
      </c>
      <c r="D54" s="10">
        <v>18</v>
      </c>
      <c r="E54" s="10">
        <v>7</v>
      </c>
      <c r="F54" s="10">
        <v>3</v>
      </c>
      <c r="G54" s="10">
        <v>2</v>
      </c>
      <c r="H54" s="10">
        <v>6</v>
      </c>
      <c r="I54" s="10">
        <v>351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503</v>
      </c>
      <c r="D55" s="10">
        <v>36</v>
      </c>
      <c r="E55" s="10">
        <v>11</v>
      </c>
      <c r="F55" s="10">
        <v>15</v>
      </c>
      <c r="G55" s="10">
        <v>3</v>
      </c>
      <c r="H55" s="10">
        <v>7</v>
      </c>
      <c r="I55" s="10">
        <v>467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507</v>
      </c>
      <c r="D56" s="10">
        <v>11</v>
      </c>
      <c r="E56" s="10">
        <v>1</v>
      </c>
      <c r="F56" s="10">
        <v>2</v>
      </c>
      <c r="G56" s="10">
        <v>4</v>
      </c>
      <c r="H56" s="10">
        <v>4</v>
      </c>
      <c r="I56" s="10">
        <v>496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405</v>
      </c>
      <c r="D57" s="10">
        <v>20</v>
      </c>
      <c r="E57" s="10">
        <v>3</v>
      </c>
      <c r="F57" s="10">
        <v>5</v>
      </c>
      <c r="G57" s="10">
        <v>5</v>
      </c>
      <c r="H57" s="10">
        <v>7</v>
      </c>
      <c r="I57" s="10">
        <v>385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386</v>
      </c>
      <c r="D58" s="10">
        <v>26</v>
      </c>
      <c r="E58" s="10">
        <v>9</v>
      </c>
      <c r="F58" s="10">
        <v>4</v>
      </c>
      <c r="G58" s="10">
        <v>1</v>
      </c>
      <c r="H58" s="10">
        <v>12</v>
      </c>
      <c r="I58" s="10">
        <v>360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418</v>
      </c>
      <c r="D59" s="10">
        <v>25</v>
      </c>
      <c r="E59" s="10">
        <v>8</v>
      </c>
      <c r="F59" s="10">
        <v>3</v>
      </c>
      <c r="G59" s="10">
        <v>6</v>
      </c>
      <c r="H59" s="10">
        <v>8</v>
      </c>
      <c r="I59" s="10">
        <v>393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394</v>
      </c>
      <c r="D60" s="10">
        <v>49</v>
      </c>
      <c r="E60" s="10">
        <v>17</v>
      </c>
      <c r="F60" s="10">
        <v>7</v>
      </c>
      <c r="G60" s="10">
        <v>5</v>
      </c>
      <c r="H60" s="10">
        <v>20</v>
      </c>
      <c r="I60" s="10">
        <v>345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345</v>
      </c>
      <c r="D61" s="10">
        <v>59</v>
      </c>
      <c r="E61" s="10">
        <v>33</v>
      </c>
      <c r="F61" s="10">
        <v>8</v>
      </c>
      <c r="G61" s="10">
        <v>1</v>
      </c>
      <c r="H61" s="10">
        <v>17</v>
      </c>
      <c r="I61" s="10">
        <v>286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283</v>
      </c>
      <c r="D62" s="10">
        <v>158</v>
      </c>
      <c r="E62" s="10">
        <v>107</v>
      </c>
      <c r="F62" s="10">
        <v>8</v>
      </c>
      <c r="G62" s="10">
        <v>2</v>
      </c>
      <c r="H62" s="10">
        <v>41</v>
      </c>
      <c r="I62" s="10">
        <v>125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308</v>
      </c>
      <c r="D63" s="10">
        <v>281</v>
      </c>
      <c r="E63" s="10">
        <v>237</v>
      </c>
      <c r="F63" s="10">
        <v>8</v>
      </c>
      <c r="G63" s="10">
        <v>14</v>
      </c>
      <c r="H63" s="10">
        <v>22</v>
      </c>
      <c r="I63" s="10">
        <v>27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253</v>
      </c>
      <c r="D64" s="10">
        <v>242</v>
      </c>
      <c r="E64" s="10">
        <v>211</v>
      </c>
      <c r="F64" s="10">
        <v>6</v>
      </c>
      <c r="G64" s="10">
        <v>11</v>
      </c>
      <c r="H64" s="10">
        <v>14</v>
      </c>
      <c r="I64" s="10">
        <v>11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108</v>
      </c>
      <c r="D65" s="10">
        <v>102</v>
      </c>
      <c r="E65" s="10">
        <v>91</v>
      </c>
      <c r="F65" s="10">
        <v>1</v>
      </c>
      <c r="G65" s="10">
        <v>8</v>
      </c>
      <c r="H65" s="10">
        <v>2</v>
      </c>
      <c r="I65" s="10">
        <v>6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66</v>
      </c>
      <c r="D66" s="10">
        <v>59</v>
      </c>
      <c r="E66" s="10">
        <v>45</v>
      </c>
      <c r="F66" s="10" t="s">
        <v>43</v>
      </c>
      <c r="G66" s="10">
        <v>12</v>
      </c>
      <c r="H66" s="10">
        <v>2</v>
      </c>
      <c r="I66" s="10">
        <v>7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34</v>
      </c>
      <c r="D67" s="10">
        <v>28</v>
      </c>
      <c r="E67" s="10">
        <v>20</v>
      </c>
      <c r="F67" s="10">
        <v>1</v>
      </c>
      <c r="G67" s="10">
        <v>4</v>
      </c>
      <c r="H67" s="10">
        <v>3</v>
      </c>
      <c r="I67" s="10">
        <v>6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129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794</v>
      </c>
      <c r="D6" s="3">
        <v>288</v>
      </c>
      <c r="E6" s="3">
        <v>188</v>
      </c>
      <c r="F6" s="3">
        <v>17</v>
      </c>
      <c r="G6" s="3">
        <v>53</v>
      </c>
      <c r="H6" s="3">
        <v>30</v>
      </c>
      <c r="I6" s="3">
        <v>506</v>
      </c>
    </row>
    <row r="7" spans="1:32" ht="12" customHeight="1" x14ac:dyDescent="0.2">
      <c r="A7" s="27" t="s">
        <v>32</v>
      </c>
      <c r="B7" s="1" t="s">
        <v>10</v>
      </c>
      <c r="C7" s="10">
        <v>10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17</v>
      </c>
      <c r="D8" s="10">
        <v>2</v>
      </c>
      <c r="E8" s="10" t="s">
        <v>46</v>
      </c>
      <c r="F8" s="10">
        <v>1</v>
      </c>
      <c r="G8" s="10" t="s">
        <v>46</v>
      </c>
      <c r="H8" s="10">
        <v>1</v>
      </c>
      <c r="I8" s="10">
        <v>15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29</v>
      </c>
      <c r="D9" s="10">
        <v>2</v>
      </c>
      <c r="E9" s="10" t="s">
        <v>46</v>
      </c>
      <c r="F9" s="10" t="s">
        <v>43</v>
      </c>
      <c r="G9" s="10" t="s">
        <v>46</v>
      </c>
      <c r="H9" s="10">
        <v>2</v>
      </c>
      <c r="I9" s="10">
        <v>27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30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30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24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24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36</v>
      </c>
      <c r="D12" s="10">
        <v>4</v>
      </c>
      <c r="E12" s="10" t="s">
        <v>43</v>
      </c>
      <c r="F12" s="10">
        <v>1</v>
      </c>
      <c r="G12" s="10">
        <v>1</v>
      </c>
      <c r="H12" s="10">
        <v>2</v>
      </c>
      <c r="I12" s="10">
        <v>32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67</v>
      </c>
      <c r="D13" s="10">
        <v>6</v>
      </c>
      <c r="E13" s="10">
        <v>2</v>
      </c>
      <c r="F13" s="10">
        <v>1</v>
      </c>
      <c r="G13" s="10" t="s">
        <v>43</v>
      </c>
      <c r="H13" s="10">
        <v>3</v>
      </c>
      <c r="I13" s="10">
        <v>61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71</v>
      </c>
      <c r="D14" s="10">
        <v>4</v>
      </c>
      <c r="E14" s="10" t="s">
        <v>43</v>
      </c>
      <c r="F14" s="10">
        <v>1</v>
      </c>
      <c r="G14" s="10" t="s">
        <v>43</v>
      </c>
      <c r="H14" s="10">
        <v>3</v>
      </c>
      <c r="I14" s="10">
        <v>67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48</v>
      </c>
      <c r="D15" s="10">
        <v>2</v>
      </c>
      <c r="E15" s="10" t="s">
        <v>43</v>
      </c>
      <c r="F15" s="10" t="s">
        <v>43</v>
      </c>
      <c r="G15" s="10" t="s">
        <v>43</v>
      </c>
      <c r="H15" s="10">
        <v>2</v>
      </c>
      <c r="I15" s="10">
        <v>46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55</v>
      </c>
      <c r="D16" s="10">
        <v>1</v>
      </c>
      <c r="E16" s="10">
        <v>1</v>
      </c>
      <c r="F16" s="10" t="s">
        <v>43</v>
      </c>
      <c r="G16" s="10" t="s">
        <v>43</v>
      </c>
      <c r="H16" s="10" t="s">
        <v>43</v>
      </c>
      <c r="I16" s="10">
        <v>54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61</v>
      </c>
      <c r="D17" s="10">
        <v>5</v>
      </c>
      <c r="E17" s="10" t="s">
        <v>43</v>
      </c>
      <c r="F17" s="10">
        <v>4</v>
      </c>
      <c r="G17" s="10" t="s">
        <v>43</v>
      </c>
      <c r="H17" s="10">
        <v>1</v>
      </c>
      <c r="I17" s="10">
        <v>56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48</v>
      </c>
      <c r="D18" s="10">
        <v>10</v>
      </c>
      <c r="E18" s="10">
        <v>4</v>
      </c>
      <c r="F18" s="10">
        <v>1</v>
      </c>
      <c r="G18" s="10" t="s">
        <v>43</v>
      </c>
      <c r="H18" s="10">
        <v>5</v>
      </c>
      <c r="I18" s="10">
        <v>38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25</v>
      </c>
      <c r="D19" s="10">
        <v>9</v>
      </c>
      <c r="E19" s="10">
        <v>8</v>
      </c>
      <c r="F19" s="10">
        <v>1</v>
      </c>
      <c r="G19" s="10" t="s">
        <v>43</v>
      </c>
      <c r="H19" s="10" t="s">
        <v>43</v>
      </c>
      <c r="I19" s="10">
        <v>16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52</v>
      </c>
      <c r="D20" s="10">
        <v>39</v>
      </c>
      <c r="E20" s="10">
        <v>26</v>
      </c>
      <c r="F20" s="10">
        <v>1</v>
      </c>
      <c r="G20" s="10">
        <v>6</v>
      </c>
      <c r="H20" s="10">
        <v>6</v>
      </c>
      <c r="I20" s="10">
        <v>13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78</v>
      </c>
      <c r="D21" s="10">
        <v>71</v>
      </c>
      <c r="E21" s="10">
        <v>59</v>
      </c>
      <c r="F21" s="10">
        <v>2</v>
      </c>
      <c r="G21" s="10">
        <v>7</v>
      </c>
      <c r="H21" s="10">
        <v>3</v>
      </c>
      <c r="I21" s="10">
        <v>7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63</v>
      </c>
      <c r="D22" s="10">
        <v>59</v>
      </c>
      <c r="E22" s="10">
        <v>43</v>
      </c>
      <c r="F22" s="10">
        <v>1</v>
      </c>
      <c r="G22" s="10">
        <v>13</v>
      </c>
      <c r="H22" s="10">
        <v>2</v>
      </c>
      <c r="I22" s="10">
        <v>4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46</v>
      </c>
      <c r="D23" s="10">
        <v>43</v>
      </c>
      <c r="E23" s="10">
        <v>29</v>
      </c>
      <c r="F23" s="10">
        <v>1</v>
      </c>
      <c r="G23" s="10">
        <v>13</v>
      </c>
      <c r="H23" s="10" t="s">
        <v>43</v>
      </c>
      <c r="I23" s="10">
        <v>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23</v>
      </c>
      <c r="D24" s="10">
        <v>20</v>
      </c>
      <c r="E24" s="10">
        <v>9</v>
      </c>
      <c r="F24" s="10">
        <v>2</v>
      </c>
      <c r="G24" s="10">
        <v>9</v>
      </c>
      <c r="H24" s="10" t="s">
        <v>43</v>
      </c>
      <c r="I24" s="10">
        <v>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11</v>
      </c>
      <c r="D25" s="10">
        <v>11</v>
      </c>
      <c r="E25" s="10">
        <v>7</v>
      </c>
      <c r="F25" s="10" t="s">
        <v>43</v>
      </c>
      <c r="G25" s="10">
        <v>4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406</v>
      </c>
      <c r="D27" s="3">
        <v>154</v>
      </c>
      <c r="E27" s="3">
        <v>81</v>
      </c>
      <c r="F27" s="3">
        <v>10</v>
      </c>
      <c r="G27" s="3">
        <v>40</v>
      </c>
      <c r="H27" s="3">
        <v>23</v>
      </c>
      <c r="I27" s="3">
        <v>252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10</v>
      </c>
      <c r="D29" s="10">
        <v>2</v>
      </c>
      <c r="E29" s="10" t="s">
        <v>46</v>
      </c>
      <c r="F29" s="10">
        <v>1</v>
      </c>
      <c r="G29" s="10" t="s">
        <v>46</v>
      </c>
      <c r="H29" s="10">
        <v>1</v>
      </c>
      <c r="I29" s="10">
        <v>8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14</v>
      </c>
      <c r="D30" s="10">
        <v>2</v>
      </c>
      <c r="E30" s="10" t="s">
        <v>46</v>
      </c>
      <c r="F30" s="10" t="s">
        <v>43</v>
      </c>
      <c r="G30" s="10" t="s">
        <v>46</v>
      </c>
      <c r="H30" s="10">
        <v>2</v>
      </c>
      <c r="I30" s="10">
        <v>12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14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12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13</v>
      </c>
      <c r="D33" s="10">
        <v>2</v>
      </c>
      <c r="E33" s="10" t="s">
        <v>43</v>
      </c>
      <c r="F33" s="10" t="s">
        <v>43</v>
      </c>
      <c r="G33" s="10" t="s">
        <v>43</v>
      </c>
      <c r="H33" s="10">
        <v>2</v>
      </c>
      <c r="I33" s="10">
        <v>11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35</v>
      </c>
      <c r="D34" s="10">
        <v>5</v>
      </c>
      <c r="E34" s="10">
        <v>1</v>
      </c>
      <c r="F34" s="10">
        <v>1</v>
      </c>
      <c r="G34" s="10" t="s">
        <v>43</v>
      </c>
      <c r="H34" s="10">
        <v>3</v>
      </c>
      <c r="I34" s="10">
        <v>30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41</v>
      </c>
      <c r="D35" s="10">
        <v>3</v>
      </c>
      <c r="E35" s="10" t="s">
        <v>43</v>
      </c>
      <c r="F35" s="10" t="s">
        <v>43</v>
      </c>
      <c r="G35" s="10" t="s">
        <v>43</v>
      </c>
      <c r="H35" s="10">
        <v>3</v>
      </c>
      <c r="I35" s="10">
        <v>38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24</v>
      </c>
      <c r="D36" s="10">
        <v>1</v>
      </c>
      <c r="E36" s="10" t="s">
        <v>43</v>
      </c>
      <c r="F36" s="10" t="s">
        <v>43</v>
      </c>
      <c r="G36" s="10" t="s">
        <v>43</v>
      </c>
      <c r="H36" s="10">
        <v>1</v>
      </c>
      <c r="I36" s="10">
        <v>23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37</v>
      </c>
      <c r="D37" s="10">
        <v>1</v>
      </c>
      <c r="E37" s="10">
        <v>1</v>
      </c>
      <c r="F37" s="10" t="s">
        <v>43</v>
      </c>
      <c r="G37" s="10" t="s">
        <v>43</v>
      </c>
      <c r="H37" s="10" t="s">
        <v>43</v>
      </c>
      <c r="I37" s="10">
        <v>36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31</v>
      </c>
      <c r="D38" s="10">
        <v>3</v>
      </c>
      <c r="E38" s="10" t="s">
        <v>43</v>
      </c>
      <c r="F38" s="10">
        <v>2</v>
      </c>
      <c r="G38" s="10" t="s">
        <v>43</v>
      </c>
      <c r="H38" s="10">
        <v>1</v>
      </c>
      <c r="I38" s="10">
        <v>28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25</v>
      </c>
      <c r="D39" s="10">
        <v>8</v>
      </c>
      <c r="E39" s="10">
        <v>2</v>
      </c>
      <c r="F39" s="10">
        <v>1</v>
      </c>
      <c r="G39" s="10" t="s">
        <v>43</v>
      </c>
      <c r="H39" s="10">
        <v>5</v>
      </c>
      <c r="I39" s="10">
        <v>17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15</v>
      </c>
      <c r="D40" s="10">
        <v>6</v>
      </c>
      <c r="E40" s="10">
        <v>6</v>
      </c>
      <c r="F40" s="10" t="s">
        <v>43</v>
      </c>
      <c r="G40" s="10" t="s">
        <v>43</v>
      </c>
      <c r="H40" s="10" t="s">
        <v>43</v>
      </c>
      <c r="I40" s="10">
        <v>9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24</v>
      </c>
      <c r="D41" s="10">
        <v>22</v>
      </c>
      <c r="E41" s="10">
        <v>15</v>
      </c>
      <c r="F41" s="10" t="s">
        <v>43</v>
      </c>
      <c r="G41" s="10">
        <v>5</v>
      </c>
      <c r="H41" s="10">
        <v>2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35</v>
      </c>
      <c r="D42" s="10">
        <v>31</v>
      </c>
      <c r="E42" s="10">
        <v>21</v>
      </c>
      <c r="F42" s="10">
        <v>1</v>
      </c>
      <c r="G42" s="10">
        <v>7</v>
      </c>
      <c r="H42" s="10">
        <v>2</v>
      </c>
      <c r="I42" s="10">
        <v>4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26</v>
      </c>
      <c r="D43" s="10">
        <v>24</v>
      </c>
      <c r="E43" s="10">
        <v>14</v>
      </c>
      <c r="F43" s="10">
        <v>1</v>
      </c>
      <c r="G43" s="10">
        <v>8</v>
      </c>
      <c r="H43" s="10">
        <v>1</v>
      </c>
      <c r="I43" s="10">
        <v>2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23</v>
      </c>
      <c r="D44" s="10">
        <v>22</v>
      </c>
      <c r="E44" s="10">
        <v>13</v>
      </c>
      <c r="F44" s="10">
        <v>1</v>
      </c>
      <c r="G44" s="10">
        <v>8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18</v>
      </c>
      <c r="D45" s="10">
        <v>16</v>
      </c>
      <c r="E45" s="10">
        <v>6</v>
      </c>
      <c r="F45" s="10">
        <v>2</v>
      </c>
      <c r="G45" s="10">
        <v>8</v>
      </c>
      <c r="H45" s="10" t="s">
        <v>43</v>
      </c>
      <c r="I45" s="10">
        <v>2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6</v>
      </c>
      <c r="D46" s="10">
        <v>6</v>
      </c>
      <c r="E46" s="10">
        <v>2</v>
      </c>
      <c r="F46" s="10" t="s">
        <v>43</v>
      </c>
      <c r="G46" s="10">
        <v>4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388</v>
      </c>
      <c r="D48" s="3">
        <v>134</v>
      </c>
      <c r="E48" s="3">
        <v>107</v>
      </c>
      <c r="F48" s="3">
        <v>7</v>
      </c>
      <c r="G48" s="3">
        <v>13</v>
      </c>
      <c r="H48" s="3">
        <v>7</v>
      </c>
      <c r="I48" s="3">
        <v>254</v>
      </c>
    </row>
    <row r="49" spans="1:11" ht="12" customHeight="1" x14ac:dyDescent="0.2">
      <c r="A49" s="27" t="s">
        <v>32</v>
      </c>
      <c r="B49" s="1" t="s">
        <v>10</v>
      </c>
      <c r="C49" s="10">
        <v>7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7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7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15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16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12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12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23</v>
      </c>
      <c r="D54" s="10">
        <v>2</v>
      </c>
      <c r="E54" s="10" t="s">
        <v>43</v>
      </c>
      <c r="F54" s="10">
        <v>1</v>
      </c>
      <c r="G54" s="10">
        <v>1</v>
      </c>
      <c r="H54" s="10" t="s">
        <v>43</v>
      </c>
      <c r="I54" s="10">
        <v>21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32</v>
      </c>
      <c r="D55" s="10">
        <v>1</v>
      </c>
      <c r="E55" s="10">
        <v>1</v>
      </c>
      <c r="F55" s="10" t="s">
        <v>43</v>
      </c>
      <c r="G55" s="10" t="s">
        <v>43</v>
      </c>
      <c r="H55" s="10" t="s">
        <v>43</v>
      </c>
      <c r="I55" s="10">
        <v>31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30</v>
      </c>
      <c r="D56" s="10">
        <v>1</v>
      </c>
      <c r="E56" s="10" t="s">
        <v>43</v>
      </c>
      <c r="F56" s="10">
        <v>1</v>
      </c>
      <c r="G56" s="10" t="s">
        <v>43</v>
      </c>
      <c r="H56" s="10" t="s">
        <v>43</v>
      </c>
      <c r="I56" s="10">
        <v>29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24</v>
      </c>
      <c r="D57" s="10">
        <v>1</v>
      </c>
      <c r="E57" s="10" t="s">
        <v>43</v>
      </c>
      <c r="F57" s="10" t="s">
        <v>43</v>
      </c>
      <c r="G57" s="10" t="s">
        <v>43</v>
      </c>
      <c r="H57" s="10">
        <v>1</v>
      </c>
      <c r="I57" s="10">
        <v>23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18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30</v>
      </c>
      <c r="D59" s="10">
        <v>2</v>
      </c>
      <c r="E59" s="10" t="s">
        <v>43</v>
      </c>
      <c r="F59" s="10">
        <v>2</v>
      </c>
      <c r="G59" s="10" t="s">
        <v>43</v>
      </c>
      <c r="H59" s="10" t="s">
        <v>43</v>
      </c>
      <c r="I59" s="10">
        <v>28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23</v>
      </c>
      <c r="D60" s="10">
        <v>2</v>
      </c>
      <c r="E60" s="10">
        <v>2</v>
      </c>
      <c r="F60" s="10" t="s">
        <v>43</v>
      </c>
      <c r="G60" s="10" t="s">
        <v>43</v>
      </c>
      <c r="H60" s="10" t="s">
        <v>43</v>
      </c>
      <c r="I60" s="10">
        <v>21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10</v>
      </c>
      <c r="D61" s="10">
        <v>3</v>
      </c>
      <c r="E61" s="10">
        <v>2</v>
      </c>
      <c r="F61" s="10">
        <v>1</v>
      </c>
      <c r="G61" s="10" t="s">
        <v>43</v>
      </c>
      <c r="H61" s="10" t="s">
        <v>43</v>
      </c>
      <c r="I61" s="10">
        <v>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28</v>
      </c>
      <c r="D62" s="10">
        <v>17</v>
      </c>
      <c r="E62" s="10">
        <v>11</v>
      </c>
      <c r="F62" s="10">
        <v>1</v>
      </c>
      <c r="G62" s="10">
        <v>1</v>
      </c>
      <c r="H62" s="10">
        <v>4</v>
      </c>
      <c r="I62" s="10">
        <v>11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43</v>
      </c>
      <c r="D63" s="10">
        <v>40</v>
      </c>
      <c r="E63" s="10">
        <v>38</v>
      </c>
      <c r="F63" s="10">
        <v>1</v>
      </c>
      <c r="G63" s="10" t="s">
        <v>43</v>
      </c>
      <c r="H63" s="10">
        <v>1</v>
      </c>
      <c r="I63" s="10">
        <v>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37</v>
      </c>
      <c r="D64" s="10">
        <v>35</v>
      </c>
      <c r="E64" s="10">
        <v>29</v>
      </c>
      <c r="F64" s="10" t="s">
        <v>43</v>
      </c>
      <c r="G64" s="10">
        <v>5</v>
      </c>
      <c r="H64" s="10">
        <v>1</v>
      </c>
      <c r="I64" s="10">
        <v>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23</v>
      </c>
      <c r="D65" s="10">
        <v>21</v>
      </c>
      <c r="E65" s="10">
        <v>16</v>
      </c>
      <c r="F65" s="10" t="s">
        <v>43</v>
      </c>
      <c r="G65" s="10">
        <v>5</v>
      </c>
      <c r="H65" s="10" t="s">
        <v>43</v>
      </c>
      <c r="I65" s="10">
        <v>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5</v>
      </c>
      <c r="D66" s="10">
        <v>4</v>
      </c>
      <c r="E66" s="10">
        <v>3</v>
      </c>
      <c r="F66" s="10" t="s">
        <v>43</v>
      </c>
      <c r="G66" s="10">
        <v>1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</v>
      </c>
      <c r="D67" s="10">
        <v>5</v>
      </c>
      <c r="E67" s="10">
        <v>5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2970</v>
      </c>
      <c r="D6" s="3">
        <v>605</v>
      </c>
      <c r="E6" s="3">
        <v>345</v>
      </c>
      <c r="F6" s="3">
        <v>34</v>
      </c>
      <c r="G6" s="3">
        <v>65</v>
      </c>
      <c r="H6" s="3">
        <v>161</v>
      </c>
      <c r="I6" s="3">
        <v>2365</v>
      </c>
    </row>
    <row r="7" spans="1:32" ht="12" customHeight="1" x14ac:dyDescent="0.2">
      <c r="A7" s="27" t="s">
        <v>32</v>
      </c>
      <c r="B7" s="1" t="s">
        <v>10</v>
      </c>
      <c r="C7" s="10">
        <v>29</v>
      </c>
      <c r="D7" s="10">
        <v>5</v>
      </c>
      <c r="E7" s="10" t="s">
        <v>46</v>
      </c>
      <c r="F7" s="10">
        <v>2</v>
      </c>
      <c r="G7" s="10" t="s">
        <v>46</v>
      </c>
      <c r="H7" s="10">
        <v>3</v>
      </c>
      <c r="I7" s="10">
        <v>24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51</v>
      </c>
      <c r="D8" s="10">
        <v>4</v>
      </c>
      <c r="E8" s="10" t="s">
        <v>46</v>
      </c>
      <c r="F8" s="10" t="s">
        <v>43</v>
      </c>
      <c r="G8" s="10" t="s">
        <v>46</v>
      </c>
      <c r="H8" s="10">
        <v>4</v>
      </c>
      <c r="I8" s="10">
        <v>47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76</v>
      </c>
      <c r="D9" s="10">
        <v>5</v>
      </c>
      <c r="E9" s="10" t="s">
        <v>46</v>
      </c>
      <c r="F9" s="10">
        <v>1</v>
      </c>
      <c r="G9" s="10" t="s">
        <v>46</v>
      </c>
      <c r="H9" s="10">
        <v>4</v>
      </c>
      <c r="I9" s="10">
        <v>71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147</v>
      </c>
      <c r="D10" s="10">
        <v>7</v>
      </c>
      <c r="E10" s="10" t="s">
        <v>43</v>
      </c>
      <c r="F10" s="10" t="s">
        <v>43</v>
      </c>
      <c r="G10" s="10" t="s">
        <v>43</v>
      </c>
      <c r="H10" s="10">
        <v>7</v>
      </c>
      <c r="I10" s="10">
        <v>140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162</v>
      </c>
      <c r="D11" s="10">
        <v>5</v>
      </c>
      <c r="E11" s="10">
        <v>2</v>
      </c>
      <c r="F11" s="10">
        <v>1</v>
      </c>
      <c r="G11" s="10" t="s">
        <v>43</v>
      </c>
      <c r="H11" s="10">
        <v>2</v>
      </c>
      <c r="I11" s="10">
        <v>157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214</v>
      </c>
      <c r="D12" s="10">
        <v>6</v>
      </c>
      <c r="E12" s="10" t="s">
        <v>43</v>
      </c>
      <c r="F12" s="10">
        <v>2</v>
      </c>
      <c r="G12" s="10" t="s">
        <v>43</v>
      </c>
      <c r="H12" s="10">
        <v>4</v>
      </c>
      <c r="I12" s="10">
        <v>208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281</v>
      </c>
      <c r="D13" s="10">
        <v>11</v>
      </c>
      <c r="E13" s="10" t="s">
        <v>43</v>
      </c>
      <c r="F13" s="10" t="s">
        <v>43</v>
      </c>
      <c r="G13" s="10">
        <v>1</v>
      </c>
      <c r="H13" s="10">
        <v>10</v>
      </c>
      <c r="I13" s="10">
        <v>270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340</v>
      </c>
      <c r="D14" s="10">
        <v>20</v>
      </c>
      <c r="E14" s="10">
        <v>3</v>
      </c>
      <c r="F14" s="10" t="s">
        <v>43</v>
      </c>
      <c r="G14" s="10" t="s">
        <v>43</v>
      </c>
      <c r="H14" s="10">
        <v>17</v>
      </c>
      <c r="I14" s="10">
        <v>320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300</v>
      </c>
      <c r="D15" s="10">
        <v>19</v>
      </c>
      <c r="E15" s="10">
        <v>2</v>
      </c>
      <c r="F15" s="10">
        <v>5</v>
      </c>
      <c r="G15" s="10">
        <v>1</v>
      </c>
      <c r="H15" s="10">
        <v>11</v>
      </c>
      <c r="I15" s="10">
        <v>281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260</v>
      </c>
      <c r="D16" s="10">
        <v>19</v>
      </c>
      <c r="E16" s="10">
        <v>3</v>
      </c>
      <c r="F16" s="10">
        <v>2</v>
      </c>
      <c r="G16" s="10">
        <v>2</v>
      </c>
      <c r="H16" s="10">
        <v>12</v>
      </c>
      <c r="I16" s="10">
        <v>241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248</v>
      </c>
      <c r="D17" s="10">
        <v>20</v>
      </c>
      <c r="E17" s="10">
        <v>3</v>
      </c>
      <c r="F17" s="10">
        <v>2</v>
      </c>
      <c r="G17" s="10" t="s">
        <v>43</v>
      </c>
      <c r="H17" s="10">
        <v>15</v>
      </c>
      <c r="I17" s="10">
        <v>228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188</v>
      </c>
      <c r="D18" s="10">
        <v>27</v>
      </c>
      <c r="E18" s="10">
        <v>11</v>
      </c>
      <c r="F18" s="10">
        <v>3</v>
      </c>
      <c r="G18" s="10" t="s">
        <v>43</v>
      </c>
      <c r="H18" s="10">
        <v>13</v>
      </c>
      <c r="I18" s="10">
        <v>161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183</v>
      </c>
      <c r="D19" s="10">
        <v>61</v>
      </c>
      <c r="E19" s="10">
        <v>33</v>
      </c>
      <c r="F19" s="10">
        <v>3</v>
      </c>
      <c r="G19" s="10">
        <v>1</v>
      </c>
      <c r="H19" s="10">
        <v>24</v>
      </c>
      <c r="I19" s="10">
        <v>122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156</v>
      </c>
      <c r="D20" s="10">
        <v>105</v>
      </c>
      <c r="E20" s="10">
        <v>71</v>
      </c>
      <c r="F20" s="10">
        <v>4</v>
      </c>
      <c r="G20" s="10">
        <v>11</v>
      </c>
      <c r="H20" s="10">
        <v>19</v>
      </c>
      <c r="I20" s="10">
        <v>51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132</v>
      </c>
      <c r="D21" s="10">
        <v>107</v>
      </c>
      <c r="E21" s="10">
        <v>89</v>
      </c>
      <c r="F21" s="10">
        <v>4</v>
      </c>
      <c r="G21" s="10">
        <v>7</v>
      </c>
      <c r="H21" s="10">
        <v>7</v>
      </c>
      <c r="I21" s="10">
        <v>25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106</v>
      </c>
      <c r="D22" s="10">
        <v>100</v>
      </c>
      <c r="E22" s="10">
        <v>78</v>
      </c>
      <c r="F22" s="10">
        <v>3</v>
      </c>
      <c r="G22" s="10">
        <v>15</v>
      </c>
      <c r="H22" s="10">
        <v>4</v>
      </c>
      <c r="I22" s="10">
        <v>6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49</v>
      </c>
      <c r="D23" s="10">
        <v>46</v>
      </c>
      <c r="E23" s="10">
        <v>28</v>
      </c>
      <c r="F23" s="10">
        <v>2</v>
      </c>
      <c r="G23" s="10">
        <v>15</v>
      </c>
      <c r="H23" s="10">
        <v>1</v>
      </c>
      <c r="I23" s="10">
        <v>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34</v>
      </c>
      <c r="D24" s="10">
        <v>27</v>
      </c>
      <c r="E24" s="10">
        <v>18</v>
      </c>
      <c r="F24" s="10" t="s">
        <v>43</v>
      </c>
      <c r="G24" s="10">
        <v>7</v>
      </c>
      <c r="H24" s="10">
        <v>2</v>
      </c>
      <c r="I24" s="10">
        <v>7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14</v>
      </c>
      <c r="D25" s="10">
        <v>11</v>
      </c>
      <c r="E25" s="10">
        <v>4</v>
      </c>
      <c r="F25" s="10" t="s">
        <v>43</v>
      </c>
      <c r="G25" s="10">
        <v>5</v>
      </c>
      <c r="H25" s="10">
        <v>2</v>
      </c>
      <c r="I25" s="10">
        <v>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1579</v>
      </c>
      <c r="D27" s="3">
        <v>372</v>
      </c>
      <c r="E27" s="3">
        <v>180</v>
      </c>
      <c r="F27" s="3">
        <v>28</v>
      </c>
      <c r="G27" s="3">
        <v>52</v>
      </c>
      <c r="H27" s="3">
        <v>112</v>
      </c>
      <c r="I27" s="3">
        <v>1207</v>
      </c>
    </row>
    <row r="28" spans="1:12" ht="12" customHeight="1" x14ac:dyDescent="0.2">
      <c r="A28" s="27" t="s">
        <v>32</v>
      </c>
      <c r="B28" s="1" t="s">
        <v>10</v>
      </c>
      <c r="C28" s="10">
        <v>19</v>
      </c>
      <c r="D28" s="10">
        <v>5</v>
      </c>
      <c r="E28" s="10" t="s">
        <v>46</v>
      </c>
      <c r="F28" s="10">
        <v>2</v>
      </c>
      <c r="G28" s="10" t="s">
        <v>46</v>
      </c>
      <c r="H28" s="10">
        <v>3</v>
      </c>
      <c r="I28" s="10">
        <v>14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32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31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40</v>
      </c>
      <c r="D30" s="10">
        <v>3</v>
      </c>
      <c r="E30" s="10" t="s">
        <v>46</v>
      </c>
      <c r="F30" s="10">
        <v>1</v>
      </c>
      <c r="G30" s="10" t="s">
        <v>46</v>
      </c>
      <c r="H30" s="10">
        <v>2</v>
      </c>
      <c r="I30" s="10">
        <v>37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81</v>
      </c>
      <c r="D31" s="10">
        <v>4</v>
      </c>
      <c r="E31" s="10" t="s">
        <v>43</v>
      </c>
      <c r="F31" s="10" t="s">
        <v>43</v>
      </c>
      <c r="G31" s="10" t="s">
        <v>43</v>
      </c>
      <c r="H31" s="10">
        <v>4</v>
      </c>
      <c r="I31" s="10">
        <v>77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71</v>
      </c>
      <c r="D32" s="10">
        <v>2</v>
      </c>
      <c r="E32" s="10" t="s">
        <v>43</v>
      </c>
      <c r="F32" s="10" t="s">
        <v>43</v>
      </c>
      <c r="G32" s="10" t="s">
        <v>43</v>
      </c>
      <c r="H32" s="10">
        <v>2</v>
      </c>
      <c r="I32" s="10">
        <v>69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119</v>
      </c>
      <c r="D33" s="10">
        <v>5</v>
      </c>
      <c r="E33" s="10" t="s">
        <v>43</v>
      </c>
      <c r="F33" s="10">
        <v>1</v>
      </c>
      <c r="G33" s="10" t="s">
        <v>43</v>
      </c>
      <c r="H33" s="10">
        <v>4</v>
      </c>
      <c r="I33" s="10">
        <v>114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153</v>
      </c>
      <c r="D34" s="10">
        <v>7</v>
      </c>
      <c r="E34" s="10" t="s">
        <v>43</v>
      </c>
      <c r="F34" s="10" t="s">
        <v>43</v>
      </c>
      <c r="G34" s="10" t="s">
        <v>43</v>
      </c>
      <c r="H34" s="10">
        <v>7</v>
      </c>
      <c r="I34" s="10">
        <v>146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179</v>
      </c>
      <c r="D35" s="10">
        <v>15</v>
      </c>
      <c r="E35" s="10">
        <v>1</v>
      </c>
      <c r="F35" s="10" t="s">
        <v>43</v>
      </c>
      <c r="G35" s="10" t="s">
        <v>43</v>
      </c>
      <c r="H35" s="10">
        <v>14</v>
      </c>
      <c r="I35" s="10">
        <v>164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143</v>
      </c>
      <c r="D36" s="10">
        <v>15</v>
      </c>
      <c r="E36" s="10">
        <v>1</v>
      </c>
      <c r="F36" s="10">
        <v>4</v>
      </c>
      <c r="G36" s="10">
        <v>1</v>
      </c>
      <c r="H36" s="10">
        <v>9</v>
      </c>
      <c r="I36" s="10">
        <v>128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132</v>
      </c>
      <c r="D37" s="10">
        <v>13</v>
      </c>
      <c r="E37" s="10">
        <v>1</v>
      </c>
      <c r="F37" s="10">
        <v>2</v>
      </c>
      <c r="G37" s="10">
        <v>1</v>
      </c>
      <c r="H37" s="10">
        <v>9</v>
      </c>
      <c r="I37" s="10">
        <v>119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138</v>
      </c>
      <c r="D38" s="10">
        <v>15</v>
      </c>
      <c r="E38" s="10">
        <v>2</v>
      </c>
      <c r="F38" s="10">
        <v>2</v>
      </c>
      <c r="G38" s="10" t="s">
        <v>43</v>
      </c>
      <c r="H38" s="10">
        <v>11</v>
      </c>
      <c r="I38" s="10">
        <v>123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95</v>
      </c>
      <c r="D39" s="10">
        <v>20</v>
      </c>
      <c r="E39" s="10">
        <v>4</v>
      </c>
      <c r="F39" s="10">
        <v>3</v>
      </c>
      <c r="G39" s="10" t="s">
        <v>43</v>
      </c>
      <c r="H39" s="10">
        <v>13</v>
      </c>
      <c r="I39" s="10">
        <v>75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108</v>
      </c>
      <c r="D40" s="10">
        <v>45</v>
      </c>
      <c r="E40" s="10">
        <v>27</v>
      </c>
      <c r="F40" s="10">
        <v>2</v>
      </c>
      <c r="G40" s="10" t="s">
        <v>43</v>
      </c>
      <c r="H40" s="10">
        <v>16</v>
      </c>
      <c r="I40" s="10">
        <v>63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86</v>
      </c>
      <c r="D41" s="10">
        <v>64</v>
      </c>
      <c r="E41" s="10">
        <v>42</v>
      </c>
      <c r="F41" s="10">
        <v>3</v>
      </c>
      <c r="G41" s="10">
        <v>10</v>
      </c>
      <c r="H41" s="10">
        <v>9</v>
      </c>
      <c r="I41" s="10">
        <v>22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66</v>
      </c>
      <c r="D42" s="10">
        <v>57</v>
      </c>
      <c r="E42" s="10">
        <v>45</v>
      </c>
      <c r="F42" s="10">
        <v>4</v>
      </c>
      <c r="G42" s="10">
        <v>5</v>
      </c>
      <c r="H42" s="10">
        <v>3</v>
      </c>
      <c r="I42" s="10">
        <v>9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62</v>
      </c>
      <c r="D43" s="10">
        <v>58</v>
      </c>
      <c r="E43" s="10">
        <v>42</v>
      </c>
      <c r="F43" s="10">
        <v>2</v>
      </c>
      <c r="G43" s="10">
        <v>12</v>
      </c>
      <c r="H43" s="10">
        <v>2</v>
      </c>
      <c r="I43" s="10">
        <v>4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24</v>
      </c>
      <c r="D44" s="10">
        <v>21</v>
      </c>
      <c r="E44" s="10">
        <v>7</v>
      </c>
      <c r="F44" s="10">
        <v>2</v>
      </c>
      <c r="G44" s="10">
        <v>12</v>
      </c>
      <c r="H44" s="10" t="s">
        <v>43</v>
      </c>
      <c r="I44" s="10">
        <v>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21</v>
      </c>
      <c r="D45" s="10">
        <v>15</v>
      </c>
      <c r="E45" s="10">
        <v>7</v>
      </c>
      <c r="F45" s="10" t="s">
        <v>43</v>
      </c>
      <c r="G45" s="10">
        <v>7</v>
      </c>
      <c r="H45" s="10">
        <v>1</v>
      </c>
      <c r="I45" s="10">
        <v>6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10</v>
      </c>
      <c r="D46" s="10">
        <v>7</v>
      </c>
      <c r="E46" s="10">
        <v>1</v>
      </c>
      <c r="F46" s="10" t="s">
        <v>43</v>
      </c>
      <c r="G46" s="10">
        <v>4</v>
      </c>
      <c r="H46" s="10">
        <v>2</v>
      </c>
      <c r="I46" s="10">
        <v>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1391</v>
      </c>
      <c r="D48" s="3">
        <v>233</v>
      </c>
      <c r="E48" s="3">
        <v>165</v>
      </c>
      <c r="F48" s="3">
        <v>6</v>
      </c>
      <c r="G48" s="3">
        <v>13</v>
      </c>
      <c r="H48" s="3">
        <v>49</v>
      </c>
      <c r="I48" s="3">
        <v>1158</v>
      </c>
    </row>
    <row r="49" spans="1:11" ht="12" customHeight="1" x14ac:dyDescent="0.2">
      <c r="A49" s="27" t="s">
        <v>32</v>
      </c>
      <c r="B49" s="1" t="s">
        <v>10</v>
      </c>
      <c r="C49" s="10">
        <v>10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10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19</v>
      </c>
      <c r="D50" s="10">
        <v>3</v>
      </c>
      <c r="E50" s="10" t="s">
        <v>46</v>
      </c>
      <c r="F50" s="10" t="s">
        <v>43</v>
      </c>
      <c r="G50" s="10" t="s">
        <v>46</v>
      </c>
      <c r="H50" s="10">
        <v>3</v>
      </c>
      <c r="I50" s="10">
        <v>16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36</v>
      </c>
      <c r="D51" s="10">
        <v>2</v>
      </c>
      <c r="E51" s="10" t="s">
        <v>46</v>
      </c>
      <c r="F51" s="10" t="s">
        <v>43</v>
      </c>
      <c r="G51" s="10" t="s">
        <v>46</v>
      </c>
      <c r="H51" s="10">
        <v>2</v>
      </c>
      <c r="I51" s="10">
        <v>34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66</v>
      </c>
      <c r="D52" s="10">
        <v>3</v>
      </c>
      <c r="E52" s="10" t="s">
        <v>43</v>
      </c>
      <c r="F52" s="10" t="s">
        <v>43</v>
      </c>
      <c r="G52" s="10" t="s">
        <v>43</v>
      </c>
      <c r="H52" s="10">
        <v>3</v>
      </c>
      <c r="I52" s="10">
        <v>63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91</v>
      </c>
      <c r="D53" s="10">
        <v>3</v>
      </c>
      <c r="E53" s="10">
        <v>2</v>
      </c>
      <c r="F53" s="10">
        <v>1</v>
      </c>
      <c r="G53" s="10" t="s">
        <v>43</v>
      </c>
      <c r="H53" s="10" t="s">
        <v>43</v>
      </c>
      <c r="I53" s="10">
        <v>88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95</v>
      </c>
      <c r="D54" s="10">
        <v>1</v>
      </c>
      <c r="E54" s="10" t="s">
        <v>43</v>
      </c>
      <c r="F54" s="10">
        <v>1</v>
      </c>
      <c r="G54" s="10" t="s">
        <v>43</v>
      </c>
      <c r="H54" s="10" t="s">
        <v>43</v>
      </c>
      <c r="I54" s="10">
        <v>94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128</v>
      </c>
      <c r="D55" s="10">
        <v>4</v>
      </c>
      <c r="E55" s="10" t="s">
        <v>43</v>
      </c>
      <c r="F55" s="10" t="s">
        <v>43</v>
      </c>
      <c r="G55" s="10">
        <v>1</v>
      </c>
      <c r="H55" s="10">
        <v>3</v>
      </c>
      <c r="I55" s="10">
        <v>124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161</v>
      </c>
      <c r="D56" s="10">
        <v>5</v>
      </c>
      <c r="E56" s="10">
        <v>2</v>
      </c>
      <c r="F56" s="10" t="s">
        <v>43</v>
      </c>
      <c r="G56" s="10" t="s">
        <v>43</v>
      </c>
      <c r="H56" s="10">
        <v>3</v>
      </c>
      <c r="I56" s="10">
        <v>156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157</v>
      </c>
      <c r="D57" s="10">
        <v>4</v>
      </c>
      <c r="E57" s="10">
        <v>1</v>
      </c>
      <c r="F57" s="10">
        <v>1</v>
      </c>
      <c r="G57" s="10" t="s">
        <v>43</v>
      </c>
      <c r="H57" s="10">
        <v>2</v>
      </c>
      <c r="I57" s="10">
        <v>153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128</v>
      </c>
      <c r="D58" s="10">
        <v>6</v>
      </c>
      <c r="E58" s="10">
        <v>2</v>
      </c>
      <c r="F58" s="10" t="s">
        <v>43</v>
      </c>
      <c r="G58" s="10">
        <v>1</v>
      </c>
      <c r="H58" s="10">
        <v>3</v>
      </c>
      <c r="I58" s="10">
        <v>122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110</v>
      </c>
      <c r="D59" s="10">
        <v>5</v>
      </c>
      <c r="E59" s="10">
        <v>1</v>
      </c>
      <c r="F59" s="10" t="s">
        <v>43</v>
      </c>
      <c r="G59" s="10" t="s">
        <v>43</v>
      </c>
      <c r="H59" s="10">
        <v>4</v>
      </c>
      <c r="I59" s="10">
        <v>105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93</v>
      </c>
      <c r="D60" s="10">
        <v>7</v>
      </c>
      <c r="E60" s="10">
        <v>7</v>
      </c>
      <c r="F60" s="10" t="s">
        <v>43</v>
      </c>
      <c r="G60" s="10" t="s">
        <v>43</v>
      </c>
      <c r="H60" s="10" t="s">
        <v>43</v>
      </c>
      <c r="I60" s="10">
        <v>86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75</v>
      </c>
      <c r="D61" s="10">
        <v>16</v>
      </c>
      <c r="E61" s="10">
        <v>6</v>
      </c>
      <c r="F61" s="10">
        <v>1</v>
      </c>
      <c r="G61" s="10">
        <v>1</v>
      </c>
      <c r="H61" s="10">
        <v>8</v>
      </c>
      <c r="I61" s="10">
        <v>59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70</v>
      </c>
      <c r="D62" s="10">
        <v>41</v>
      </c>
      <c r="E62" s="10">
        <v>29</v>
      </c>
      <c r="F62" s="10">
        <v>1</v>
      </c>
      <c r="G62" s="10">
        <v>1</v>
      </c>
      <c r="H62" s="10">
        <v>10</v>
      </c>
      <c r="I62" s="10">
        <v>29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66</v>
      </c>
      <c r="D63" s="10">
        <v>50</v>
      </c>
      <c r="E63" s="10">
        <v>44</v>
      </c>
      <c r="F63" s="10" t="s">
        <v>43</v>
      </c>
      <c r="G63" s="10">
        <v>2</v>
      </c>
      <c r="H63" s="10">
        <v>4</v>
      </c>
      <c r="I63" s="10">
        <v>16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44</v>
      </c>
      <c r="D64" s="10">
        <v>42</v>
      </c>
      <c r="E64" s="10">
        <v>36</v>
      </c>
      <c r="F64" s="10">
        <v>1</v>
      </c>
      <c r="G64" s="10">
        <v>3</v>
      </c>
      <c r="H64" s="10">
        <v>2</v>
      </c>
      <c r="I64" s="10">
        <v>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25</v>
      </c>
      <c r="D65" s="10">
        <v>25</v>
      </c>
      <c r="E65" s="10">
        <v>21</v>
      </c>
      <c r="F65" s="10" t="s">
        <v>43</v>
      </c>
      <c r="G65" s="10">
        <v>3</v>
      </c>
      <c r="H65" s="10">
        <v>1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13</v>
      </c>
      <c r="D66" s="10">
        <v>12</v>
      </c>
      <c r="E66" s="10">
        <v>11</v>
      </c>
      <c r="F66" s="10" t="s">
        <v>43</v>
      </c>
      <c r="G66" s="10" t="s">
        <v>43</v>
      </c>
      <c r="H66" s="10">
        <v>1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4</v>
      </c>
      <c r="E67" s="10">
        <v>3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1462</v>
      </c>
      <c r="D6" s="3">
        <v>389</v>
      </c>
      <c r="E6" s="3">
        <v>213</v>
      </c>
      <c r="F6" s="3">
        <v>35</v>
      </c>
      <c r="G6" s="3">
        <v>56</v>
      </c>
      <c r="H6" s="3">
        <v>85</v>
      </c>
      <c r="I6" s="3">
        <v>1073</v>
      </c>
    </row>
    <row r="7" spans="1:32" ht="12" customHeight="1" x14ac:dyDescent="0.2">
      <c r="A7" s="27" t="s">
        <v>32</v>
      </c>
      <c r="B7" s="1" t="s">
        <v>10</v>
      </c>
      <c r="C7" s="10">
        <v>73</v>
      </c>
      <c r="D7" s="10">
        <v>7</v>
      </c>
      <c r="E7" s="10" t="s">
        <v>46</v>
      </c>
      <c r="F7" s="10">
        <v>1</v>
      </c>
      <c r="G7" s="10" t="s">
        <v>46</v>
      </c>
      <c r="H7" s="10">
        <v>6</v>
      </c>
      <c r="I7" s="10">
        <v>66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65</v>
      </c>
      <c r="D8" s="10">
        <v>5</v>
      </c>
      <c r="E8" s="10" t="s">
        <v>46</v>
      </c>
      <c r="F8" s="10">
        <v>1</v>
      </c>
      <c r="G8" s="10" t="s">
        <v>46</v>
      </c>
      <c r="H8" s="10">
        <v>4</v>
      </c>
      <c r="I8" s="10">
        <v>60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92</v>
      </c>
      <c r="D9" s="10">
        <v>7</v>
      </c>
      <c r="E9" s="10" t="s">
        <v>46</v>
      </c>
      <c r="F9" s="10">
        <v>2</v>
      </c>
      <c r="G9" s="10" t="s">
        <v>46</v>
      </c>
      <c r="H9" s="10">
        <v>5</v>
      </c>
      <c r="I9" s="10">
        <v>85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98</v>
      </c>
      <c r="D10" s="10">
        <v>13</v>
      </c>
      <c r="E10" s="10">
        <v>2</v>
      </c>
      <c r="F10" s="10">
        <v>5</v>
      </c>
      <c r="G10" s="10">
        <v>1</v>
      </c>
      <c r="H10" s="10">
        <v>5</v>
      </c>
      <c r="I10" s="10">
        <v>85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92</v>
      </c>
      <c r="D11" s="10">
        <v>5</v>
      </c>
      <c r="E11" s="10">
        <v>2</v>
      </c>
      <c r="F11" s="10" t="s">
        <v>43</v>
      </c>
      <c r="G11" s="10">
        <v>2</v>
      </c>
      <c r="H11" s="10">
        <v>1</v>
      </c>
      <c r="I11" s="10">
        <v>87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91</v>
      </c>
      <c r="D12" s="10">
        <v>6</v>
      </c>
      <c r="E12" s="10">
        <v>1</v>
      </c>
      <c r="F12" s="10" t="s">
        <v>43</v>
      </c>
      <c r="G12" s="10" t="s">
        <v>43</v>
      </c>
      <c r="H12" s="10">
        <v>5</v>
      </c>
      <c r="I12" s="10">
        <v>85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125</v>
      </c>
      <c r="D13" s="10">
        <v>14</v>
      </c>
      <c r="E13" s="10">
        <v>6</v>
      </c>
      <c r="F13" s="10">
        <v>4</v>
      </c>
      <c r="G13" s="10" t="s">
        <v>43</v>
      </c>
      <c r="H13" s="10">
        <v>4</v>
      </c>
      <c r="I13" s="10">
        <v>111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137</v>
      </c>
      <c r="D14" s="10">
        <v>7</v>
      </c>
      <c r="E14" s="10">
        <v>1</v>
      </c>
      <c r="F14" s="10" t="s">
        <v>43</v>
      </c>
      <c r="G14" s="10" t="s">
        <v>43</v>
      </c>
      <c r="H14" s="10">
        <v>6</v>
      </c>
      <c r="I14" s="10">
        <v>130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109</v>
      </c>
      <c r="D15" s="10">
        <v>9</v>
      </c>
      <c r="E15" s="10">
        <v>1</v>
      </c>
      <c r="F15" s="10">
        <v>1</v>
      </c>
      <c r="G15" s="10" t="s">
        <v>43</v>
      </c>
      <c r="H15" s="10">
        <v>7</v>
      </c>
      <c r="I15" s="10">
        <v>100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73</v>
      </c>
      <c r="D16" s="10">
        <v>4</v>
      </c>
      <c r="E16" s="10">
        <v>1</v>
      </c>
      <c r="F16" s="10">
        <v>1</v>
      </c>
      <c r="G16" s="10" t="s">
        <v>43</v>
      </c>
      <c r="H16" s="10">
        <v>2</v>
      </c>
      <c r="I16" s="10">
        <v>69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89</v>
      </c>
      <c r="D17" s="10">
        <v>10</v>
      </c>
      <c r="E17" s="10">
        <v>2</v>
      </c>
      <c r="F17" s="10">
        <v>2</v>
      </c>
      <c r="G17" s="10" t="s">
        <v>43</v>
      </c>
      <c r="H17" s="10">
        <v>6</v>
      </c>
      <c r="I17" s="10">
        <v>79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63</v>
      </c>
      <c r="D18" s="10">
        <v>13</v>
      </c>
      <c r="E18" s="10">
        <v>5</v>
      </c>
      <c r="F18" s="10">
        <v>4</v>
      </c>
      <c r="G18" s="10" t="s">
        <v>43</v>
      </c>
      <c r="H18" s="10">
        <v>4</v>
      </c>
      <c r="I18" s="10">
        <v>50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75</v>
      </c>
      <c r="D19" s="10">
        <v>31</v>
      </c>
      <c r="E19" s="10">
        <v>16</v>
      </c>
      <c r="F19" s="10">
        <v>4</v>
      </c>
      <c r="G19" s="10">
        <v>1</v>
      </c>
      <c r="H19" s="10">
        <v>10</v>
      </c>
      <c r="I19" s="10">
        <v>44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58</v>
      </c>
      <c r="D20" s="10">
        <v>49</v>
      </c>
      <c r="E20" s="10">
        <v>34</v>
      </c>
      <c r="F20" s="10">
        <v>4</v>
      </c>
      <c r="G20" s="10">
        <v>2</v>
      </c>
      <c r="H20" s="10">
        <v>9</v>
      </c>
      <c r="I20" s="10">
        <v>9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81</v>
      </c>
      <c r="D21" s="10">
        <v>75</v>
      </c>
      <c r="E21" s="10">
        <v>62</v>
      </c>
      <c r="F21" s="10" t="s">
        <v>43</v>
      </c>
      <c r="G21" s="10">
        <v>6</v>
      </c>
      <c r="H21" s="10">
        <v>7</v>
      </c>
      <c r="I21" s="10">
        <v>6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65</v>
      </c>
      <c r="D22" s="10">
        <v>62</v>
      </c>
      <c r="E22" s="10">
        <v>45</v>
      </c>
      <c r="F22" s="10">
        <v>2</v>
      </c>
      <c r="G22" s="10">
        <v>12</v>
      </c>
      <c r="H22" s="10">
        <v>3</v>
      </c>
      <c r="I22" s="10">
        <v>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36</v>
      </c>
      <c r="D23" s="10">
        <v>35</v>
      </c>
      <c r="E23" s="10">
        <v>21</v>
      </c>
      <c r="F23" s="10">
        <v>2</v>
      </c>
      <c r="G23" s="10">
        <v>12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23</v>
      </c>
      <c r="D24" s="10">
        <v>22</v>
      </c>
      <c r="E24" s="10">
        <v>9</v>
      </c>
      <c r="F24" s="10" t="s">
        <v>43</v>
      </c>
      <c r="G24" s="10">
        <v>13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17</v>
      </c>
      <c r="D25" s="10">
        <v>15</v>
      </c>
      <c r="E25" s="10">
        <v>5</v>
      </c>
      <c r="F25" s="10">
        <v>2</v>
      </c>
      <c r="G25" s="10">
        <v>7</v>
      </c>
      <c r="H25" s="10">
        <v>1</v>
      </c>
      <c r="I25" s="10">
        <v>2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769</v>
      </c>
      <c r="D27" s="3">
        <v>225</v>
      </c>
      <c r="E27" s="3">
        <v>117</v>
      </c>
      <c r="F27" s="3">
        <v>24</v>
      </c>
      <c r="G27" s="3">
        <v>45</v>
      </c>
      <c r="H27" s="3">
        <v>39</v>
      </c>
      <c r="I27" s="3">
        <v>544</v>
      </c>
    </row>
    <row r="28" spans="1:12" ht="12" customHeight="1" x14ac:dyDescent="0.2">
      <c r="A28" s="27" t="s">
        <v>32</v>
      </c>
      <c r="B28" s="1" t="s">
        <v>10</v>
      </c>
      <c r="C28" s="10">
        <v>36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35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32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31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37</v>
      </c>
      <c r="D30" s="10">
        <v>2</v>
      </c>
      <c r="E30" s="10" t="s">
        <v>46</v>
      </c>
      <c r="F30" s="10">
        <v>1</v>
      </c>
      <c r="G30" s="10" t="s">
        <v>46</v>
      </c>
      <c r="H30" s="10">
        <v>1</v>
      </c>
      <c r="I30" s="10">
        <v>35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43</v>
      </c>
      <c r="D31" s="10">
        <v>7</v>
      </c>
      <c r="E31" s="10">
        <v>1</v>
      </c>
      <c r="F31" s="10">
        <v>4</v>
      </c>
      <c r="G31" s="10" t="s">
        <v>43</v>
      </c>
      <c r="H31" s="10">
        <v>2</v>
      </c>
      <c r="I31" s="10">
        <v>36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49</v>
      </c>
      <c r="D32" s="10">
        <v>3</v>
      </c>
      <c r="E32" s="10">
        <v>2</v>
      </c>
      <c r="F32" s="10" t="s">
        <v>43</v>
      </c>
      <c r="G32" s="10" t="s">
        <v>43</v>
      </c>
      <c r="H32" s="10">
        <v>1</v>
      </c>
      <c r="I32" s="10">
        <v>46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51</v>
      </c>
      <c r="D33" s="10">
        <v>3</v>
      </c>
      <c r="E33" s="10" t="s">
        <v>43</v>
      </c>
      <c r="F33" s="10" t="s">
        <v>43</v>
      </c>
      <c r="G33" s="10" t="s">
        <v>43</v>
      </c>
      <c r="H33" s="10">
        <v>3</v>
      </c>
      <c r="I33" s="10">
        <v>48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74</v>
      </c>
      <c r="D34" s="10">
        <v>10</v>
      </c>
      <c r="E34" s="10">
        <v>3</v>
      </c>
      <c r="F34" s="10">
        <v>3</v>
      </c>
      <c r="G34" s="10" t="s">
        <v>43</v>
      </c>
      <c r="H34" s="10">
        <v>4</v>
      </c>
      <c r="I34" s="10">
        <v>64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66</v>
      </c>
      <c r="D35" s="10">
        <v>2</v>
      </c>
      <c r="E35" s="10" t="s">
        <v>43</v>
      </c>
      <c r="F35" s="10" t="s">
        <v>43</v>
      </c>
      <c r="G35" s="10" t="s">
        <v>43</v>
      </c>
      <c r="H35" s="10">
        <v>2</v>
      </c>
      <c r="I35" s="10">
        <v>64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64</v>
      </c>
      <c r="D36" s="10">
        <v>5</v>
      </c>
      <c r="E36" s="10">
        <v>1</v>
      </c>
      <c r="F36" s="10">
        <v>1</v>
      </c>
      <c r="G36" s="10" t="s">
        <v>43</v>
      </c>
      <c r="H36" s="10">
        <v>3</v>
      </c>
      <c r="I36" s="10">
        <v>59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38</v>
      </c>
      <c r="D37" s="10">
        <v>3</v>
      </c>
      <c r="E37" s="10">
        <v>1</v>
      </c>
      <c r="F37" s="10">
        <v>1</v>
      </c>
      <c r="G37" s="10" t="s">
        <v>43</v>
      </c>
      <c r="H37" s="10">
        <v>1</v>
      </c>
      <c r="I37" s="10">
        <v>35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46</v>
      </c>
      <c r="D38" s="10">
        <v>7</v>
      </c>
      <c r="E38" s="10">
        <v>1</v>
      </c>
      <c r="F38" s="10">
        <v>2</v>
      </c>
      <c r="G38" s="10" t="s">
        <v>43</v>
      </c>
      <c r="H38" s="10">
        <v>4</v>
      </c>
      <c r="I38" s="10">
        <v>39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37</v>
      </c>
      <c r="D39" s="10">
        <v>10</v>
      </c>
      <c r="E39" s="10">
        <v>2</v>
      </c>
      <c r="F39" s="10">
        <v>4</v>
      </c>
      <c r="G39" s="10" t="s">
        <v>43</v>
      </c>
      <c r="H39" s="10">
        <v>4</v>
      </c>
      <c r="I39" s="10">
        <v>27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37</v>
      </c>
      <c r="D40" s="10">
        <v>21</v>
      </c>
      <c r="E40" s="10">
        <v>12</v>
      </c>
      <c r="F40" s="10">
        <v>2</v>
      </c>
      <c r="G40" s="10">
        <v>1</v>
      </c>
      <c r="H40" s="10">
        <v>6</v>
      </c>
      <c r="I40" s="10">
        <v>16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33</v>
      </c>
      <c r="D41" s="10">
        <v>29</v>
      </c>
      <c r="E41" s="10">
        <v>22</v>
      </c>
      <c r="F41" s="10">
        <v>3</v>
      </c>
      <c r="G41" s="10">
        <v>2</v>
      </c>
      <c r="H41" s="10">
        <v>2</v>
      </c>
      <c r="I41" s="10">
        <v>4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39</v>
      </c>
      <c r="D42" s="10">
        <v>36</v>
      </c>
      <c r="E42" s="10">
        <v>32</v>
      </c>
      <c r="F42" s="10" t="s">
        <v>43</v>
      </c>
      <c r="G42" s="10">
        <v>3</v>
      </c>
      <c r="H42" s="10">
        <v>1</v>
      </c>
      <c r="I42" s="10">
        <v>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38</v>
      </c>
      <c r="D43" s="10">
        <v>38</v>
      </c>
      <c r="E43" s="10">
        <v>24</v>
      </c>
      <c r="F43" s="10">
        <v>1</v>
      </c>
      <c r="G43" s="10">
        <v>11</v>
      </c>
      <c r="H43" s="10">
        <v>2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20</v>
      </c>
      <c r="D44" s="10">
        <v>20</v>
      </c>
      <c r="E44" s="10">
        <v>10</v>
      </c>
      <c r="F44" s="10">
        <v>1</v>
      </c>
      <c r="G44" s="10">
        <v>9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17</v>
      </c>
      <c r="D45" s="10">
        <v>16</v>
      </c>
      <c r="E45" s="10">
        <v>3</v>
      </c>
      <c r="F45" s="10" t="s">
        <v>43</v>
      </c>
      <c r="G45" s="10">
        <v>13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12</v>
      </c>
      <c r="D46" s="10">
        <v>11</v>
      </c>
      <c r="E46" s="10">
        <v>3</v>
      </c>
      <c r="F46" s="10">
        <v>1</v>
      </c>
      <c r="G46" s="10">
        <v>6</v>
      </c>
      <c r="H46" s="10">
        <v>1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693</v>
      </c>
      <c r="D48" s="3">
        <v>164</v>
      </c>
      <c r="E48" s="3">
        <v>96</v>
      </c>
      <c r="F48" s="3">
        <v>11</v>
      </c>
      <c r="G48" s="3">
        <v>11</v>
      </c>
      <c r="H48" s="3">
        <v>46</v>
      </c>
      <c r="I48" s="3">
        <v>529</v>
      </c>
    </row>
    <row r="49" spans="1:11" ht="12" customHeight="1" x14ac:dyDescent="0.2">
      <c r="A49" s="27" t="s">
        <v>32</v>
      </c>
      <c r="B49" s="1" t="s">
        <v>10</v>
      </c>
      <c r="C49" s="10">
        <v>37</v>
      </c>
      <c r="D49" s="10">
        <v>6</v>
      </c>
      <c r="E49" s="10" t="s">
        <v>46</v>
      </c>
      <c r="F49" s="10">
        <v>1</v>
      </c>
      <c r="G49" s="10" t="s">
        <v>46</v>
      </c>
      <c r="H49" s="10">
        <v>5</v>
      </c>
      <c r="I49" s="10">
        <v>31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33</v>
      </c>
      <c r="D50" s="10">
        <v>4</v>
      </c>
      <c r="E50" s="10" t="s">
        <v>46</v>
      </c>
      <c r="F50" s="10">
        <v>1</v>
      </c>
      <c r="G50" s="10" t="s">
        <v>46</v>
      </c>
      <c r="H50" s="10">
        <v>3</v>
      </c>
      <c r="I50" s="10">
        <v>29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55</v>
      </c>
      <c r="D51" s="10">
        <v>5</v>
      </c>
      <c r="E51" s="10" t="s">
        <v>46</v>
      </c>
      <c r="F51" s="10">
        <v>1</v>
      </c>
      <c r="G51" s="10" t="s">
        <v>46</v>
      </c>
      <c r="H51" s="10">
        <v>4</v>
      </c>
      <c r="I51" s="10">
        <v>50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55</v>
      </c>
      <c r="D52" s="10">
        <v>6</v>
      </c>
      <c r="E52" s="10">
        <v>1</v>
      </c>
      <c r="F52" s="10">
        <v>1</v>
      </c>
      <c r="G52" s="10">
        <v>1</v>
      </c>
      <c r="H52" s="10">
        <v>3</v>
      </c>
      <c r="I52" s="10">
        <v>49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43</v>
      </c>
      <c r="D53" s="10">
        <v>2</v>
      </c>
      <c r="E53" s="10" t="s">
        <v>43</v>
      </c>
      <c r="F53" s="10" t="s">
        <v>43</v>
      </c>
      <c r="G53" s="10">
        <v>2</v>
      </c>
      <c r="H53" s="10" t="s">
        <v>43</v>
      </c>
      <c r="I53" s="10">
        <v>41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40</v>
      </c>
      <c r="D54" s="10">
        <v>3</v>
      </c>
      <c r="E54" s="10">
        <v>1</v>
      </c>
      <c r="F54" s="10" t="s">
        <v>43</v>
      </c>
      <c r="G54" s="10" t="s">
        <v>43</v>
      </c>
      <c r="H54" s="10">
        <v>2</v>
      </c>
      <c r="I54" s="10">
        <v>37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51</v>
      </c>
      <c r="D55" s="10">
        <v>4</v>
      </c>
      <c r="E55" s="10">
        <v>3</v>
      </c>
      <c r="F55" s="10">
        <v>1</v>
      </c>
      <c r="G55" s="10" t="s">
        <v>43</v>
      </c>
      <c r="H55" s="10" t="s">
        <v>43</v>
      </c>
      <c r="I55" s="10">
        <v>47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71</v>
      </c>
      <c r="D56" s="10">
        <v>5</v>
      </c>
      <c r="E56" s="10">
        <v>1</v>
      </c>
      <c r="F56" s="10" t="s">
        <v>43</v>
      </c>
      <c r="G56" s="10" t="s">
        <v>43</v>
      </c>
      <c r="H56" s="10">
        <v>4</v>
      </c>
      <c r="I56" s="10">
        <v>66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45</v>
      </c>
      <c r="D57" s="10">
        <v>4</v>
      </c>
      <c r="E57" s="10" t="s">
        <v>43</v>
      </c>
      <c r="F57" s="10" t="s">
        <v>43</v>
      </c>
      <c r="G57" s="10" t="s">
        <v>43</v>
      </c>
      <c r="H57" s="10">
        <v>4</v>
      </c>
      <c r="I57" s="10">
        <v>41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35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34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43</v>
      </c>
      <c r="D59" s="10">
        <v>3</v>
      </c>
      <c r="E59" s="10">
        <v>1</v>
      </c>
      <c r="F59" s="10" t="s">
        <v>43</v>
      </c>
      <c r="G59" s="10" t="s">
        <v>43</v>
      </c>
      <c r="H59" s="10">
        <v>2</v>
      </c>
      <c r="I59" s="10">
        <v>40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26</v>
      </c>
      <c r="D60" s="10">
        <v>3</v>
      </c>
      <c r="E60" s="10">
        <v>3</v>
      </c>
      <c r="F60" s="10" t="s">
        <v>43</v>
      </c>
      <c r="G60" s="10" t="s">
        <v>43</v>
      </c>
      <c r="H60" s="10" t="s">
        <v>43</v>
      </c>
      <c r="I60" s="10">
        <v>23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38</v>
      </c>
      <c r="D61" s="10">
        <v>10</v>
      </c>
      <c r="E61" s="10">
        <v>4</v>
      </c>
      <c r="F61" s="10">
        <v>2</v>
      </c>
      <c r="G61" s="10" t="s">
        <v>43</v>
      </c>
      <c r="H61" s="10">
        <v>4</v>
      </c>
      <c r="I61" s="10">
        <v>28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25</v>
      </c>
      <c r="D62" s="10">
        <v>20</v>
      </c>
      <c r="E62" s="10">
        <v>12</v>
      </c>
      <c r="F62" s="10">
        <v>1</v>
      </c>
      <c r="G62" s="10" t="s">
        <v>43</v>
      </c>
      <c r="H62" s="10">
        <v>7</v>
      </c>
      <c r="I62" s="10">
        <v>5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42</v>
      </c>
      <c r="D63" s="10">
        <v>39</v>
      </c>
      <c r="E63" s="10">
        <v>30</v>
      </c>
      <c r="F63" s="10" t="s">
        <v>43</v>
      </c>
      <c r="G63" s="10">
        <v>3</v>
      </c>
      <c r="H63" s="10">
        <v>6</v>
      </c>
      <c r="I63" s="10">
        <v>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27</v>
      </c>
      <c r="D64" s="10">
        <v>24</v>
      </c>
      <c r="E64" s="10">
        <v>21</v>
      </c>
      <c r="F64" s="10">
        <v>1</v>
      </c>
      <c r="G64" s="10">
        <v>1</v>
      </c>
      <c r="H64" s="10">
        <v>1</v>
      </c>
      <c r="I64" s="10">
        <v>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16</v>
      </c>
      <c r="D65" s="10">
        <v>15</v>
      </c>
      <c r="E65" s="10">
        <v>11</v>
      </c>
      <c r="F65" s="10">
        <v>1</v>
      </c>
      <c r="G65" s="10">
        <v>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6</v>
      </c>
      <c r="D66" s="10">
        <v>6</v>
      </c>
      <c r="E66" s="10">
        <v>6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</v>
      </c>
      <c r="D67" s="10">
        <v>4</v>
      </c>
      <c r="E67" s="10">
        <v>2</v>
      </c>
      <c r="F67" s="10">
        <v>1</v>
      </c>
      <c r="G67" s="10">
        <v>1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30522</v>
      </c>
      <c r="D6" s="3">
        <v>7782</v>
      </c>
      <c r="E6" s="3">
        <v>4833</v>
      </c>
      <c r="F6" s="3">
        <v>466</v>
      </c>
      <c r="G6" s="3">
        <v>1129</v>
      </c>
      <c r="H6" s="3">
        <v>1354</v>
      </c>
      <c r="I6" s="3">
        <v>22740</v>
      </c>
    </row>
    <row r="7" spans="1:32" ht="12" customHeight="1" x14ac:dyDescent="0.2">
      <c r="A7" s="27" t="s">
        <v>32</v>
      </c>
      <c r="B7" s="1" t="s">
        <v>10</v>
      </c>
      <c r="C7" s="10">
        <v>169</v>
      </c>
      <c r="D7" s="10">
        <v>10</v>
      </c>
      <c r="E7" s="10" t="s">
        <v>46</v>
      </c>
      <c r="F7" s="10">
        <v>2</v>
      </c>
      <c r="G7" s="10" t="s">
        <v>46</v>
      </c>
      <c r="H7" s="10">
        <v>8</v>
      </c>
      <c r="I7" s="10">
        <v>159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367</v>
      </c>
      <c r="D8" s="10">
        <v>17</v>
      </c>
      <c r="E8" s="10" t="s">
        <v>46</v>
      </c>
      <c r="F8" s="10">
        <v>5</v>
      </c>
      <c r="G8" s="10" t="s">
        <v>46</v>
      </c>
      <c r="H8" s="10">
        <v>12</v>
      </c>
      <c r="I8" s="10">
        <v>350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617</v>
      </c>
      <c r="D9" s="10">
        <v>37</v>
      </c>
      <c r="E9" s="10" t="s">
        <v>46</v>
      </c>
      <c r="F9" s="10">
        <v>12</v>
      </c>
      <c r="G9" s="10" t="s">
        <v>46</v>
      </c>
      <c r="H9" s="10">
        <v>25</v>
      </c>
      <c r="I9" s="10">
        <v>580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1157</v>
      </c>
      <c r="D10" s="10">
        <v>40</v>
      </c>
      <c r="E10" s="10">
        <v>2</v>
      </c>
      <c r="F10" s="10">
        <v>7</v>
      </c>
      <c r="G10" s="10">
        <v>2</v>
      </c>
      <c r="H10" s="10">
        <v>29</v>
      </c>
      <c r="I10" s="10">
        <v>1117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1376</v>
      </c>
      <c r="D11" s="10">
        <v>50</v>
      </c>
      <c r="E11" s="10">
        <v>9</v>
      </c>
      <c r="F11" s="10">
        <v>6</v>
      </c>
      <c r="G11" s="10">
        <v>2</v>
      </c>
      <c r="H11" s="10">
        <v>33</v>
      </c>
      <c r="I11" s="10">
        <v>1326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1973</v>
      </c>
      <c r="D12" s="10">
        <v>100</v>
      </c>
      <c r="E12" s="10">
        <v>14</v>
      </c>
      <c r="F12" s="10">
        <v>7</v>
      </c>
      <c r="G12" s="10">
        <v>7</v>
      </c>
      <c r="H12" s="10">
        <v>72</v>
      </c>
      <c r="I12" s="10">
        <v>1873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2714</v>
      </c>
      <c r="D13" s="10">
        <v>114</v>
      </c>
      <c r="E13" s="10">
        <v>18</v>
      </c>
      <c r="F13" s="10">
        <v>14</v>
      </c>
      <c r="G13" s="10">
        <v>9</v>
      </c>
      <c r="H13" s="10">
        <v>73</v>
      </c>
      <c r="I13" s="10">
        <v>2600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3082</v>
      </c>
      <c r="D14" s="10">
        <v>137</v>
      </c>
      <c r="E14" s="10">
        <v>18</v>
      </c>
      <c r="F14" s="10">
        <v>18</v>
      </c>
      <c r="G14" s="10">
        <v>9</v>
      </c>
      <c r="H14" s="10">
        <v>92</v>
      </c>
      <c r="I14" s="10">
        <v>2945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2745</v>
      </c>
      <c r="D15" s="10">
        <v>133</v>
      </c>
      <c r="E15" s="10">
        <v>12</v>
      </c>
      <c r="F15" s="10">
        <v>29</v>
      </c>
      <c r="G15" s="10">
        <v>8</v>
      </c>
      <c r="H15" s="10">
        <v>84</v>
      </c>
      <c r="I15" s="10">
        <v>2612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2477</v>
      </c>
      <c r="D16" s="10">
        <v>149</v>
      </c>
      <c r="E16" s="10">
        <v>23</v>
      </c>
      <c r="F16" s="10">
        <v>28</v>
      </c>
      <c r="G16" s="10">
        <v>8</v>
      </c>
      <c r="H16" s="10">
        <v>90</v>
      </c>
      <c r="I16" s="10">
        <v>2328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2517</v>
      </c>
      <c r="D17" s="10">
        <v>187</v>
      </c>
      <c r="E17" s="10">
        <v>35</v>
      </c>
      <c r="F17" s="10">
        <v>38</v>
      </c>
      <c r="G17" s="10">
        <v>5</v>
      </c>
      <c r="H17" s="10">
        <v>109</v>
      </c>
      <c r="I17" s="10">
        <v>2330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2371</v>
      </c>
      <c r="D18" s="10">
        <v>268</v>
      </c>
      <c r="E18" s="10">
        <v>58</v>
      </c>
      <c r="F18" s="10">
        <v>59</v>
      </c>
      <c r="G18" s="10">
        <v>6</v>
      </c>
      <c r="H18" s="10">
        <v>145</v>
      </c>
      <c r="I18" s="10">
        <v>2103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2076</v>
      </c>
      <c r="D19" s="10">
        <v>606</v>
      </c>
      <c r="E19" s="10">
        <v>343</v>
      </c>
      <c r="F19" s="10">
        <v>73</v>
      </c>
      <c r="G19" s="10">
        <v>20</v>
      </c>
      <c r="H19" s="10">
        <v>170</v>
      </c>
      <c r="I19" s="10">
        <v>1470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1886</v>
      </c>
      <c r="D20" s="10">
        <v>1343</v>
      </c>
      <c r="E20" s="10">
        <v>981</v>
      </c>
      <c r="F20" s="10">
        <v>54</v>
      </c>
      <c r="G20" s="10">
        <v>102</v>
      </c>
      <c r="H20" s="10">
        <v>206</v>
      </c>
      <c r="I20" s="10">
        <v>543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1981</v>
      </c>
      <c r="D21" s="10">
        <v>1814</v>
      </c>
      <c r="E21" s="10">
        <v>1404</v>
      </c>
      <c r="F21" s="10">
        <v>43</v>
      </c>
      <c r="G21" s="10">
        <v>235</v>
      </c>
      <c r="H21" s="10">
        <v>132</v>
      </c>
      <c r="I21" s="10">
        <v>167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1570</v>
      </c>
      <c r="D22" s="10">
        <v>1475</v>
      </c>
      <c r="E22" s="10">
        <v>1119</v>
      </c>
      <c r="F22" s="10">
        <v>23</v>
      </c>
      <c r="G22" s="10">
        <v>287</v>
      </c>
      <c r="H22" s="10">
        <v>46</v>
      </c>
      <c r="I22" s="10">
        <v>95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818</v>
      </c>
      <c r="D23" s="10">
        <v>758</v>
      </c>
      <c r="E23" s="10">
        <v>490</v>
      </c>
      <c r="F23" s="10">
        <v>19</v>
      </c>
      <c r="G23" s="10">
        <v>235</v>
      </c>
      <c r="H23" s="10">
        <v>14</v>
      </c>
      <c r="I23" s="10">
        <v>60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386</v>
      </c>
      <c r="D24" s="10">
        <v>350</v>
      </c>
      <c r="E24" s="10">
        <v>213</v>
      </c>
      <c r="F24" s="10">
        <v>17</v>
      </c>
      <c r="G24" s="10">
        <v>113</v>
      </c>
      <c r="H24" s="10">
        <v>7</v>
      </c>
      <c r="I24" s="10">
        <v>36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233</v>
      </c>
      <c r="D25" s="10">
        <v>187</v>
      </c>
      <c r="E25" s="10">
        <v>89</v>
      </c>
      <c r="F25" s="10">
        <v>12</v>
      </c>
      <c r="G25" s="10">
        <v>79</v>
      </c>
      <c r="H25" s="10">
        <v>7</v>
      </c>
      <c r="I25" s="10">
        <v>46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7</v>
      </c>
      <c r="D26" s="10">
        <v>7</v>
      </c>
      <c r="E26" s="10">
        <v>5</v>
      </c>
      <c r="F26" s="10" t="s">
        <v>43</v>
      </c>
      <c r="G26" s="10">
        <v>2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16762</v>
      </c>
      <c r="D27" s="3">
        <v>4875</v>
      </c>
      <c r="E27" s="3">
        <v>2683</v>
      </c>
      <c r="F27" s="3">
        <v>364</v>
      </c>
      <c r="G27" s="3">
        <v>944</v>
      </c>
      <c r="H27" s="3">
        <v>884</v>
      </c>
      <c r="I27" s="3">
        <v>11887</v>
      </c>
    </row>
    <row r="28" spans="1:11" ht="12" customHeight="1" x14ac:dyDescent="0.2">
      <c r="A28" s="27" t="s">
        <v>32</v>
      </c>
      <c r="B28" s="1" t="s">
        <v>10</v>
      </c>
      <c r="C28" s="10">
        <v>89</v>
      </c>
      <c r="D28" s="10">
        <v>4</v>
      </c>
      <c r="E28" s="10" t="s">
        <v>46</v>
      </c>
      <c r="F28" s="10">
        <v>1</v>
      </c>
      <c r="G28" s="10" t="s">
        <v>46</v>
      </c>
      <c r="H28" s="10">
        <v>3</v>
      </c>
      <c r="I28" s="10">
        <v>85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186</v>
      </c>
      <c r="D29" s="10">
        <v>5</v>
      </c>
      <c r="E29" s="10" t="s">
        <v>46</v>
      </c>
      <c r="F29" s="10" t="s">
        <v>43</v>
      </c>
      <c r="G29" s="10" t="s">
        <v>46</v>
      </c>
      <c r="H29" s="10">
        <v>5</v>
      </c>
      <c r="I29" s="10">
        <v>181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323</v>
      </c>
      <c r="D30" s="10">
        <v>16</v>
      </c>
      <c r="E30" s="10" t="s">
        <v>46</v>
      </c>
      <c r="F30" s="10">
        <v>3</v>
      </c>
      <c r="G30" s="10" t="s">
        <v>46</v>
      </c>
      <c r="H30" s="10">
        <v>13</v>
      </c>
      <c r="I30" s="10">
        <v>307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602</v>
      </c>
      <c r="D31" s="10">
        <v>19</v>
      </c>
      <c r="E31" s="10" t="s">
        <v>43</v>
      </c>
      <c r="F31" s="10">
        <v>4</v>
      </c>
      <c r="G31" s="10">
        <v>1</v>
      </c>
      <c r="H31" s="10">
        <v>14</v>
      </c>
      <c r="I31" s="10">
        <v>583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695</v>
      </c>
      <c r="D32" s="10">
        <v>36</v>
      </c>
      <c r="E32" s="10">
        <v>5</v>
      </c>
      <c r="F32" s="10">
        <v>4</v>
      </c>
      <c r="G32" s="10">
        <v>1</v>
      </c>
      <c r="H32" s="10">
        <v>26</v>
      </c>
      <c r="I32" s="10">
        <v>659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1049</v>
      </c>
      <c r="D33" s="10">
        <v>71</v>
      </c>
      <c r="E33" s="10">
        <v>7</v>
      </c>
      <c r="F33" s="10">
        <v>4</v>
      </c>
      <c r="G33" s="10">
        <v>7</v>
      </c>
      <c r="H33" s="10">
        <v>53</v>
      </c>
      <c r="I33" s="10">
        <v>978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1435</v>
      </c>
      <c r="D34" s="10">
        <v>78</v>
      </c>
      <c r="E34" s="10">
        <v>12</v>
      </c>
      <c r="F34" s="10">
        <v>6</v>
      </c>
      <c r="G34" s="10">
        <v>7</v>
      </c>
      <c r="H34" s="10">
        <v>53</v>
      </c>
      <c r="I34" s="10">
        <v>1357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1591</v>
      </c>
      <c r="D35" s="10">
        <v>91</v>
      </c>
      <c r="E35" s="10">
        <v>8</v>
      </c>
      <c r="F35" s="10">
        <v>12</v>
      </c>
      <c r="G35" s="10">
        <v>4</v>
      </c>
      <c r="H35" s="10">
        <v>67</v>
      </c>
      <c r="I35" s="10">
        <v>1500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1464</v>
      </c>
      <c r="D36" s="10">
        <v>95</v>
      </c>
      <c r="E36" s="10">
        <v>5</v>
      </c>
      <c r="F36" s="10">
        <v>22</v>
      </c>
      <c r="G36" s="10">
        <v>4</v>
      </c>
      <c r="H36" s="10">
        <v>64</v>
      </c>
      <c r="I36" s="10">
        <v>1369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1398</v>
      </c>
      <c r="D37" s="10">
        <v>106</v>
      </c>
      <c r="E37" s="10">
        <v>11</v>
      </c>
      <c r="F37" s="10">
        <v>24</v>
      </c>
      <c r="G37" s="10">
        <v>6</v>
      </c>
      <c r="H37" s="10">
        <v>65</v>
      </c>
      <c r="I37" s="10">
        <v>1292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1367</v>
      </c>
      <c r="D38" s="10">
        <v>124</v>
      </c>
      <c r="E38" s="10">
        <v>18</v>
      </c>
      <c r="F38" s="10">
        <v>29</v>
      </c>
      <c r="G38" s="10">
        <v>4</v>
      </c>
      <c r="H38" s="10">
        <v>73</v>
      </c>
      <c r="I38" s="10">
        <v>1243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1336</v>
      </c>
      <c r="D39" s="10">
        <v>175</v>
      </c>
      <c r="E39" s="10">
        <v>25</v>
      </c>
      <c r="F39" s="10">
        <v>46</v>
      </c>
      <c r="G39" s="10">
        <v>4</v>
      </c>
      <c r="H39" s="10">
        <v>100</v>
      </c>
      <c r="I39" s="10">
        <v>1161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1199</v>
      </c>
      <c r="D40" s="10">
        <v>474</v>
      </c>
      <c r="E40" s="10">
        <v>271</v>
      </c>
      <c r="F40" s="10">
        <v>65</v>
      </c>
      <c r="G40" s="10">
        <v>18</v>
      </c>
      <c r="H40" s="10">
        <v>120</v>
      </c>
      <c r="I40" s="10">
        <v>725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1100</v>
      </c>
      <c r="D41" s="10">
        <v>896</v>
      </c>
      <c r="E41" s="10">
        <v>663</v>
      </c>
      <c r="F41" s="10">
        <v>44</v>
      </c>
      <c r="G41" s="10">
        <v>88</v>
      </c>
      <c r="H41" s="10">
        <v>101</v>
      </c>
      <c r="I41" s="10">
        <v>204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1105</v>
      </c>
      <c r="D42" s="10">
        <v>1009</v>
      </c>
      <c r="E42" s="10">
        <v>702</v>
      </c>
      <c r="F42" s="10">
        <v>37</v>
      </c>
      <c r="G42" s="10">
        <v>197</v>
      </c>
      <c r="H42" s="10">
        <v>73</v>
      </c>
      <c r="I42" s="10">
        <v>96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880</v>
      </c>
      <c r="D43" s="10">
        <v>821</v>
      </c>
      <c r="E43" s="10">
        <v>538</v>
      </c>
      <c r="F43" s="10">
        <v>19</v>
      </c>
      <c r="G43" s="10">
        <v>231</v>
      </c>
      <c r="H43" s="10">
        <v>33</v>
      </c>
      <c r="I43" s="10">
        <v>59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526</v>
      </c>
      <c r="D44" s="10">
        <v>485</v>
      </c>
      <c r="E44" s="10">
        <v>248</v>
      </c>
      <c r="F44" s="10">
        <v>18</v>
      </c>
      <c r="G44" s="10">
        <v>207</v>
      </c>
      <c r="H44" s="10">
        <v>12</v>
      </c>
      <c r="I44" s="10">
        <v>41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244</v>
      </c>
      <c r="D45" s="10">
        <v>225</v>
      </c>
      <c r="E45" s="10">
        <v>112</v>
      </c>
      <c r="F45" s="10">
        <v>14</v>
      </c>
      <c r="G45" s="10">
        <v>95</v>
      </c>
      <c r="H45" s="10">
        <v>4</v>
      </c>
      <c r="I45" s="10">
        <v>19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168</v>
      </c>
      <c r="D46" s="10">
        <v>140</v>
      </c>
      <c r="E46" s="10">
        <v>55</v>
      </c>
      <c r="F46" s="10">
        <v>12</v>
      </c>
      <c r="G46" s="10">
        <v>68</v>
      </c>
      <c r="H46" s="10">
        <v>5</v>
      </c>
      <c r="I46" s="10">
        <v>28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5</v>
      </c>
      <c r="D47" s="10">
        <v>5</v>
      </c>
      <c r="E47" s="10">
        <v>3</v>
      </c>
      <c r="F47" s="10" t="s">
        <v>43</v>
      </c>
      <c r="G47" s="10">
        <v>2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13760</v>
      </c>
      <c r="D48" s="3">
        <v>2907</v>
      </c>
      <c r="E48" s="3">
        <v>2150</v>
      </c>
      <c r="F48" s="3">
        <v>102</v>
      </c>
      <c r="G48" s="3">
        <v>185</v>
      </c>
      <c r="H48" s="3">
        <v>470</v>
      </c>
      <c r="I48" s="3">
        <v>10853</v>
      </c>
    </row>
    <row r="49" spans="1:11" ht="12" customHeight="1" x14ac:dyDescent="0.2">
      <c r="A49" s="27" t="s">
        <v>32</v>
      </c>
      <c r="B49" s="1" t="s">
        <v>10</v>
      </c>
      <c r="C49" s="10">
        <v>80</v>
      </c>
      <c r="D49" s="10">
        <v>6</v>
      </c>
      <c r="E49" s="10" t="s">
        <v>46</v>
      </c>
      <c r="F49" s="10">
        <v>1</v>
      </c>
      <c r="G49" s="10" t="s">
        <v>46</v>
      </c>
      <c r="H49" s="10">
        <v>5</v>
      </c>
      <c r="I49" s="10">
        <v>74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181</v>
      </c>
      <c r="D50" s="10">
        <v>12</v>
      </c>
      <c r="E50" s="10" t="s">
        <v>46</v>
      </c>
      <c r="F50" s="10">
        <v>5</v>
      </c>
      <c r="G50" s="10" t="s">
        <v>46</v>
      </c>
      <c r="H50" s="10">
        <v>7</v>
      </c>
      <c r="I50" s="10">
        <v>169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294</v>
      </c>
      <c r="D51" s="10">
        <v>21</v>
      </c>
      <c r="E51" s="10" t="s">
        <v>46</v>
      </c>
      <c r="F51" s="10">
        <v>9</v>
      </c>
      <c r="G51" s="10" t="s">
        <v>46</v>
      </c>
      <c r="H51" s="10">
        <v>12</v>
      </c>
      <c r="I51" s="10">
        <v>273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555</v>
      </c>
      <c r="D52" s="10">
        <v>21</v>
      </c>
      <c r="E52" s="10">
        <v>2</v>
      </c>
      <c r="F52" s="10">
        <v>3</v>
      </c>
      <c r="G52" s="10">
        <v>1</v>
      </c>
      <c r="H52" s="10">
        <v>15</v>
      </c>
      <c r="I52" s="10">
        <v>534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681</v>
      </c>
      <c r="D53" s="10">
        <v>14</v>
      </c>
      <c r="E53" s="10">
        <v>4</v>
      </c>
      <c r="F53" s="10">
        <v>2</v>
      </c>
      <c r="G53" s="10">
        <v>1</v>
      </c>
      <c r="H53" s="10">
        <v>7</v>
      </c>
      <c r="I53" s="10">
        <v>667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924</v>
      </c>
      <c r="D54" s="10">
        <v>29</v>
      </c>
      <c r="E54" s="10">
        <v>7</v>
      </c>
      <c r="F54" s="10">
        <v>3</v>
      </c>
      <c r="G54" s="10" t="s">
        <v>43</v>
      </c>
      <c r="H54" s="10">
        <v>19</v>
      </c>
      <c r="I54" s="10">
        <v>895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1279</v>
      </c>
      <c r="D55" s="10">
        <v>36</v>
      </c>
      <c r="E55" s="10">
        <v>6</v>
      </c>
      <c r="F55" s="10">
        <v>8</v>
      </c>
      <c r="G55" s="10">
        <v>2</v>
      </c>
      <c r="H55" s="10">
        <v>20</v>
      </c>
      <c r="I55" s="10">
        <v>1243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1491</v>
      </c>
      <c r="D56" s="10">
        <v>46</v>
      </c>
      <c r="E56" s="10">
        <v>10</v>
      </c>
      <c r="F56" s="10">
        <v>6</v>
      </c>
      <c r="G56" s="10">
        <v>5</v>
      </c>
      <c r="H56" s="10">
        <v>25</v>
      </c>
      <c r="I56" s="10">
        <v>1445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1281</v>
      </c>
      <c r="D57" s="10">
        <v>38</v>
      </c>
      <c r="E57" s="10">
        <v>7</v>
      </c>
      <c r="F57" s="10">
        <v>7</v>
      </c>
      <c r="G57" s="10">
        <v>4</v>
      </c>
      <c r="H57" s="10">
        <v>20</v>
      </c>
      <c r="I57" s="10">
        <v>1243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1079</v>
      </c>
      <c r="D58" s="10">
        <v>43</v>
      </c>
      <c r="E58" s="10">
        <v>12</v>
      </c>
      <c r="F58" s="10">
        <v>4</v>
      </c>
      <c r="G58" s="10">
        <v>2</v>
      </c>
      <c r="H58" s="10">
        <v>25</v>
      </c>
      <c r="I58" s="10">
        <v>1036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1150</v>
      </c>
      <c r="D59" s="10">
        <v>63</v>
      </c>
      <c r="E59" s="10">
        <v>17</v>
      </c>
      <c r="F59" s="10">
        <v>9</v>
      </c>
      <c r="G59" s="10">
        <v>1</v>
      </c>
      <c r="H59" s="10">
        <v>36</v>
      </c>
      <c r="I59" s="10">
        <v>1087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1035</v>
      </c>
      <c r="D60" s="10">
        <v>93</v>
      </c>
      <c r="E60" s="10">
        <v>33</v>
      </c>
      <c r="F60" s="10">
        <v>13</v>
      </c>
      <c r="G60" s="10">
        <v>2</v>
      </c>
      <c r="H60" s="10">
        <v>45</v>
      </c>
      <c r="I60" s="10">
        <v>942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877</v>
      </c>
      <c r="D61" s="10">
        <v>132</v>
      </c>
      <c r="E61" s="10">
        <v>72</v>
      </c>
      <c r="F61" s="10">
        <v>8</v>
      </c>
      <c r="G61" s="10">
        <v>2</v>
      </c>
      <c r="H61" s="10">
        <v>50</v>
      </c>
      <c r="I61" s="10">
        <v>745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786</v>
      </c>
      <c r="D62" s="10">
        <v>447</v>
      </c>
      <c r="E62" s="10">
        <v>318</v>
      </c>
      <c r="F62" s="10">
        <v>10</v>
      </c>
      <c r="G62" s="10">
        <v>14</v>
      </c>
      <c r="H62" s="10">
        <v>105</v>
      </c>
      <c r="I62" s="10">
        <v>339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876</v>
      </c>
      <c r="D63" s="10">
        <v>805</v>
      </c>
      <c r="E63" s="10">
        <v>702</v>
      </c>
      <c r="F63" s="10">
        <v>6</v>
      </c>
      <c r="G63" s="10">
        <v>38</v>
      </c>
      <c r="H63" s="10">
        <v>59</v>
      </c>
      <c r="I63" s="10">
        <v>71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690</v>
      </c>
      <c r="D64" s="10">
        <v>654</v>
      </c>
      <c r="E64" s="10">
        <v>581</v>
      </c>
      <c r="F64" s="10">
        <v>4</v>
      </c>
      <c r="G64" s="10">
        <v>56</v>
      </c>
      <c r="H64" s="10">
        <v>13</v>
      </c>
      <c r="I64" s="10">
        <v>36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292</v>
      </c>
      <c r="D65" s="10">
        <v>273</v>
      </c>
      <c r="E65" s="10">
        <v>242</v>
      </c>
      <c r="F65" s="10">
        <v>1</v>
      </c>
      <c r="G65" s="10">
        <v>28</v>
      </c>
      <c r="H65" s="10">
        <v>2</v>
      </c>
      <c r="I65" s="10">
        <v>19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142</v>
      </c>
      <c r="D66" s="10">
        <v>125</v>
      </c>
      <c r="E66" s="10">
        <v>101</v>
      </c>
      <c r="F66" s="10">
        <v>3</v>
      </c>
      <c r="G66" s="10">
        <v>18</v>
      </c>
      <c r="H66" s="10">
        <v>3</v>
      </c>
      <c r="I66" s="10">
        <v>17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65</v>
      </c>
      <c r="D67" s="10">
        <v>47</v>
      </c>
      <c r="E67" s="10">
        <v>34</v>
      </c>
      <c r="F67" s="10" t="s">
        <v>43</v>
      </c>
      <c r="G67" s="10">
        <v>11</v>
      </c>
      <c r="H67" s="10">
        <v>2</v>
      </c>
      <c r="I67" s="10">
        <v>18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2</v>
      </c>
      <c r="D68" s="6">
        <v>2</v>
      </c>
      <c r="E68" s="6">
        <v>2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782</v>
      </c>
      <c r="D6" s="3">
        <v>177</v>
      </c>
      <c r="E6" s="3">
        <v>82</v>
      </c>
      <c r="F6" s="3">
        <v>29</v>
      </c>
      <c r="G6" s="3">
        <v>28</v>
      </c>
      <c r="H6" s="3">
        <v>38</v>
      </c>
      <c r="I6" s="3">
        <v>605</v>
      </c>
    </row>
    <row r="7" spans="1:32" ht="12" customHeight="1" x14ac:dyDescent="0.2">
      <c r="A7" s="27" t="s">
        <v>32</v>
      </c>
      <c r="B7" s="1" t="s">
        <v>10</v>
      </c>
      <c r="C7" s="10">
        <v>21</v>
      </c>
      <c r="D7" s="10">
        <v>5</v>
      </c>
      <c r="E7" s="10" t="s">
        <v>46</v>
      </c>
      <c r="F7" s="10">
        <v>1</v>
      </c>
      <c r="G7" s="10" t="s">
        <v>46</v>
      </c>
      <c r="H7" s="10">
        <v>4</v>
      </c>
      <c r="I7" s="10">
        <v>16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27</v>
      </c>
      <c r="D8" s="10">
        <v>2</v>
      </c>
      <c r="E8" s="10" t="s">
        <v>46</v>
      </c>
      <c r="F8" s="10">
        <v>1</v>
      </c>
      <c r="G8" s="10" t="s">
        <v>46</v>
      </c>
      <c r="H8" s="10">
        <v>1</v>
      </c>
      <c r="I8" s="10">
        <v>25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45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45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47</v>
      </c>
      <c r="D10" s="10">
        <v>3</v>
      </c>
      <c r="E10" s="10" t="s">
        <v>43</v>
      </c>
      <c r="F10" s="10">
        <v>2</v>
      </c>
      <c r="G10" s="10" t="s">
        <v>43</v>
      </c>
      <c r="H10" s="10">
        <v>1</v>
      </c>
      <c r="I10" s="10">
        <v>44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38</v>
      </c>
      <c r="D11" s="10">
        <v>3</v>
      </c>
      <c r="E11" s="10">
        <v>1</v>
      </c>
      <c r="F11" s="10">
        <v>1</v>
      </c>
      <c r="G11" s="10">
        <v>1</v>
      </c>
      <c r="H11" s="10" t="s">
        <v>43</v>
      </c>
      <c r="I11" s="10">
        <v>35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53</v>
      </c>
      <c r="D12" s="10">
        <v>5</v>
      </c>
      <c r="E12" s="10" t="s">
        <v>43</v>
      </c>
      <c r="F12" s="10">
        <v>4</v>
      </c>
      <c r="G12" s="10" t="s">
        <v>43</v>
      </c>
      <c r="H12" s="10">
        <v>1</v>
      </c>
      <c r="I12" s="10">
        <v>48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85</v>
      </c>
      <c r="D13" s="10">
        <v>6</v>
      </c>
      <c r="E13" s="10">
        <v>1</v>
      </c>
      <c r="F13" s="10">
        <v>2</v>
      </c>
      <c r="G13" s="10">
        <v>1</v>
      </c>
      <c r="H13" s="10">
        <v>2</v>
      </c>
      <c r="I13" s="10">
        <v>79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87</v>
      </c>
      <c r="D14" s="10">
        <v>3</v>
      </c>
      <c r="E14" s="10" t="s">
        <v>43</v>
      </c>
      <c r="F14" s="10">
        <v>1</v>
      </c>
      <c r="G14" s="10" t="s">
        <v>43</v>
      </c>
      <c r="H14" s="10">
        <v>2</v>
      </c>
      <c r="I14" s="10">
        <v>84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73</v>
      </c>
      <c r="D15" s="10">
        <v>10</v>
      </c>
      <c r="E15" s="10">
        <v>1</v>
      </c>
      <c r="F15" s="10">
        <v>2</v>
      </c>
      <c r="G15" s="10">
        <v>1</v>
      </c>
      <c r="H15" s="10">
        <v>6</v>
      </c>
      <c r="I15" s="10">
        <v>63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50</v>
      </c>
      <c r="D16" s="10">
        <v>6</v>
      </c>
      <c r="E16" s="10" t="s">
        <v>43</v>
      </c>
      <c r="F16" s="10">
        <v>3</v>
      </c>
      <c r="G16" s="10" t="s">
        <v>43</v>
      </c>
      <c r="H16" s="10">
        <v>3</v>
      </c>
      <c r="I16" s="10">
        <v>44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59</v>
      </c>
      <c r="D17" s="10">
        <v>8</v>
      </c>
      <c r="E17" s="10">
        <v>1</v>
      </c>
      <c r="F17" s="10" t="s">
        <v>43</v>
      </c>
      <c r="G17" s="10">
        <v>2</v>
      </c>
      <c r="H17" s="10">
        <v>5</v>
      </c>
      <c r="I17" s="10">
        <v>51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44</v>
      </c>
      <c r="D18" s="10">
        <v>9</v>
      </c>
      <c r="E18" s="10">
        <v>5</v>
      </c>
      <c r="F18" s="10">
        <v>2</v>
      </c>
      <c r="G18" s="10">
        <v>2</v>
      </c>
      <c r="H18" s="10" t="s">
        <v>43</v>
      </c>
      <c r="I18" s="10">
        <v>35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39</v>
      </c>
      <c r="D19" s="10">
        <v>18</v>
      </c>
      <c r="E19" s="10">
        <v>9</v>
      </c>
      <c r="F19" s="10">
        <v>3</v>
      </c>
      <c r="G19" s="10">
        <v>3</v>
      </c>
      <c r="H19" s="10">
        <v>3</v>
      </c>
      <c r="I19" s="10">
        <v>21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25</v>
      </c>
      <c r="D20" s="10">
        <v>19</v>
      </c>
      <c r="E20" s="10">
        <v>11</v>
      </c>
      <c r="F20" s="10">
        <v>4</v>
      </c>
      <c r="G20" s="10">
        <v>2</v>
      </c>
      <c r="H20" s="10">
        <v>2</v>
      </c>
      <c r="I20" s="10">
        <v>6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33</v>
      </c>
      <c r="D21" s="10">
        <v>28</v>
      </c>
      <c r="E21" s="10">
        <v>21</v>
      </c>
      <c r="F21" s="10" t="s">
        <v>43</v>
      </c>
      <c r="G21" s="10">
        <v>3</v>
      </c>
      <c r="H21" s="10">
        <v>4</v>
      </c>
      <c r="I21" s="10">
        <v>5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28</v>
      </c>
      <c r="D22" s="10">
        <v>27</v>
      </c>
      <c r="E22" s="10">
        <v>18</v>
      </c>
      <c r="F22" s="10" t="s">
        <v>43</v>
      </c>
      <c r="G22" s="10">
        <v>5</v>
      </c>
      <c r="H22" s="10">
        <v>4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9</v>
      </c>
      <c r="D23" s="10">
        <v>8</v>
      </c>
      <c r="E23" s="10">
        <v>6</v>
      </c>
      <c r="F23" s="10" t="s">
        <v>43</v>
      </c>
      <c r="G23" s="10">
        <v>2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10</v>
      </c>
      <c r="D24" s="10">
        <v>9</v>
      </c>
      <c r="E24" s="10">
        <v>6</v>
      </c>
      <c r="F24" s="10">
        <v>2</v>
      </c>
      <c r="G24" s="10">
        <v>1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9</v>
      </c>
      <c r="D25" s="10">
        <v>8</v>
      </c>
      <c r="E25" s="10">
        <v>2</v>
      </c>
      <c r="F25" s="10">
        <v>1</v>
      </c>
      <c r="G25" s="10">
        <v>5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398</v>
      </c>
      <c r="D27" s="3">
        <v>92</v>
      </c>
      <c r="E27" s="3">
        <v>36</v>
      </c>
      <c r="F27" s="3">
        <v>15</v>
      </c>
      <c r="G27" s="3">
        <v>20</v>
      </c>
      <c r="H27" s="3">
        <v>21</v>
      </c>
      <c r="I27" s="3">
        <v>306</v>
      </c>
    </row>
    <row r="28" spans="1:12" ht="12" customHeight="1" x14ac:dyDescent="0.2">
      <c r="A28" s="27" t="s">
        <v>32</v>
      </c>
      <c r="B28" s="1" t="s">
        <v>10</v>
      </c>
      <c r="C28" s="10">
        <v>10</v>
      </c>
      <c r="D28" s="10">
        <v>3</v>
      </c>
      <c r="E28" s="10" t="s">
        <v>46</v>
      </c>
      <c r="F28" s="10">
        <v>1</v>
      </c>
      <c r="G28" s="10" t="s">
        <v>46</v>
      </c>
      <c r="H28" s="10">
        <v>2</v>
      </c>
      <c r="I28" s="10">
        <v>7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13</v>
      </c>
      <c r="D29" s="10">
        <v>2</v>
      </c>
      <c r="E29" s="10" t="s">
        <v>46</v>
      </c>
      <c r="F29" s="10">
        <v>1</v>
      </c>
      <c r="G29" s="10" t="s">
        <v>46</v>
      </c>
      <c r="H29" s="10">
        <v>1</v>
      </c>
      <c r="I29" s="10">
        <v>11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21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21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23</v>
      </c>
      <c r="D31" s="10">
        <v>1</v>
      </c>
      <c r="E31" s="10" t="s">
        <v>43</v>
      </c>
      <c r="F31" s="10">
        <v>1</v>
      </c>
      <c r="G31" s="10" t="s">
        <v>43</v>
      </c>
      <c r="H31" s="10" t="s">
        <v>43</v>
      </c>
      <c r="I31" s="10">
        <v>22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20</v>
      </c>
      <c r="D32" s="10">
        <v>1</v>
      </c>
      <c r="E32" s="10" t="s">
        <v>43</v>
      </c>
      <c r="F32" s="10">
        <v>1</v>
      </c>
      <c r="G32" s="10" t="s">
        <v>43</v>
      </c>
      <c r="H32" s="10" t="s">
        <v>43</v>
      </c>
      <c r="I32" s="10">
        <v>19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29</v>
      </c>
      <c r="D33" s="10">
        <v>3</v>
      </c>
      <c r="E33" s="10" t="s">
        <v>43</v>
      </c>
      <c r="F33" s="10">
        <v>2</v>
      </c>
      <c r="G33" s="10" t="s">
        <v>43</v>
      </c>
      <c r="H33" s="10">
        <v>1</v>
      </c>
      <c r="I33" s="10">
        <v>26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43</v>
      </c>
      <c r="D34" s="10">
        <v>2</v>
      </c>
      <c r="E34" s="10">
        <v>1</v>
      </c>
      <c r="F34" s="10" t="s">
        <v>43</v>
      </c>
      <c r="G34" s="10">
        <v>1</v>
      </c>
      <c r="H34" s="10" t="s">
        <v>43</v>
      </c>
      <c r="I34" s="10">
        <v>41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51</v>
      </c>
      <c r="D35" s="10">
        <v>2</v>
      </c>
      <c r="E35" s="10" t="s">
        <v>43</v>
      </c>
      <c r="F35" s="10">
        <v>1</v>
      </c>
      <c r="G35" s="10" t="s">
        <v>43</v>
      </c>
      <c r="H35" s="10">
        <v>1</v>
      </c>
      <c r="I35" s="10">
        <v>49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33</v>
      </c>
      <c r="D36" s="10">
        <v>5</v>
      </c>
      <c r="E36" s="10">
        <v>1</v>
      </c>
      <c r="F36" s="10" t="s">
        <v>43</v>
      </c>
      <c r="G36" s="10" t="s">
        <v>43</v>
      </c>
      <c r="H36" s="10">
        <v>4</v>
      </c>
      <c r="I36" s="10">
        <v>28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31</v>
      </c>
      <c r="D37" s="10">
        <v>3</v>
      </c>
      <c r="E37" s="10" t="s">
        <v>43</v>
      </c>
      <c r="F37" s="10">
        <v>1</v>
      </c>
      <c r="G37" s="10" t="s">
        <v>43</v>
      </c>
      <c r="H37" s="10">
        <v>2</v>
      </c>
      <c r="I37" s="10">
        <v>28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30</v>
      </c>
      <c r="D38" s="10">
        <v>6</v>
      </c>
      <c r="E38" s="10" t="s">
        <v>43</v>
      </c>
      <c r="F38" s="10" t="s">
        <v>43</v>
      </c>
      <c r="G38" s="10">
        <v>2</v>
      </c>
      <c r="H38" s="10">
        <v>4</v>
      </c>
      <c r="I38" s="10">
        <v>24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21</v>
      </c>
      <c r="D39" s="10">
        <v>4</v>
      </c>
      <c r="E39" s="10">
        <v>2</v>
      </c>
      <c r="F39" s="10">
        <v>1</v>
      </c>
      <c r="G39" s="10">
        <v>1</v>
      </c>
      <c r="H39" s="10" t="s">
        <v>43</v>
      </c>
      <c r="I39" s="10">
        <v>17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15</v>
      </c>
      <c r="D40" s="10">
        <v>6</v>
      </c>
      <c r="E40" s="10">
        <v>3</v>
      </c>
      <c r="F40" s="10">
        <v>1</v>
      </c>
      <c r="G40" s="10">
        <v>2</v>
      </c>
      <c r="H40" s="10" t="s">
        <v>43</v>
      </c>
      <c r="I40" s="10">
        <v>9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15</v>
      </c>
      <c r="D41" s="10">
        <v>13</v>
      </c>
      <c r="E41" s="10">
        <v>7</v>
      </c>
      <c r="F41" s="10">
        <v>3</v>
      </c>
      <c r="G41" s="10">
        <v>1</v>
      </c>
      <c r="H41" s="10">
        <v>2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14</v>
      </c>
      <c r="D42" s="10">
        <v>13</v>
      </c>
      <c r="E42" s="10">
        <v>9</v>
      </c>
      <c r="F42" s="10" t="s">
        <v>43</v>
      </c>
      <c r="G42" s="10">
        <v>2</v>
      </c>
      <c r="H42" s="10">
        <v>2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13</v>
      </c>
      <c r="D43" s="10">
        <v>13</v>
      </c>
      <c r="E43" s="10">
        <v>8</v>
      </c>
      <c r="F43" s="10" t="s">
        <v>43</v>
      </c>
      <c r="G43" s="10">
        <v>3</v>
      </c>
      <c r="H43" s="10">
        <v>2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</v>
      </c>
      <c r="D44" s="10">
        <v>4</v>
      </c>
      <c r="E44" s="10">
        <v>2</v>
      </c>
      <c r="F44" s="10" t="s">
        <v>43</v>
      </c>
      <c r="G44" s="10">
        <v>2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4</v>
      </c>
      <c r="D45" s="10">
        <v>4</v>
      </c>
      <c r="E45" s="10">
        <v>2</v>
      </c>
      <c r="F45" s="10">
        <v>1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8</v>
      </c>
      <c r="D46" s="10">
        <v>7</v>
      </c>
      <c r="E46" s="10">
        <v>1</v>
      </c>
      <c r="F46" s="10">
        <v>1</v>
      </c>
      <c r="G46" s="10">
        <v>5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384</v>
      </c>
      <c r="D48" s="3">
        <v>85</v>
      </c>
      <c r="E48" s="3">
        <v>46</v>
      </c>
      <c r="F48" s="3">
        <v>14</v>
      </c>
      <c r="G48" s="3">
        <v>8</v>
      </c>
      <c r="H48" s="3">
        <v>17</v>
      </c>
      <c r="I48" s="3">
        <v>299</v>
      </c>
    </row>
    <row r="49" spans="1:11" ht="12" customHeight="1" x14ac:dyDescent="0.2">
      <c r="A49" s="27" t="s">
        <v>32</v>
      </c>
      <c r="B49" s="1" t="s">
        <v>10</v>
      </c>
      <c r="C49" s="10">
        <v>11</v>
      </c>
      <c r="D49" s="10">
        <v>2</v>
      </c>
      <c r="E49" s="10" t="s">
        <v>46</v>
      </c>
      <c r="F49" s="10" t="s">
        <v>43</v>
      </c>
      <c r="G49" s="10" t="s">
        <v>46</v>
      </c>
      <c r="H49" s="10">
        <v>2</v>
      </c>
      <c r="I49" s="10">
        <v>9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14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24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24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24</v>
      </c>
      <c r="D52" s="10">
        <v>2</v>
      </c>
      <c r="E52" s="10" t="s">
        <v>43</v>
      </c>
      <c r="F52" s="10">
        <v>1</v>
      </c>
      <c r="G52" s="10" t="s">
        <v>43</v>
      </c>
      <c r="H52" s="10">
        <v>1</v>
      </c>
      <c r="I52" s="10">
        <v>22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18</v>
      </c>
      <c r="D53" s="10">
        <v>2</v>
      </c>
      <c r="E53" s="10">
        <v>1</v>
      </c>
      <c r="F53" s="10" t="s">
        <v>43</v>
      </c>
      <c r="G53" s="10">
        <v>1</v>
      </c>
      <c r="H53" s="10" t="s">
        <v>43</v>
      </c>
      <c r="I53" s="10">
        <v>16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24</v>
      </c>
      <c r="D54" s="10">
        <v>2</v>
      </c>
      <c r="E54" s="10" t="s">
        <v>43</v>
      </c>
      <c r="F54" s="10">
        <v>2</v>
      </c>
      <c r="G54" s="10" t="s">
        <v>43</v>
      </c>
      <c r="H54" s="10" t="s">
        <v>43</v>
      </c>
      <c r="I54" s="10">
        <v>22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42</v>
      </c>
      <c r="D55" s="10">
        <v>4</v>
      </c>
      <c r="E55" s="10" t="s">
        <v>43</v>
      </c>
      <c r="F55" s="10">
        <v>2</v>
      </c>
      <c r="G55" s="10" t="s">
        <v>43</v>
      </c>
      <c r="H55" s="10">
        <v>2</v>
      </c>
      <c r="I55" s="10">
        <v>38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36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35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40</v>
      </c>
      <c r="D57" s="10">
        <v>5</v>
      </c>
      <c r="E57" s="10" t="s">
        <v>43</v>
      </c>
      <c r="F57" s="10">
        <v>2</v>
      </c>
      <c r="G57" s="10">
        <v>1</v>
      </c>
      <c r="H57" s="10">
        <v>2</v>
      </c>
      <c r="I57" s="10">
        <v>35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19</v>
      </c>
      <c r="D58" s="10">
        <v>3</v>
      </c>
      <c r="E58" s="10" t="s">
        <v>43</v>
      </c>
      <c r="F58" s="10">
        <v>2</v>
      </c>
      <c r="G58" s="10" t="s">
        <v>43</v>
      </c>
      <c r="H58" s="10">
        <v>1</v>
      </c>
      <c r="I58" s="10">
        <v>16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29</v>
      </c>
      <c r="D59" s="10">
        <v>2</v>
      </c>
      <c r="E59" s="10">
        <v>1</v>
      </c>
      <c r="F59" s="10" t="s">
        <v>43</v>
      </c>
      <c r="G59" s="10" t="s">
        <v>43</v>
      </c>
      <c r="H59" s="10">
        <v>1</v>
      </c>
      <c r="I59" s="10">
        <v>27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23</v>
      </c>
      <c r="D60" s="10">
        <v>5</v>
      </c>
      <c r="E60" s="10">
        <v>3</v>
      </c>
      <c r="F60" s="10">
        <v>1</v>
      </c>
      <c r="G60" s="10">
        <v>1</v>
      </c>
      <c r="H60" s="10" t="s">
        <v>43</v>
      </c>
      <c r="I60" s="10">
        <v>18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24</v>
      </c>
      <c r="D61" s="10">
        <v>12</v>
      </c>
      <c r="E61" s="10">
        <v>6</v>
      </c>
      <c r="F61" s="10">
        <v>2</v>
      </c>
      <c r="G61" s="10">
        <v>1</v>
      </c>
      <c r="H61" s="10">
        <v>3</v>
      </c>
      <c r="I61" s="10">
        <v>12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10</v>
      </c>
      <c r="D62" s="10">
        <v>6</v>
      </c>
      <c r="E62" s="10">
        <v>4</v>
      </c>
      <c r="F62" s="10">
        <v>1</v>
      </c>
      <c r="G62" s="10">
        <v>1</v>
      </c>
      <c r="H62" s="10" t="s">
        <v>43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19</v>
      </c>
      <c r="D63" s="10">
        <v>15</v>
      </c>
      <c r="E63" s="10">
        <v>12</v>
      </c>
      <c r="F63" s="10" t="s">
        <v>43</v>
      </c>
      <c r="G63" s="10">
        <v>1</v>
      </c>
      <c r="H63" s="10">
        <v>2</v>
      </c>
      <c r="I63" s="10">
        <v>4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15</v>
      </c>
      <c r="D64" s="10">
        <v>14</v>
      </c>
      <c r="E64" s="10">
        <v>10</v>
      </c>
      <c r="F64" s="10" t="s">
        <v>43</v>
      </c>
      <c r="G64" s="10">
        <v>2</v>
      </c>
      <c r="H64" s="10">
        <v>2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5</v>
      </c>
      <c r="D65" s="10">
        <v>4</v>
      </c>
      <c r="E65" s="10">
        <v>4</v>
      </c>
      <c r="F65" s="10" t="s">
        <v>43</v>
      </c>
      <c r="G65" s="10" t="s">
        <v>43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6</v>
      </c>
      <c r="D66" s="10">
        <v>5</v>
      </c>
      <c r="E66" s="10">
        <v>4</v>
      </c>
      <c r="F66" s="10">
        <v>1</v>
      </c>
      <c r="G66" s="10" t="s">
        <v>43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314</v>
      </c>
      <c r="D6" s="3">
        <v>87</v>
      </c>
      <c r="E6" s="3">
        <v>60</v>
      </c>
      <c r="F6" s="3">
        <v>3</v>
      </c>
      <c r="G6" s="3">
        <v>9</v>
      </c>
      <c r="H6" s="3">
        <v>15</v>
      </c>
      <c r="I6" s="3">
        <v>227</v>
      </c>
    </row>
    <row r="7" spans="1:32" ht="12" customHeight="1" x14ac:dyDescent="0.2">
      <c r="A7" s="27" t="s">
        <v>32</v>
      </c>
      <c r="B7" s="1" t="s">
        <v>10</v>
      </c>
      <c r="C7" s="10" t="s">
        <v>43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 t="s">
        <v>43</v>
      </c>
      <c r="J7" t="s">
        <v>32</v>
      </c>
      <c r="K7" t="s">
        <v>32</v>
      </c>
      <c r="L7" t="s">
        <v>32</v>
      </c>
    </row>
    <row r="8" spans="1:32" ht="12" customHeight="1" x14ac:dyDescent="0.2">
      <c r="A8" s="27" t="s">
        <v>32</v>
      </c>
      <c r="B8" s="1" t="s">
        <v>11</v>
      </c>
      <c r="C8" s="10">
        <v>2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14</v>
      </c>
      <c r="D9" s="10">
        <v>4</v>
      </c>
      <c r="E9" s="10" t="s">
        <v>46</v>
      </c>
      <c r="F9" s="10">
        <v>2</v>
      </c>
      <c r="G9" s="10" t="s">
        <v>46</v>
      </c>
      <c r="H9" s="10">
        <v>2</v>
      </c>
      <c r="I9" s="10">
        <v>10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25</v>
      </c>
      <c r="D10" s="10">
        <v>3</v>
      </c>
      <c r="E10" s="10" t="s">
        <v>43</v>
      </c>
      <c r="F10" s="10" t="s">
        <v>43</v>
      </c>
      <c r="G10" s="10" t="s">
        <v>43</v>
      </c>
      <c r="H10" s="10">
        <v>3</v>
      </c>
      <c r="I10" s="10">
        <v>22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22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22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24</v>
      </c>
      <c r="D12" s="10">
        <v>1</v>
      </c>
      <c r="E12" s="10" t="s">
        <v>43</v>
      </c>
      <c r="F12" s="10" t="s">
        <v>43</v>
      </c>
      <c r="G12" s="10" t="s">
        <v>43</v>
      </c>
      <c r="H12" s="10">
        <v>1</v>
      </c>
      <c r="I12" s="10">
        <v>23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28</v>
      </c>
      <c r="D13" s="10">
        <v>2</v>
      </c>
      <c r="E13" s="10" t="s">
        <v>43</v>
      </c>
      <c r="F13" s="10" t="s">
        <v>43</v>
      </c>
      <c r="G13" s="10" t="s">
        <v>43</v>
      </c>
      <c r="H13" s="10">
        <v>2</v>
      </c>
      <c r="I13" s="10">
        <v>26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35</v>
      </c>
      <c r="D14" s="10">
        <v>3</v>
      </c>
      <c r="E14" s="10" t="s">
        <v>43</v>
      </c>
      <c r="F14" s="10" t="s">
        <v>43</v>
      </c>
      <c r="G14" s="10" t="s">
        <v>43</v>
      </c>
      <c r="H14" s="10">
        <v>3</v>
      </c>
      <c r="I14" s="10">
        <v>32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18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18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26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26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10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10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18</v>
      </c>
      <c r="D18" s="10">
        <v>4</v>
      </c>
      <c r="E18" s="10">
        <v>2</v>
      </c>
      <c r="F18" s="10" t="s">
        <v>43</v>
      </c>
      <c r="G18" s="10">
        <v>1</v>
      </c>
      <c r="H18" s="10">
        <v>1</v>
      </c>
      <c r="I18" s="10">
        <v>14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18</v>
      </c>
      <c r="D19" s="10">
        <v>4</v>
      </c>
      <c r="E19" s="10">
        <v>3</v>
      </c>
      <c r="F19" s="10" t="s">
        <v>43</v>
      </c>
      <c r="G19" s="10">
        <v>1</v>
      </c>
      <c r="H19" s="10" t="s">
        <v>43</v>
      </c>
      <c r="I19" s="10">
        <v>14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17</v>
      </c>
      <c r="D20" s="10">
        <v>11</v>
      </c>
      <c r="E20" s="10">
        <v>8</v>
      </c>
      <c r="F20" s="10">
        <v>1</v>
      </c>
      <c r="G20" s="10" t="s">
        <v>43</v>
      </c>
      <c r="H20" s="10">
        <v>2</v>
      </c>
      <c r="I20" s="10">
        <v>6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18</v>
      </c>
      <c r="D21" s="10">
        <v>17</v>
      </c>
      <c r="E21" s="10">
        <v>16</v>
      </c>
      <c r="F21" s="10" t="s">
        <v>43</v>
      </c>
      <c r="G21" s="10" t="s">
        <v>43</v>
      </c>
      <c r="H21" s="10">
        <v>1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18</v>
      </c>
      <c r="D22" s="10">
        <v>18</v>
      </c>
      <c r="E22" s="10">
        <v>15</v>
      </c>
      <c r="F22" s="10" t="s">
        <v>43</v>
      </c>
      <c r="G22" s="10">
        <v>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10</v>
      </c>
      <c r="D23" s="10">
        <v>9</v>
      </c>
      <c r="E23" s="10">
        <v>9</v>
      </c>
      <c r="F23" s="10" t="s">
        <v>43</v>
      </c>
      <c r="G23" s="10" t="s">
        <v>43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9</v>
      </c>
      <c r="D24" s="10">
        <v>9</v>
      </c>
      <c r="E24" s="10">
        <v>6</v>
      </c>
      <c r="F24" s="10" t="s">
        <v>43</v>
      </c>
      <c r="G24" s="10">
        <v>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2</v>
      </c>
      <c r="E25" s="10">
        <v>1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142</v>
      </c>
      <c r="D27" s="3">
        <v>40</v>
      </c>
      <c r="E27" s="3">
        <v>23</v>
      </c>
      <c r="F27" s="3">
        <v>3</v>
      </c>
      <c r="G27" s="3">
        <v>5</v>
      </c>
      <c r="H27" s="3">
        <v>9</v>
      </c>
      <c r="I27" s="3">
        <v>102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 t="s">
        <v>43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 t="s">
        <v>43</v>
      </c>
      <c r="J29" t="s">
        <v>32</v>
      </c>
      <c r="K29" t="s">
        <v>32</v>
      </c>
      <c r="L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7</v>
      </c>
      <c r="D30" s="10">
        <v>3</v>
      </c>
      <c r="E30" s="10" t="s">
        <v>46</v>
      </c>
      <c r="F30" s="10">
        <v>2</v>
      </c>
      <c r="G30" s="10" t="s">
        <v>46</v>
      </c>
      <c r="H30" s="10">
        <v>1</v>
      </c>
      <c r="I30" s="10">
        <v>4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16</v>
      </c>
      <c r="D31" s="10">
        <v>3</v>
      </c>
      <c r="E31" s="10" t="s">
        <v>43</v>
      </c>
      <c r="F31" s="10" t="s">
        <v>43</v>
      </c>
      <c r="G31" s="10" t="s">
        <v>43</v>
      </c>
      <c r="H31" s="10">
        <v>3</v>
      </c>
      <c r="I31" s="10">
        <v>13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12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9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8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12</v>
      </c>
      <c r="D34" s="10">
        <v>2</v>
      </c>
      <c r="E34" s="10" t="s">
        <v>43</v>
      </c>
      <c r="F34" s="10" t="s">
        <v>43</v>
      </c>
      <c r="G34" s="10" t="s">
        <v>43</v>
      </c>
      <c r="H34" s="10">
        <v>2</v>
      </c>
      <c r="I34" s="10">
        <v>10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18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17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10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10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10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10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6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6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10</v>
      </c>
      <c r="D39" s="10">
        <v>3</v>
      </c>
      <c r="E39" s="10">
        <v>1</v>
      </c>
      <c r="F39" s="10" t="s">
        <v>43</v>
      </c>
      <c r="G39" s="10">
        <v>1</v>
      </c>
      <c r="H39" s="10">
        <v>1</v>
      </c>
      <c r="I39" s="10">
        <v>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6</v>
      </c>
      <c r="D40" s="10">
        <v>4</v>
      </c>
      <c r="E40" s="10">
        <v>3</v>
      </c>
      <c r="F40" s="10" t="s">
        <v>43</v>
      </c>
      <c r="G40" s="10">
        <v>1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7</v>
      </c>
      <c r="D41" s="10">
        <v>5</v>
      </c>
      <c r="E41" s="10">
        <v>4</v>
      </c>
      <c r="F41" s="10">
        <v>1</v>
      </c>
      <c r="G41" s="10" t="s">
        <v>43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8</v>
      </c>
      <c r="D42" s="10">
        <v>8</v>
      </c>
      <c r="E42" s="10">
        <v>8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</v>
      </c>
      <c r="D43" s="10">
        <v>5</v>
      </c>
      <c r="E43" s="10">
        <v>4</v>
      </c>
      <c r="F43" s="10" t="s">
        <v>43</v>
      </c>
      <c r="G43" s="10">
        <v>1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</v>
      </c>
      <c r="D44" s="10">
        <v>3</v>
      </c>
      <c r="E44" s="10">
        <v>3</v>
      </c>
      <c r="F44" s="10" t="s">
        <v>43</v>
      </c>
      <c r="G44" s="10" t="s">
        <v>43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 t="s">
        <v>43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172</v>
      </c>
      <c r="D48" s="3">
        <v>47</v>
      </c>
      <c r="E48" s="3">
        <v>37</v>
      </c>
      <c r="F48" s="3" t="s">
        <v>43</v>
      </c>
      <c r="G48" s="3">
        <v>4</v>
      </c>
      <c r="H48" s="3">
        <v>6</v>
      </c>
      <c r="I48" s="3">
        <v>125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2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2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7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6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9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9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10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10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15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15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16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16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17</v>
      </c>
      <c r="D56" s="10">
        <v>2</v>
      </c>
      <c r="E56" s="10" t="s">
        <v>43</v>
      </c>
      <c r="F56" s="10" t="s">
        <v>43</v>
      </c>
      <c r="G56" s="10" t="s">
        <v>43</v>
      </c>
      <c r="H56" s="10">
        <v>2</v>
      </c>
      <c r="I56" s="10">
        <v>15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8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8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16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16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4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4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8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7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12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12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10</v>
      </c>
      <c r="D62" s="10">
        <v>6</v>
      </c>
      <c r="E62" s="10">
        <v>4</v>
      </c>
      <c r="F62" s="10" t="s">
        <v>43</v>
      </c>
      <c r="G62" s="10" t="s">
        <v>43</v>
      </c>
      <c r="H62" s="10">
        <v>2</v>
      </c>
      <c r="I62" s="10">
        <v>4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10</v>
      </c>
      <c r="D63" s="10">
        <v>9</v>
      </c>
      <c r="E63" s="10">
        <v>8</v>
      </c>
      <c r="F63" s="10" t="s">
        <v>43</v>
      </c>
      <c r="G63" s="10" t="s">
        <v>43</v>
      </c>
      <c r="H63" s="10">
        <v>1</v>
      </c>
      <c r="I63" s="10">
        <v>1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13</v>
      </c>
      <c r="D64" s="10">
        <v>13</v>
      </c>
      <c r="E64" s="10">
        <v>11</v>
      </c>
      <c r="F64" s="10" t="s">
        <v>43</v>
      </c>
      <c r="G64" s="10">
        <v>2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6</v>
      </c>
      <c r="D65" s="10">
        <v>6</v>
      </c>
      <c r="E65" s="10">
        <v>6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7</v>
      </c>
      <c r="D66" s="10">
        <v>7</v>
      </c>
      <c r="E66" s="10">
        <v>6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1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56330</v>
      </c>
      <c r="D6" s="3">
        <v>7911</v>
      </c>
      <c r="E6" s="3">
        <v>3877</v>
      </c>
      <c r="F6" s="3">
        <v>614</v>
      </c>
      <c r="G6" s="3">
        <v>880</v>
      </c>
      <c r="H6" s="3">
        <v>2540</v>
      </c>
      <c r="I6" s="3">
        <v>48419</v>
      </c>
    </row>
    <row r="7" spans="1:32" ht="12" customHeight="1" x14ac:dyDescent="0.2">
      <c r="A7" s="27" t="s">
        <v>32</v>
      </c>
      <c r="B7" s="1" t="s">
        <v>10</v>
      </c>
      <c r="C7" s="10">
        <v>401</v>
      </c>
      <c r="D7" s="10">
        <v>26</v>
      </c>
      <c r="E7" s="10" t="s">
        <v>46</v>
      </c>
      <c r="F7" s="10">
        <v>8</v>
      </c>
      <c r="G7" s="10" t="s">
        <v>46</v>
      </c>
      <c r="H7" s="10">
        <v>18</v>
      </c>
      <c r="I7" s="10">
        <v>375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841</v>
      </c>
      <c r="D8" s="10">
        <v>40</v>
      </c>
      <c r="E8" s="10" t="s">
        <v>46</v>
      </c>
      <c r="F8" s="10">
        <v>13</v>
      </c>
      <c r="G8" s="10" t="s">
        <v>46</v>
      </c>
      <c r="H8" s="10">
        <v>27</v>
      </c>
      <c r="I8" s="10">
        <v>801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1732</v>
      </c>
      <c r="D9" s="10">
        <v>83</v>
      </c>
      <c r="E9" s="10" t="s">
        <v>46</v>
      </c>
      <c r="F9" s="10">
        <v>21</v>
      </c>
      <c r="G9" s="10" t="s">
        <v>46</v>
      </c>
      <c r="H9" s="10">
        <v>62</v>
      </c>
      <c r="I9" s="10">
        <v>1649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3176</v>
      </c>
      <c r="D10" s="10">
        <v>169</v>
      </c>
      <c r="E10" s="10">
        <v>10</v>
      </c>
      <c r="F10" s="10">
        <v>41</v>
      </c>
      <c r="G10" s="10">
        <v>9</v>
      </c>
      <c r="H10" s="10">
        <v>109</v>
      </c>
      <c r="I10" s="10">
        <v>3007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3595</v>
      </c>
      <c r="D11" s="10">
        <v>162</v>
      </c>
      <c r="E11" s="10">
        <v>12</v>
      </c>
      <c r="F11" s="10">
        <v>18</v>
      </c>
      <c r="G11" s="10">
        <v>19</v>
      </c>
      <c r="H11" s="10">
        <v>113</v>
      </c>
      <c r="I11" s="10">
        <v>3433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5378</v>
      </c>
      <c r="D12" s="10">
        <v>297</v>
      </c>
      <c r="E12" s="10">
        <v>24</v>
      </c>
      <c r="F12" s="10">
        <v>41</v>
      </c>
      <c r="G12" s="10">
        <v>25</v>
      </c>
      <c r="H12" s="10">
        <v>207</v>
      </c>
      <c r="I12" s="10">
        <v>5081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7505</v>
      </c>
      <c r="D13" s="10">
        <v>454</v>
      </c>
      <c r="E13" s="10">
        <v>38</v>
      </c>
      <c r="F13" s="10">
        <v>55</v>
      </c>
      <c r="G13" s="10">
        <v>39</v>
      </c>
      <c r="H13" s="10">
        <v>322</v>
      </c>
      <c r="I13" s="10">
        <v>7051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7981</v>
      </c>
      <c r="D14" s="10">
        <v>436</v>
      </c>
      <c r="E14" s="10">
        <v>38</v>
      </c>
      <c r="F14" s="10">
        <v>51</v>
      </c>
      <c r="G14" s="10">
        <v>32</v>
      </c>
      <c r="H14" s="10">
        <v>315</v>
      </c>
      <c r="I14" s="10">
        <v>7545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5768</v>
      </c>
      <c r="D15" s="10">
        <v>319</v>
      </c>
      <c r="E15" s="10">
        <v>41</v>
      </c>
      <c r="F15" s="10">
        <v>35</v>
      </c>
      <c r="G15" s="10">
        <v>15</v>
      </c>
      <c r="H15" s="10">
        <v>228</v>
      </c>
      <c r="I15" s="10">
        <v>5449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4525</v>
      </c>
      <c r="D16" s="10">
        <v>277</v>
      </c>
      <c r="E16" s="10">
        <v>33</v>
      </c>
      <c r="F16" s="10">
        <v>30</v>
      </c>
      <c r="G16" s="10">
        <v>19</v>
      </c>
      <c r="H16" s="10">
        <v>195</v>
      </c>
      <c r="I16" s="10">
        <v>4248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3818</v>
      </c>
      <c r="D17" s="10">
        <v>259</v>
      </c>
      <c r="E17" s="10">
        <v>28</v>
      </c>
      <c r="F17" s="10">
        <v>50</v>
      </c>
      <c r="G17" s="10">
        <v>12</v>
      </c>
      <c r="H17" s="10">
        <v>169</v>
      </c>
      <c r="I17" s="10">
        <v>3559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3188</v>
      </c>
      <c r="D18" s="10">
        <v>288</v>
      </c>
      <c r="E18" s="10">
        <v>61</v>
      </c>
      <c r="F18" s="10">
        <v>56</v>
      </c>
      <c r="G18" s="10">
        <v>11</v>
      </c>
      <c r="H18" s="10">
        <v>160</v>
      </c>
      <c r="I18" s="10">
        <v>2900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2268</v>
      </c>
      <c r="D19" s="10">
        <v>514</v>
      </c>
      <c r="E19" s="10">
        <v>268</v>
      </c>
      <c r="F19" s="10">
        <v>61</v>
      </c>
      <c r="G19" s="10">
        <v>30</v>
      </c>
      <c r="H19" s="10">
        <v>155</v>
      </c>
      <c r="I19" s="10">
        <v>1754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2038</v>
      </c>
      <c r="D20" s="10">
        <v>1199</v>
      </c>
      <c r="E20" s="10">
        <v>828</v>
      </c>
      <c r="F20" s="10">
        <v>61</v>
      </c>
      <c r="G20" s="10">
        <v>77</v>
      </c>
      <c r="H20" s="10">
        <v>233</v>
      </c>
      <c r="I20" s="10">
        <v>839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1718</v>
      </c>
      <c r="D21" s="10">
        <v>1416</v>
      </c>
      <c r="E21" s="10">
        <v>1092</v>
      </c>
      <c r="F21" s="10">
        <v>30</v>
      </c>
      <c r="G21" s="10">
        <v>164</v>
      </c>
      <c r="H21" s="10">
        <v>130</v>
      </c>
      <c r="I21" s="10">
        <v>302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1170</v>
      </c>
      <c r="D22" s="10">
        <v>999</v>
      </c>
      <c r="E22" s="10">
        <v>771</v>
      </c>
      <c r="F22" s="10">
        <v>18</v>
      </c>
      <c r="G22" s="10">
        <v>170</v>
      </c>
      <c r="H22" s="10">
        <v>40</v>
      </c>
      <c r="I22" s="10">
        <v>171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684</v>
      </c>
      <c r="D23" s="10">
        <v>569</v>
      </c>
      <c r="E23" s="10">
        <v>416</v>
      </c>
      <c r="F23" s="10">
        <v>7</v>
      </c>
      <c r="G23" s="10">
        <v>118</v>
      </c>
      <c r="H23" s="10">
        <v>28</v>
      </c>
      <c r="I23" s="10">
        <v>115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326</v>
      </c>
      <c r="D24" s="10">
        <v>257</v>
      </c>
      <c r="E24" s="10">
        <v>146</v>
      </c>
      <c r="F24" s="10">
        <v>10</v>
      </c>
      <c r="G24" s="10">
        <v>84</v>
      </c>
      <c r="H24" s="10">
        <v>17</v>
      </c>
      <c r="I24" s="10">
        <v>69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210</v>
      </c>
      <c r="D25" s="10">
        <v>142</v>
      </c>
      <c r="E25" s="10">
        <v>69</v>
      </c>
      <c r="F25" s="10">
        <v>8</v>
      </c>
      <c r="G25" s="10">
        <v>54</v>
      </c>
      <c r="H25" s="10">
        <v>11</v>
      </c>
      <c r="I25" s="10">
        <v>68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8</v>
      </c>
      <c r="D26" s="10">
        <v>5</v>
      </c>
      <c r="E26" s="10">
        <v>2</v>
      </c>
      <c r="F26" s="10" t="s">
        <v>43</v>
      </c>
      <c r="G26" s="10">
        <v>2</v>
      </c>
      <c r="H26" s="10">
        <v>1</v>
      </c>
      <c r="I26" s="10">
        <v>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29814</v>
      </c>
      <c r="D27" s="3">
        <v>5027</v>
      </c>
      <c r="E27" s="3">
        <v>2213</v>
      </c>
      <c r="F27" s="3">
        <v>424</v>
      </c>
      <c r="G27" s="3">
        <v>682</v>
      </c>
      <c r="H27" s="3">
        <v>1708</v>
      </c>
      <c r="I27" s="3">
        <v>24787</v>
      </c>
    </row>
    <row r="28" spans="1:11" ht="12" customHeight="1" x14ac:dyDescent="0.2">
      <c r="A28" s="27" t="s">
        <v>32</v>
      </c>
      <c r="B28" s="1" t="s">
        <v>10</v>
      </c>
      <c r="C28" s="10">
        <v>201</v>
      </c>
      <c r="D28" s="10">
        <v>11</v>
      </c>
      <c r="E28" s="10" t="s">
        <v>46</v>
      </c>
      <c r="F28" s="10">
        <v>4</v>
      </c>
      <c r="G28" s="10" t="s">
        <v>46</v>
      </c>
      <c r="H28" s="10">
        <v>7</v>
      </c>
      <c r="I28" s="10">
        <v>190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409</v>
      </c>
      <c r="D29" s="10">
        <v>18</v>
      </c>
      <c r="E29" s="10" t="s">
        <v>46</v>
      </c>
      <c r="F29" s="10">
        <v>6</v>
      </c>
      <c r="G29" s="10" t="s">
        <v>46</v>
      </c>
      <c r="H29" s="10">
        <v>12</v>
      </c>
      <c r="I29" s="10">
        <v>391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861</v>
      </c>
      <c r="D30" s="10">
        <v>38</v>
      </c>
      <c r="E30" s="10" t="s">
        <v>46</v>
      </c>
      <c r="F30" s="10">
        <v>9</v>
      </c>
      <c r="G30" s="10" t="s">
        <v>46</v>
      </c>
      <c r="H30" s="10">
        <v>29</v>
      </c>
      <c r="I30" s="10">
        <v>823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1542</v>
      </c>
      <c r="D31" s="10">
        <v>92</v>
      </c>
      <c r="E31" s="10">
        <v>2</v>
      </c>
      <c r="F31" s="10">
        <v>23</v>
      </c>
      <c r="G31" s="10">
        <v>4</v>
      </c>
      <c r="H31" s="10">
        <v>63</v>
      </c>
      <c r="I31" s="10">
        <v>1450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1836</v>
      </c>
      <c r="D32" s="10">
        <v>107</v>
      </c>
      <c r="E32" s="10">
        <v>7</v>
      </c>
      <c r="F32" s="10">
        <v>11</v>
      </c>
      <c r="G32" s="10">
        <v>11</v>
      </c>
      <c r="H32" s="10">
        <v>78</v>
      </c>
      <c r="I32" s="10">
        <v>1729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2883</v>
      </c>
      <c r="D33" s="10">
        <v>201</v>
      </c>
      <c r="E33" s="10">
        <v>13</v>
      </c>
      <c r="F33" s="10">
        <v>20</v>
      </c>
      <c r="G33" s="10">
        <v>16</v>
      </c>
      <c r="H33" s="10">
        <v>152</v>
      </c>
      <c r="I33" s="10">
        <v>2682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3959</v>
      </c>
      <c r="D34" s="10">
        <v>317</v>
      </c>
      <c r="E34" s="10">
        <v>21</v>
      </c>
      <c r="F34" s="10">
        <v>30</v>
      </c>
      <c r="G34" s="10">
        <v>23</v>
      </c>
      <c r="H34" s="10">
        <v>243</v>
      </c>
      <c r="I34" s="10">
        <v>3642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3939</v>
      </c>
      <c r="D35" s="10">
        <v>300</v>
      </c>
      <c r="E35" s="10">
        <v>15</v>
      </c>
      <c r="F35" s="10">
        <v>27</v>
      </c>
      <c r="G35" s="10">
        <v>16</v>
      </c>
      <c r="H35" s="10">
        <v>242</v>
      </c>
      <c r="I35" s="10">
        <v>3639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2988</v>
      </c>
      <c r="D36" s="10">
        <v>200</v>
      </c>
      <c r="E36" s="10">
        <v>15</v>
      </c>
      <c r="F36" s="10">
        <v>22</v>
      </c>
      <c r="G36" s="10">
        <v>6</v>
      </c>
      <c r="H36" s="10">
        <v>157</v>
      </c>
      <c r="I36" s="10">
        <v>2788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2545</v>
      </c>
      <c r="D37" s="10">
        <v>214</v>
      </c>
      <c r="E37" s="10">
        <v>20</v>
      </c>
      <c r="F37" s="10">
        <v>26</v>
      </c>
      <c r="G37" s="10">
        <v>10</v>
      </c>
      <c r="H37" s="10">
        <v>158</v>
      </c>
      <c r="I37" s="10">
        <v>2331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2037</v>
      </c>
      <c r="D38" s="10">
        <v>163</v>
      </c>
      <c r="E38" s="10">
        <v>13</v>
      </c>
      <c r="F38" s="10">
        <v>36</v>
      </c>
      <c r="G38" s="10">
        <v>7</v>
      </c>
      <c r="H38" s="10">
        <v>107</v>
      </c>
      <c r="I38" s="10">
        <v>1874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1758</v>
      </c>
      <c r="D39" s="10">
        <v>193</v>
      </c>
      <c r="E39" s="10">
        <v>32</v>
      </c>
      <c r="F39" s="10">
        <v>47</v>
      </c>
      <c r="G39" s="10">
        <v>8</v>
      </c>
      <c r="H39" s="10">
        <v>106</v>
      </c>
      <c r="I39" s="10">
        <v>1565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1290</v>
      </c>
      <c r="D40" s="10">
        <v>393</v>
      </c>
      <c r="E40" s="10">
        <v>222</v>
      </c>
      <c r="F40" s="10">
        <v>54</v>
      </c>
      <c r="G40" s="10">
        <v>26</v>
      </c>
      <c r="H40" s="10">
        <v>91</v>
      </c>
      <c r="I40" s="10">
        <v>897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1183</v>
      </c>
      <c r="D41" s="10">
        <v>801</v>
      </c>
      <c r="E41" s="10">
        <v>568</v>
      </c>
      <c r="F41" s="10">
        <v>45</v>
      </c>
      <c r="G41" s="10">
        <v>71</v>
      </c>
      <c r="H41" s="10">
        <v>117</v>
      </c>
      <c r="I41" s="10">
        <v>382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975</v>
      </c>
      <c r="D42" s="10">
        <v>807</v>
      </c>
      <c r="E42" s="10">
        <v>565</v>
      </c>
      <c r="F42" s="10">
        <v>27</v>
      </c>
      <c r="G42" s="10">
        <v>137</v>
      </c>
      <c r="H42" s="10">
        <v>78</v>
      </c>
      <c r="I42" s="10">
        <v>168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668</v>
      </c>
      <c r="D43" s="10">
        <v>573</v>
      </c>
      <c r="E43" s="10">
        <v>395</v>
      </c>
      <c r="F43" s="10">
        <v>15</v>
      </c>
      <c r="G43" s="10">
        <v>137</v>
      </c>
      <c r="H43" s="10">
        <v>26</v>
      </c>
      <c r="I43" s="10">
        <v>95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399</v>
      </c>
      <c r="D44" s="10">
        <v>340</v>
      </c>
      <c r="E44" s="10">
        <v>213</v>
      </c>
      <c r="F44" s="10">
        <v>6</v>
      </c>
      <c r="G44" s="10">
        <v>99</v>
      </c>
      <c r="H44" s="10">
        <v>22</v>
      </c>
      <c r="I44" s="10">
        <v>59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198</v>
      </c>
      <c r="D45" s="10">
        <v>160</v>
      </c>
      <c r="E45" s="10">
        <v>68</v>
      </c>
      <c r="F45" s="10">
        <v>8</v>
      </c>
      <c r="G45" s="10">
        <v>72</v>
      </c>
      <c r="H45" s="10">
        <v>12</v>
      </c>
      <c r="I45" s="10">
        <v>38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137</v>
      </c>
      <c r="D46" s="10">
        <v>96</v>
      </c>
      <c r="E46" s="10">
        <v>44</v>
      </c>
      <c r="F46" s="10">
        <v>8</v>
      </c>
      <c r="G46" s="10">
        <v>37</v>
      </c>
      <c r="H46" s="10">
        <v>7</v>
      </c>
      <c r="I46" s="10">
        <v>41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6</v>
      </c>
      <c r="D47" s="10">
        <v>3</v>
      </c>
      <c r="E47" s="10" t="s">
        <v>43</v>
      </c>
      <c r="F47" s="10" t="s">
        <v>43</v>
      </c>
      <c r="G47" s="10">
        <v>2</v>
      </c>
      <c r="H47" s="10">
        <v>1</v>
      </c>
      <c r="I47" s="10">
        <v>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26516</v>
      </c>
      <c r="D48" s="3">
        <v>2884</v>
      </c>
      <c r="E48" s="3">
        <v>1664</v>
      </c>
      <c r="F48" s="3">
        <v>190</v>
      </c>
      <c r="G48" s="3">
        <v>198</v>
      </c>
      <c r="H48" s="3">
        <v>832</v>
      </c>
      <c r="I48" s="3">
        <v>23632</v>
      </c>
    </row>
    <row r="49" spans="1:11" ht="12" customHeight="1" x14ac:dyDescent="0.2">
      <c r="A49" s="27" t="s">
        <v>32</v>
      </c>
      <c r="B49" s="1" t="s">
        <v>10</v>
      </c>
      <c r="C49" s="10">
        <v>200</v>
      </c>
      <c r="D49" s="10">
        <v>15</v>
      </c>
      <c r="E49" s="10" t="s">
        <v>46</v>
      </c>
      <c r="F49" s="10">
        <v>4</v>
      </c>
      <c r="G49" s="10" t="s">
        <v>46</v>
      </c>
      <c r="H49" s="10">
        <v>11</v>
      </c>
      <c r="I49" s="10">
        <v>185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432</v>
      </c>
      <c r="D50" s="10">
        <v>22</v>
      </c>
      <c r="E50" s="10" t="s">
        <v>46</v>
      </c>
      <c r="F50" s="10">
        <v>7</v>
      </c>
      <c r="G50" s="10" t="s">
        <v>46</v>
      </c>
      <c r="H50" s="10">
        <v>15</v>
      </c>
      <c r="I50" s="10">
        <v>410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871</v>
      </c>
      <c r="D51" s="10">
        <v>45</v>
      </c>
      <c r="E51" s="10" t="s">
        <v>46</v>
      </c>
      <c r="F51" s="10">
        <v>12</v>
      </c>
      <c r="G51" s="10" t="s">
        <v>46</v>
      </c>
      <c r="H51" s="10">
        <v>33</v>
      </c>
      <c r="I51" s="10">
        <v>826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1634</v>
      </c>
      <c r="D52" s="10">
        <v>77</v>
      </c>
      <c r="E52" s="10">
        <v>8</v>
      </c>
      <c r="F52" s="10">
        <v>18</v>
      </c>
      <c r="G52" s="10">
        <v>5</v>
      </c>
      <c r="H52" s="10">
        <v>46</v>
      </c>
      <c r="I52" s="10">
        <v>1557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1759</v>
      </c>
      <c r="D53" s="10">
        <v>55</v>
      </c>
      <c r="E53" s="10">
        <v>5</v>
      </c>
      <c r="F53" s="10">
        <v>7</v>
      </c>
      <c r="G53" s="10">
        <v>8</v>
      </c>
      <c r="H53" s="10">
        <v>35</v>
      </c>
      <c r="I53" s="10">
        <v>1704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2495</v>
      </c>
      <c r="D54" s="10">
        <v>96</v>
      </c>
      <c r="E54" s="10">
        <v>11</v>
      </c>
      <c r="F54" s="10">
        <v>21</v>
      </c>
      <c r="G54" s="10">
        <v>9</v>
      </c>
      <c r="H54" s="10">
        <v>55</v>
      </c>
      <c r="I54" s="10">
        <v>2399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3546</v>
      </c>
      <c r="D55" s="10">
        <v>137</v>
      </c>
      <c r="E55" s="10">
        <v>17</v>
      </c>
      <c r="F55" s="10">
        <v>25</v>
      </c>
      <c r="G55" s="10">
        <v>16</v>
      </c>
      <c r="H55" s="10">
        <v>79</v>
      </c>
      <c r="I55" s="10">
        <v>3409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4042</v>
      </c>
      <c r="D56" s="10">
        <v>136</v>
      </c>
      <c r="E56" s="10">
        <v>23</v>
      </c>
      <c r="F56" s="10">
        <v>24</v>
      </c>
      <c r="G56" s="10">
        <v>16</v>
      </c>
      <c r="H56" s="10">
        <v>73</v>
      </c>
      <c r="I56" s="10">
        <v>3906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2780</v>
      </c>
      <c r="D57" s="10">
        <v>119</v>
      </c>
      <c r="E57" s="10">
        <v>26</v>
      </c>
      <c r="F57" s="10">
        <v>13</v>
      </c>
      <c r="G57" s="10">
        <v>9</v>
      </c>
      <c r="H57" s="10">
        <v>71</v>
      </c>
      <c r="I57" s="10">
        <v>2661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1980</v>
      </c>
      <c r="D58" s="10">
        <v>63</v>
      </c>
      <c r="E58" s="10">
        <v>13</v>
      </c>
      <c r="F58" s="10">
        <v>4</v>
      </c>
      <c r="G58" s="10">
        <v>9</v>
      </c>
      <c r="H58" s="10">
        <v>37</v>
      </c>
      <c r="I58" s="10">
        <v>1917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1781</v>
      </c>
      <c r="D59" s="10">
        <v>96</v>
      </c>
      <c r="E59" s="10">
        <v>15</v>
      </c>
      <c r="F59" s="10">
        <v>14</v>
      </c>
      <c r="G59" s="10">
        <v>5</v>
      </c>
      <c r="H59" s="10">
        <v>62</v>
      </c>
      <c r="I59" s="10">
        <v>1685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1430</v>
      </c>
      <c r="D60" s="10">
        <v>95</v>
      </c>
      <c r="E60" s="10">
        <v>29</v>
      </c>
      <c r="F60" s="10">
        <v>9</v>
      </c>
      <c r="G60" s="10">
        <v>3</v>
      </c>
      <c r="H60" s="10">
        <v>54</v>
      </c>
      <c r="I60" s="10">
        <v>1335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978</v>
      </c>
      <c r="D61" s="10">
        <v>121</v>
      </c>
      <c r="E61" s="10">
        <v>46</v>
      </c>
      <c r="F61" s="10">
        <v>7</v>
      </c>
      <c r="G61" s="10">
        <v>4</v>
      </c>
      <c r="H61" s="10">
        <v>64</v>
      </c>
      <c r="I61" s="10">
        <v>857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855</v>
      </c>
      <c r="D62" s="10">
        <v>398</v>
      </c>
      <c r="E62" s="10">
        <v>260</v>
      </c>
      <c r="F62" s="10">
        <v>16</v>
      </c>
      <c r="G62" s="10">
        <v>6</v>
      </c>
      <c r="H62" s="10">
        <v>116</v>
      </c>
      <c r="I62" s="10">
        <v>457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743</v>
      </c>
      <c r="D63" s="10">
        <v>609</v>
      </c>
      <c r="E63" s="10">
        <v>527</v>
      </c>
      <c r="F63" s="10">
        <v>3</v>
      </c>
      <c r="G63" s="10">
        <v>27</v>
      </c>
      <c r="H63" s="10">
        <v>52</v>
      </c>
      <c r="I63" s="10">
        <v>134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502</v>
      </c>
      <c r="D64" s="10">
        <v>426</v>
      </c>
      <c r="E64" s="10">
        <v>376</v>
      </c>
      <c r="F64" s="10">
        <v>3</v>
      </c>
      <c r="G64" s="10">
        <v>33</v>
      </c>
      <c r="H64" s="10">
        <v>14</v>
      </c>
      <c r="I64" s="10">
        <v>76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285</v>
      </c>
      <c r="D65" s="10">
        <v>229</v>
      </c>
      <c r="E65" s="10">
        <v>203</v>
      </c>
      <c r="F65" s="10">
        <v>1</v>
      </c>
      <c r="G65" s="10">
        <v>19</v>
      </c>
      <c r="H65" s="10">
        <v>6</v>
      </c>
      <c r="I65" s="10">
        <v>56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128</v>
      </c>
      <c r="D66" s="10">
        <v>97</v>
      </c>
      <c r="E66" s="10">
        <v>78</v>
      </c>
      <c r="F66" s="10">
        <v>2</v>
      </c>
      <c r="G66" s="10">
        <v>12</v>
      </c>
      <c r="H66" s="10">
        <v>5</v>
      </c>
      <c r="I66" s="10">
        <v>31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73</v>
      </c>
      <c r="D67" s="10">
        <v>46</v>
      </c>
      <c r="E67" s="10">
        <v>25</v>
      </c>
      <c r="F67" s="10" t="s">
        <v>43</v>
      </c>
      <c r="G67" s="10">
        <v>17</v>
      </c>
      <c r="H67" s="10">
        <v>4</v>
      </c>
      <c r="I67" s="10">
        <v>27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2</v>
      </c>
      <c r="D68" s="6">
        <v>2</v>
      </c>
      <c r="E68" s="6">
        <v>2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16343</v>
      </c>
      <c r="D6" s="3">
        <v>6519</v>
      </c>
      <c r="E6" s="3">
        <v>4197</v>
      </c>
      <c r="F6" s="3">
        <v>269</v>
      </c>
      <c r="G6" s="3">
        <v>1666</v>
      </c>
      <c r="H6" s="3">
        <v>387</v>
      </c>
      <c r="I6" s="3">
        <v>9824</v>
      </c>
    </row>
    <row r="7" spans="1:32" ht="12" customHeight="1" x14ac:dyDescent="0.2">
      <c r="A7" s="27" t="s">
        <v>32</v>
      </c>
      <c r="B7" s="1" t="s">
        <v>10</v>
      </c>
      <c r="C7" s="10">
        <v>108</v>
      </c>
      <c r="D7" s="10">
        <v>4</v>
      </c>
      <c r="E7" s="10" t="s">
        <v>46</v>
      </c>
      <c r="F7" s="10" t="s">
        <v>43</v>
      </c>
      <c r="G7" s="10" t="s">
        <v>46</v>
      </c>
      <c r="H7" s="10">
        <v>4</v>
      </c>
      <c r="I7" s="10">
        <v>104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301</v>
      </c>
      <c r="D8" s="10">
        <v>11</v>
      </c>
      <c r="E8" s="10" t="s">
        <v>46</v>
      </c>
      <c r="F8" s="10">
        <v>4</v>
      </c>
      <c r="G8" s="10" t="s">
        <v>46</v>
      </c>
      <c r="H8" s="10">
        <v>7</v>
      </c>
      <c r="I8" s="10">
        <v>290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318</v>
      </c>
      <c r="D9" s="10">
        <v>15</v>
      </c>
      <c r="E9" s="10" t="s">
        <v>46</v>
      </c>
      <c r="F9" s="10">
        <v>4</v>
      </c>
      <c r="G9" s="10" t="s">
        <v>46</v>
      </c>
      <c r="H9" s="10">
        <v>11</v>
      </c>
      <c r="I9" s="10">
        <v>303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525</v>
      </c>
      <c r="D10" s="10">
        <v>17</v>
      </c>
      <c r="E10" s="10">
        <v>1</v>
      </c>
      <c r="F10" s="10">
        <v>2</v>
      </c>
      <c r="G10" s="10" t="s">
        <v>43</v>
      </c>
      <c r="H10" s="10">
        <v>14</v>
      </c>
      <c r="I10" s="10">
        <v>508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678</v>
      </c>
      <c r="D11" s="10">
        <v>14</v>
      </c>
      <c r="E11" s="10">
        <v>4</v>
      </c>
      <c r="F11" s="10">
        <v>1</v>
      </c>
      <c r="G11" s="10" t="s">
        <v>43</v>
      </c>
      <c r="H11" s="10">
        <v>9</v>
      </c>
      <c r="I11" s="10">
        <v>664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984</v>
      </c>
      <c r="D12" s="10">
        <v>43</v>
      </c>
      <c r="E12" s="10">
        <v>9</v>
      </c>
      <c r="F12" s="10">
        <v>6</v>
      </c>
      <c r="G12" s="10">
        <v>1</v>
      </c>
      <c r="H12" s="10">
        <v>27</v>
      </c>
      <c r="I12" s="10">
        <v>941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1283</v>
      </c>
      <c r="D13" s="10">
        <v>41</v>
      </c>
      <c r="E13" s="10">
        <v>12</v>
      </c>
      <c r="F13" s="10">
        <v>2</v>
      </c>
      <c r="G13" s="10">
        <v>2</v>
      </c>
      <c r="H13" s="10">
        <v>25</v>
      </c>
      <c r="I13" s="10">
        <v>1242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1225</v>
      </c>
      <c r="D14" s="10">
        <v>39</v>
      </c>
      <c r="E14" s="10">
        <v>11</v>
      </c>
      <c r="F14" s="10">
        <v>2</v>
      </c>
      <c r="G14" s="10">
        <v>1</v>
      </c>
      <c r="H14" s="10">
        <v>25</v>
      </c>
      <c r="I14" s="10">
        <v>1186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1046</v>
      </c>
      <c r="D15" s="10">
        <v>34</v>
      </c>
      <c r="E15" s="10">
        <v>6</v>
      </c>
      <c r="F15" s="10">
        <v>10</v>
      </c>
      <c r="G15" s="10" t="s">
        <v>43</v>
      </c>
      <c r="H15" s="10">
        <v>18</v>
      </c>
      <c r="I15" s="10">
        <v>1012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918</v>
      </c>
      <c r="D16" s="10">
        <v>40</v>
      </c>
      <c r="E16" s="10">
        <v>11</v>
      </c>
      <c r="F16" s="10">
        <v>12</v>
      </c>
      <c r="G16" s="10">
        <v>2</v>
      </c>
      <c r="H16" s="10">
        <v>15</v>
      </c>
      <c r="I16" s="10">
        <v>878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851</v>
      </c>
      <c r="D17" s="10">
        <v>53</v>
      </c>
      <c r="E17" s="10">
        <v>13</v>
      </c>
      <c r="F17" s="10">
        <v>14</v>
      </c>
      <c r="G17" s="10">
        <v>3</v>
      </c>
      <c r="H17" s="10">
        <v>23</v>
      </c>
      <c r="I17" s="10">
        <v>798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905</v>
      </c>
      <c r="D18" s="10">
        <v>81</v>
      </c>
      <c r="E18" s="10">
        <v>30</v>
      </c>
      <c r="F18" s="10">
        <v>26</v>
      </c>
      <c r="G18" s="10" t="s">
        <v>43</v>
      </c>
      <c r="H18" s="10">
        <v>25</v>
      </c>
      <c r="I18" s="10">
        <v>824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912</v>
      </c>
      <c r="D19" s="10">
        <v>279</v>
      </c>
      <c r="E19" s="10">
        <v>194</v>
      </c>
      <c r="F19" s="10">
        <v>26</v>
      </c>
      <c r="G19" s="10">
        <v>15</v>
      </c>
      <c r="H19" s="10">
        <v>44</v>
      </c>
      <c r="I19" s="10">
        <v>633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931</v>
      </c>
      <c r="D20" s="10">
        <v>673</v>
      </c>
      <c r="E20" s="10">
        <v>514</v>
      </c>
      <c r="F20" s="10">
        <v>30</v>
      </c>
      <c r="G20" s="10">
        <v>53</v>
      </c>
      <c r="H20" s="10">
        <v>76</v>
      </c>
      <c r="I20" s="10">
        <v>258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1541</v>
      </c>
      <c r="D21" s="10">
        <v>1461</v>
      </c>
      <c r="E21" s="10">
        <v>1176</v>
      </c>
      <c r="F21" s="10">
        <v>21</v>
      </c>
      <c r="G21" s="10">
        <v>226</v>
      </c>
      <c r="H21" s="10">
        <v>38</v>
      </c>
      <c r="I21" s="10">
        <v>80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1544</v>
      </c>
      <c r="D22" s="10">
        <v>1496</v>
      </c>
      <c r="E22" s="10">
        <v>1097</v>
      </c>
      <c r="F22" s="10">
        <v>29</v>
      </c>
      <c r="G22" s="10">
        <v>357</v>
      </c>
      <c r="H22" s="10">
        <v>13</v>
      </c>
      <c r="I22" s="10">
        <v>48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1069</v>
      </c>
      <c r="D23" s="10">
        <v>1044</v>
      </c>
      <c r="E23" s="10">
        <v>609</v>
      </c>
      <c r="F23" s="10">
        <v>24</v>
      </c>
      <c r="G23" s="10">
        <v>405</v>
      </c>
      <c r="H23" s="10">
        <v>6</v>
      </c>
      <c r="I23" s="10">
        <v>25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703</v>
      </c>
      <c r="D24" s="10">
        <v>689</v>
      </c>
      <c r="E24" s="10">
        <v>325</v>
      </c>
      <c r="F24" s="10">
        <v>31</v>
      </c>
      <c r="G24" s="10">
        <v>330</v>
      </c>
      <c r="H24" s="10">
        <v>3</v>
      </c>
      <c r="I24" s="10">
        <v>14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484</v>
      </c>
      <c r="D25" s="10">
        <v>469</v>
      </c>
      <c r="E25" s="10">
        <v>181</v>
      </c>
      <c r="F25" s="10">
        <v>24</v>
      </c>
      <c r="G25" s="10">
        <v>261</v>
      </c>
      <c r="H25" s="10">
        <v>3</v>
      </c>
      <c r="I25" s="10">
        <v>15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17</v>
      </c>
      <c r="D26" s="10">
        <v>16</v>
      </c>
      <c r="E26" s="10">
        <v>4</v>
      </c>
      <c r="F26" s="10">
        <v>1</v>
      </c>
      <c r="G26" s="10">
        <v>10</v>
      </c>
      <c r="H26" s="10">
        <v>1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9488</v>
      </c>
      <c r="D27" s="3">
        <v>4153</v>
      </c>
      <c r="E27" s="3">
        <v>2253</v>
      </c>
      <c r="F27" s="3">
        <v>234</v>
      </c>
      <c r="G27" s="3">
        <v>1443</v>
      </c>
      <c r="H27" s="3">
        <v>223</v>
      </c>
      <c r="I27" s="3">
        <v>5335</v>
      </c>
    </row>
    <row r="28" spans="1:11" ht="12" customHeight="1" x14ac:dyDescent="0.2">
      <c r="A28" s="27" t="s">
        <v>32</v>
      </c>
      <c r="B28" s="1" t="s">
        <v>10</v>
      </c>
      <c r="C28" s="10">
        <v>51</v>
      </c>
      <c r="D28" s="10">
        <v>3</v>
      </c>
      <c r="E28" s="10" t="s">
        <v>46</v>
      </c>
      <c r="F28" s="10" t="s">
        <v>43</v>
      </c>
      <c r="G28" s="10" t="s">
        <v>46</v>
      </c>
      <c r="H28" s="10">
        <v>3</v>
      </c>
      <c r="I28" s="10">
        <v>48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140</v>
      </c>
      <c r="D29" s="10">
        <v>5</v>
      </c>
      <c r="E29" s="10" t="s">
        <v>46</v>
      </c>
      <c r="F29" s="10">
        <v>3</v>
      </c>
      <c r="G29" s="10" t="s">
        <v>46</v>
      </c>
      <c r="H29" s="10">
        <v>2</v>
      </c>
      <c r="I29" s="10">
        <v>135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155</v>
      </c>
      <c r="D30" s="10">
        <v>5</v>
      </c>
      <c r="E30" s="10" t="s">
        <v>46</v>
      </c>
      <c r="F30" s="10">
        <v>2</v>
      </c>
      <c r="G30" s="10" t="s">
        <v>46</v>
      </c>
      <c r="H30" s="10">
        <v>3</v>
      </c>
      <c r="I30" s="10">
        <v>150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277</v>
      </c>
      <c r="D31" s="10">
        <v>8</v>
      </c>
      <c r="E31" s="10" t="s">
        <v>43</v>
      </c>
      <c r="F31" s="10">
        <v>1</v>
      </c>
      <c r="G31" s="10" t="s">
        <v>43</v>
      </c>
      <c r="H31" s="10">
        <v>7</v>
      </c>
      <c r="I31" s="10">
        <v>269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348</v>
      </c>
      <c r="D32" s="10">
        <v>4</v>
      </c>
      <c r="E32" s="10">
        <v>2</v>
      </c>
      <c r="F32" s="10" t="s">
        <v>43</v>
      </c>
      <c r="G32" s="10" t="s">
        <v>43</v>
      </c>
      <c r="H32" s="10">
        <v>2</v>
      </c>
      <c r="I32" s="10">
        <v>344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566</v>
      </c>
      <c r="D33" s="10">
        <v>30</v>
      </c>
      <c r="E33" s="10">
        <v>5</v>
      </c>
      <c r="F33" s="10">
        <v>4</v>
      </c>
      <c r="G33" s="10">
        <v>1</v>
      </c>
      <c r="H33" s="10">
        <v>20</v>
      </c>
      <c r="I33" s="10">
        <v>536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678</v>
      </c>
      <c r="D34" s="10">
        <v>22</v>
      </c>
      <c r="E34" s="10">
        <v>5</v>
      </c>
      <c r="F34" s="10">
        <v>1</v>
      </c>
      <c r="G34" s="10">
        <v>2</v>
      </c>
      <c r="H34" s="10">
        <v>14</v>
      </c>
      <c r="I34" s="10">
        <v>656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644</v>
      </c>
      <c r="D35" s="10">
        <v>25</v>
      </c>
      <c r="E35" s="10">
        <v>5</v>
      </c>
      <c r="F35" s="10">
        <v>1</v>
      </c>
      <c r="G35" s="10">
        <v>1</v>
      </c>
      <c r="H35" s="10">
        <v>18</v>
      </c>
      <c r="I35" s="10">
        <v>619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569</v>
      </c>
      <c r="D36" s="10">
        <v>24</v>
      </c>
      <c r="E36" s="10">
        <v>3</v>
      </c>
      <c r="F36" s="10">
        <v>9</v>
      </c>
      <c r="G36" s="10" t="s">
        <v>43</v>
      </c>
      <c r="H36" s="10">
        <v>12</v>
      </c>
      <c r="I36" s="10">
        <v>545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511</v>
      </c>
      <c r="D37" s="10">
        <v>26</v>
      </c>
      <c r="E37" s="10">
        <v>7</v>
      </c>
      <c r="F37" s="10">
        <v>9</v>
      </c>
      <c r="G37" s="10">
        <v>1</v>
      </c>
      <c r="H37" s="10">
        <v>9</v>
      </c>
      <c r="I37" s="10">
        <v>485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513</v>
      </c>
      <c r="D38" s="10">
        <v>34</v>
      </c>
      <c r="E38" s="10">
        <v>5</v>
      </c>
      <c r="F38" s="10">
        <v>13</v>
      </c>
      <c r="G38" s="10">
        <v>3</v>
      </c>
      <c r="H38" s="10">
        <v>13</v>
      </c>
      <c r="I38" s="10">
        <v>479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569</v>
      </c>
      <c r="D39" s="10">
        <v>63</v>
      </c>
      <c r="E39" s="10">
        <v>22</v>
      </c>
      <c r="F39" s="10">
        <v>22</v>
      </c>
      <c r="G39" s="10" t="s">
        <v>43</v>
      </c>
      <c r="H39" s="10">
        <v>19</v>
      </c>
      <c r="I39" s="10">
        <v>506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580</v>
      </c>
      <c r="D40" s="10">
        <v>238</v>
      </c>
      <c r="E40" s="10">
        <v>176</v>
      </c>
      <c r="F40" s="10">
        <v>22</v>
      </c>
      <c r="G40" s="10">
        <v>13</v>
      </c>
      <c r="H40" s="10">
        <v>27</v>
      </c>
      <c r="I40" s="10">
        <v>342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557</v>
      </c>
      <c r="D41" s="10">
        <v>443</v>
      </c>
      <c r="E41" s="10">
        <v>342</v>
      </c>
      <c r="F41" s="10">
        <v>23</v>
      </c>
      <c r="G41" s="10">
        <v>43</v>
      </c>
      <c r="H41" s="10">
        <v>35</v>
      </c>
      <c r="I41" s="10">
        <v>114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906</v>
      </c>
      <c r="D42" s="10">
        <v>861</v>
      </c>
      <c r="E42" s="10">
        <v>623</v>
      </c>
      <c r="F42" s="10">
        <v>19</v>
      </c>
      <c r="G42" s="10">
        <v>202</v>
      </c>
      <c r="H42" s="10">
        <v>17</v>
      </c>
      <c r="I42" s="10">
        <v>45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929</v>
      </c>
      <c r="D43" s="10">
        <v>900</v>
      </c>
      <c r="E43" s="10">
        <v>550</v>
      </c>
      <c r="F43" s="10">
        <v>27</v>
      </c>
      <c r="G43" s="10">
        <v>312</v>
      </c>
      <c r="H43" s="10">
        <v>11</v>
      </c>
      <c r="I43" s="10">
        <v>29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678</v>
      </c>
      <c r="D44" s="10">
        <v>663</v>
      </c>
      <c r="E44" s="10">
        <v>280</v>
      </c>
      <c r="F44" s="10">
        <v>23</v>
      </c>
      <c r="G44" s="10">
        <v>354</v>
      </c>
      <c r="H44" s="10">
        <v>6</v>
      </c>
      <c r="I44" s="10">
        <v>15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472</v>
      </c>
      <c r="D45" s="10">
        <v>465</v>
      </c>
      <c r="E45" s="10">
        <v>152</v>
      </c>
      <c r="F45" s="10">
        <v>31</v>
      </c>
      <c r="G45" s="10">
        <v>280</v>
      </c>
      <c r="H45" s="10">
        <v>2</v>
      </c>
      <c r="I45" s="10">
        <v>7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331</v>
      </c>
      <c r="D46" s="10">
        <v>321</v>
      </c>
      <c r="E46" s="10">
        <v>73</v>
      </c>
      <c r="F46" s="10">
        <v>23</v>
      </c>
      <c r="G46" s="10">
        <v>222</v>
      </c>
      <c r="H46" s="10">
        <v>3</v>
      </c>
      <c r="I46" s="10">
        <v>10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14</v>
      </c>
      <c r="D47" s="10">
        <v>13</v>
      </c>
      <c r="E47" s="10">
        <v>3</v>
      </c>
      <c r="F47" s="10">
        <v>1</v>
      </c>
      <c r="G47" s="10">
        <v>9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6855</v>
      </c>
      <c r="D48" s="3">
        <v>2366</v>
      </c>
      <c r="E48" s="3">
        <v>1944</v>
      </c>
      <c r="F48" s="3">
        <v>35</v>
      </c>
      <c r="G48" s="3">
        <v>223</v>
      </c>
      <c r="H48" s="3">
        <v>164</v>
      </c>
      <c r="I48" s="3">
        <v>4489</v>
      </c>
    </row>
    <row r="49" spans="1:11" ht="12" customHeight="1" x14ac:dyDescent="0.2">
      <c r="A49" s="27" t="s">
        <v>32</v>
      </c>
      <c r="B49" s="1" t="s">
        <v>10</v>
      </c>
      <c r="C49" s="10">
        <v>57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56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161</v>
      </c>
      <c r="D50" s="10">
        <v>6</v>
      </c>
      <c r="E50" s="10" t="s">
        <v>46</v>
      </c>
      <c r="F50" s="10">
        <v>1</v>
      </c>
      <c r="G50" s="10" t="s">
        <v>46</v>
      </c>
      <c r="H50" s="10">
        <v>5</v>
      </c>
      <c r="I50" s="10">
        <v>155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163</v>
      </c>
      <c r="D51" s="10">
        <v>10</v>
      </c>
      <c r="E51" s="10" t="s">
        <v>46</v>
      </c>
      <c r="F51" s="10">
        <v>2</v>
      </c>
      <c r="G51" s="10" t="s">
        <v>46</v>
      </c>
      <c r="H51" s="10">
        <v>8</v>
      </c>
      <c r="I51" s="10">
        <v>153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248</v>
      </c>
      <c r="D52" s="10">
        <v>9</v>
      </c>
      <c r="E52" s="10">
        <v>1</v>
      </c>
      <c r="F52" s="10">
        <v>1</v>
      </c>
      <c r="G52" s="10" t="s">
        <v>43</v>
      </c>
      <c r="H52" s="10">
        <v>7</v>
      </c>
      <c r="I52" s="10">
        <v>239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330</v>
      </c>
      <c r="D53" s="10">
        <v>10</v>
      </c>
      <c r="E53" s="10">
        <v>2</v>
      </c>
      <c r="F53" s="10">
        <v>1</v>
      </c>
      <c r="G53" s="10" t="s">
        <v>43</v>
      </c>
      <c r="H53" s="10">
        <v>7</v>
      </c>
      <c r="I53" s="10">
        <v>320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418</v>
      </c>
      <c r="D54" s="10">
        <v>13</v>
      </c>
      <c r="E54" s="10">
        <v>4</v>
      </c>
      <c r="F54" s="10">
        <v>2</v>
      </c>
      <c r="G54" s="10" t="s">
        <v>43</v>
      </c>
      <c r="H54" s="10">
        <v>7</v>
      </c>
      <c r="I54" s="10">
        <v>405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605</v>
      </c>
      <c r="D55" s="10">
        <v>19</v>
      </c>
      <c r="E55" s="10">
        <v>7</v>
      </c>
      <c r="F55" s="10">
        <v>1</v>
      </c>
      <c r="G55" s="10" t="s">
        <v>43</v>
      </c>
      <c r="H55" s="10">
        <v>11</v>
      </c>
      <c r="I55" s="10">
        <v>586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581</v>
      </c>
      <c r="D56" s="10">
        <v>14</v>
      </c>
      <c r="E56" s="10">
        <v>6</v>
      </c>
      <c r="F56" s="10">
        <v>1</v>
      </c>
      <c r="G56" s="10" t="s">
        <v>43</v>
      </c>
      <c r="H56" s="10">
        <v>7</v>
      </c>
      <c r="I56" s="10">
        <v>567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477</v>
      </c>
      <c r="D57" s="10">
        <v>10</v>
      </c>
      <c r="E57" s="10">
        <v>3</v>
      </c>
      <c r="F57" s="10">
        <v>1</v>
      </c>
      <c r="G57" s="10" t="s">
        <v>43</v>
      </c>
      <c r="H57" s="10">
        <v>6</v>
      </c>
      <c r="I57" s="10">
        <v>467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407</v>
      </c>
      <c r="D58" s="10">
        <v>14</v>
      </c>
      <c r="E58" s="10">
        <v>4</v>
      </c>
      <c r="F58" s="10">
        <v>3</v>
      </c>
      <c r="G58" s="10">
        <v>1</v>
      </c>
      <c r="H58" s="10">
        <v>6</v>
      </c>
      <c r="I58" s="10">
        <v>393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338</v>
      </c>
      <c r="D59" s="10">
        <v>19</v>
      </c>
      <c r="E59" s="10">
        <v>8</v>
      </c>
      <c r="F59" s="10">
        <v>1</v>
      </c>
      <c r="G59" s="10" t="s">
        <v>43</v>
      </c>
      <c r="H59" s="10">
        <v>10</v>
      </c>
      <c r="I59" s="10">
        <v>319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336</v>
      </c>
      <c r="D60" s="10">
        <v>18</v>
      </c>
      <c r="E60" s="10">
        <v>8</v>
      </c>
      <c r="F60" s="10">
        <v>4</v>
      </c>
      <c r="G60" s="10" t="s">
        <v>43</v>
      </c>
      <c r="H60" s="10">
        <v>6</v>
      </c>
      <c r="I60" s="10">
        <v>318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332</v>
      </c>
      <c r="D61" s="10">
        <v>41</v>
      </c>
      <c r="E61" s="10">
        <v>18</v>
      </c>
      <c r="F61" s="10">
        <v>4</v>
      </c>
      <c r="G61" s="10">
        <v>2</v>
      </c>
      <c r="H61" s="10">
        <v>17</v>
      </c>
      <c r="I61" s="10">
        <v>291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374</v>
      </c>
      <c r="D62" s="10">
        <v>230</v>
      </c>
      <c r="E62" s="10">
        <v>172</v>
      </c>
      <c r="F62" s="10">
        <v>7</v>
      </c>
      <c r="G62" s="10">
        <v>10</v>
      </c>
      <c r="H62" s="10">
        <v>41</v>
      </c>
      <c r="I62" s="10">
        <v>144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635</v>
      </c>
      <c r="D63" s="10">
        <v>600</v>
      </c>
      <c r="E63" s="10">
        <v>553</v>
      </c>
      <c r="F63" s="10">
        <v>2</v>
      </c>
      <c r="G63" s="10">
        <v>24</v>
      </c>
      <c r="H63" s="10">
        <v>21</v>
      </c>
      <c r="I63" s="10">
        <v>35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615</v>
      </c>
      <c r="D64" s="10">
        <v>596</v>
      </c>
      <c r="E64" s="10">
        <v>547</v>
      </c>
      <c r="F64" s="10">
        <v>2</v>
      </c>
      <c r="G64" s="10">
        <v>45</v>
      </c>
      <c r="H64" s="10">
        <v>2</v>
      </c>
      <c r="I64" s="10">
        <v>19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391</v>
      </c>
      <c r="D65" s="10">
        <v>381</v>
      </c>
      <c r="E65" s="10">
        <v>329</v>
      </c>
      <c r="F65" s="10">
        <v>1</v>
      </c>
      <c r="G65" s="10">
        <v>51</v>
      </c>
      <c r="H65" s="10" t="s">
        <v>43</v>
      </c>
      <c r="I65" s="10">
        <v>10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231</v>
      </c>
      <c r="D66" s="10">
        <v>224</v>
      </c>
      <c r="E66" s="10">
        <v>173</v>
      </c>
      <c r="F66" s="10" t="s">
        <v>43</v>
      </c>
      <c r="G66" s="10">
        <v>50</v>
      </c>
      <c r="H66" s="10">
        <v>1</v>
      </c>
      <c r="I66" s="10">
        <v>7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153</v>
      </c>
      <c r="D67" s="10">
        <v>148</v>
      </c>
      <c r="E67" s="10">
        <v>108</v>
      </c>
      <c r="F67" s="10">
        <v>1</v>
      </c>
      <c r="G67" s="10">
        <v>39</v>
      </c>
      <c r="H67" s="10" t="s">
        <v>43</v>
      </c>
      <c r="I67" s="10">
        <v>5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3</v>
      </c>
      <c r="D68" s="6">
        <v>3</v>
      </c>
      <c r="E68" s="6">
        <v>1</v>
      </c>
      <c r="F68" s="6" t="s">
        <v>43</v>
      </c>
      <c r="G68" s="6">
        <v>1</v>
      </c>
      <c r="H68" s="6">
        <v>1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311</v>
      </c>
      <c r="D6" s="3">
        <v>83</v>
      </c>
      <c r="E6" s="3">
        <v>51</v>
      </c>
      <c r="F6" s="3">
        <v>10</v>
      </c>
      <c r="G6" s="3">
        <v>10</v>
      </c>
      <c r="H6" s="3">
        <v>12</v>
      </c>
      <c r="I6" s="3">
        <v>228</v>
      </c>
    </row>
    <row r="7" spans="1:32" ht="12" customHeight="1" x14ac:dyDescent="0.2">
      <c r="A7" s="27" t="s">
        <v>32</v>
      </c>
      <c r="B7" s="1" t="s">
        <v>10</v>
      </c>
      <c r="C7" s="10">
        <v>1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 t="s">
        <v>43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12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11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23</v>
      </c>
      <c r="D9" s="10">
        <v>3</v>
      </c>
      <c r="E9" s="10" t="s">
        <v>46</v>
      </c>
      <c r="F9" s="10">
        <v>1</v>
      </c>
      <c r="G9" s="10" t="s">
        <v>46</v>
      </c>
      <c r="H9" s="10">
        <v>2</v>
      </c>
      <c r="I9" s="10">
        <v>20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21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21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23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23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22</v>
      </c>
      <c r="D12" s="10">
        <v>2</v>
      </c>
      <c r="E12" s="10" t="s">
        <v>43</v>
      </c>
      <c r="F12" s="10" t="s">
        <v>43</v>
      </c>
      <c r="G12" s="10" t="s">
        <v>43</v>
      </c>
      <c r="H12" s="10">
        <v>2</v>
      </c>
      <c r="I12" s="10">
        <v>20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21</v>
      </c>
      <c r="D13" s="10">
        <v>3</v>
      </c>
      <c r="E13" s="10">
        <v>1</v>
      </c>
      <c r="F13" s="10">
        <v>1</v>
      </c>
      <c r="G13" s="10">
        <v>1</v>
      </c>
      <c r="H13" s="10" t="s">
        <v>43</v>
      </c>
      <c r="I13" s="10">
        <v>18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31</v>
      </c>
      <c r="D14" s="10">
        <v>4</v>
      </c>
      <c r="E14" s="10">
        <v>1</v>
      </c>
      <c r="F14" s="10">
        <v>1</v>
      </c>
      <c r="G14" s="10" t="s">
        <v>43</v>
      </c>
      <c r="H14" s="10">
        <v>2</v>
      </c>
      <c r="I14" s="10">
        <v>27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24</v>
      </c>
      <c r="D15" s="10">
        <v>1</v>
      </c>
      <c r="E15" s="10">
        <v>1</v>
      </c>
      <c r="F15" s="10" t="s">
        <v>43</v>
      </c>
      <c r="G15" s="10" t="s">
        <v>43</v>
      </c>
      <c r="H15" s="10" t="s">
        <v>43</v>
      </c>
      <c r="I15" s="10">
        <v>23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20</v>
      </c>
      <c r="D16" s="10">
        <v>2</v>
      </c>
      <c r="E16" s="10" t="s">
        <v>43</v>
      </c>
      <c r="F16" s="10">
        <v>2</v>
      </c>
      <c r="G16" s="10" t="s">
        <v>43</v>
      </c>
      <c r="H16" s="10" t="s">
        <v>43</v>
      </c>
      <c r="I16" s="10">
        <v>18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24</v>
      </c>
      <c r="D17" s="10">
        <v>1</v>
      </c>
      <c r="E17" s="10" t="s">
        <v>43</v>
      </c>
      <c r="F17" s="10" t="s">
        <v>43</v>
      </c>
      <c r="G17" s="10" t="s">
        <v>43</v>
      </c>
      <c r="H17" s="10">
        <v>1</v>
      </c>
      <c r="I17" s="10">
        <v>23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11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11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11</v>
      </c>
      <c r="D19" s="10">
        <v>4</v>
      </c>
      <c r="E19" s="10">
        <v>2</v>
      </c>
      <c r="F19" s="10">
        <v>1</v>
      </c>
      <c r="G19" s="10" t="s">
        <v>43</v>
      </c>
      <c r="H19" s="10">
        <v>1</v>
      </c>
      <c r="I19" s="10">
        <v>7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10</v>
      </c>
      <c r="D20" s="10">
        <v>6</v>
      </c>
      <c r="E20" s="10">
        <v>5</v>
      </c>
      <c r="F20" s="10" t="s">
        <v>43</v>
      </c>
      <c r="G20" s="10">
        <v>1</v>
      </c>
      <c r="H20" s="10" t="s">
        <v>43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26</v>
      </c>
      <c r="D21" s="10">
        <v>26</v>
      </c>
      <c r="E21" s="10">
        <v>20</v>
      </c>
      <c r="F21" s="10">
        <v>2</v>
      </c>
      <c r="G21" s="10">
        <v>2</v>
      </c>
      <c r="H21" s="10">
        <v>2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14</v>
      </c>
      <c r="D22" s="10">
        <v>14</v>
      </c>
      <c r="E22" s="10">
        <v>12</v>
      </c>
      <c r="F22" s="10" t="s">
        <v>43</v>
      </c>
      <c r="G22" s="10">
        <v>2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9</v>
      </c>
      <c r="D23" s="10">
        <v>9</v>
      </c>
      <c r="E23" s="10">
        <v>5</v>
      </c>
      <c r="F23" s="10">
        <v>1</v>
      </c>
      <c r="G23" s="10">
        <v>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2</v>
      </c>
      <c r="E24" s="10">
        <v>2</v>
      </c>
      <c r="F24" s="10" t="s">
        <v>43</v>
      </c>
      <c r="G24" s="10" t="s">
        <v>43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4</v>
      </c>
      <c r="E25" s="10">
        <v>2</v>
      </c>
      <c r="F25" s="10">
        <v>1</v>
      </c>
      <c r="G25" s="10">
        <v>1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162</v>
      </c>
      <c r="D27" s="3">
        <v>49</v>
      </c>
      <c r="E27" s="3">
        <v>27</v>
      </c>
      <c r="F27" s="3">
        <v>7</v>
      </c>
      <c r="G27" s="3">
        <v>7</v>
      </c>
      <c r="H27" s="3">
        <v>8</v>
      </c>
      <c r="I27" s="3">
        <v>113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6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5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9</v>
      </c>
      <c r="D30" s="10">
        <v>2</v>
      </c>
      <c r="E30" s="10" t="s">
        <v>46</v>
      </c>
      <c r="F30" s="10">
        <v>1</v>
      </c>
      <c r="G30" s="10" t="s">
        <v>46</v>
      </c>
      <c r="H30" s="10">
        <v>1</v>
      </c>
      <c r="I30" s="10">
        <v>7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9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9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9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12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11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14</v>
      </c>
      <c r="D34" s="10">
        <v>1</v>
      </c>
      <c r="E34" s="10" t="s">
        <v>43</v>
      </c>
      <c r="F34" s="10" t="s">
        <v>43</v>
      </c>
      <c r="G34" s="10">
        <v>1</v>
      </c>
      <c r="H34" s="10" t="s">
        <v>43</v>
      </c>
      <c r="I34" s="10">
        <v>13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19</v>
      </c>
      <c r="D35" s="10">
        <v>2</v>
      </c>
      <c r="E35" s="10" t="s">
        <v>43</v>
      </c>
      <c r="F35" s="10">
        <v>1</v>
      </c>
      <c r="G35" s="10" t="s">
        <v>43</v>
      </c>
      <c r="H35" s="10">
        <v>1</v>
      </c>
      <c r="I35" s="10">
        <v>17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11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10</v>
      </c>
      <c r="D37" s="10">
        <v>2</v>
      </c>
      <c r="E37" s="10" t="s">
        <v>43</v>
      </c>
      <c r="F37" s="10">
        <v>2</v>
      </c>
      <c r="G37" s="10" t="s">
        <v>43</v>
      </c>
      <c r="H37" s="10" t="s">
        <v>43</v>
      </c>
      <c r="I37" s="10">
        <v>8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12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11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6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6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7</v>
      </c>
      <c r="D40" s="10">
        <v>3</v>
      </c>
      <c r="E40" s="10">
        <v>2</v>
      </c>
      <c r="F40" s="10" t="s">
        <v>43</v>
      </c>
      <c r="G40" s="10" t="s">
        <v>43</v>
      </c>
      <c r="H40" s="10">
        <v>1</v>
      </c>
      <c r="I40" s="10">
        <v>4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4</v>
      </c>
      <c r="D41" s="10">
        <v>3</v>
      </c>
      <c r="E41" s="10">
        <v>3</v>
      </c>
      <c r="F41" s="10" t="s">
        <v>43</v>
      </c>
      <c r="G41" s="10" t="s">
        <v>43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16</v>
      </c>
      <c r="D42" s="10">
        <v>16</v>
      </c>
      <c r="E42" s="10">
        <v>10</v>
      </c>
      <c r="F42" s="10">
        <v>2</v>
      </c>
      <c r="G42" s="10">
        <v>2</v>
      </c>
      <c r="H42" s="10">
        <v>2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8</v>
      </c>
      <c r="D43" s="10">
        <v>8</v>
      </c>
      <c r="E43" s="10">
        <v>7</v>
      </c>
      <c r="F43" s="10" t="s">
        <v>43</v>
      </c>
      <c r="G43" s="10">
        <v>1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5</v>
      </c>
      <c r="D44" s="10">
        <v>5</v>
      </c>
      <c r="E44" s="10">
        <v>2</v>
      </c>
      <c r="F44" s="10" t="s">
        <v>43</v>
      </c>
      <c r="G44" s="10">
        <v>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4</v>
      </c>
      <c r="D46" s="10">
        <v>3</v>
      </c>
      <c r="E46" s="10">
        <v>2</v>
      </c>
      <c r="F46" s="10">
        <v>1</v>
      </c>
      <c r="G46" s="10" t="s">
        <v>43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149</v>
      </c>
      <c r="D48" s="3">
        <v>34</v>
      </c>
      <c r="E48" s="3">
        <v>24</v>
      </c>
      <c r="F48" s="3">
        <v>3</v>
      </c>
      <c r="G48" s="3">
        <v>3</v>
      </c>
      <c r="H48" s="3">
        <v>4</v>
      </c>
      <c r="I48" s="3">
        <v>115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 t="s">
        <v>43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6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14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13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14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10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7</v>
      </c>
      <c r="D55" s="10">
        <v>2</v>
      </c>
      <c r="E55" s="10">
        <v>1</v>
      </c>
      <c r="F55" s="10">
        <v>1</v>
      </c>
      <c r="G55" s="10" t="s">
        <v>43</v>
      </c>
      <c r="H55" s="10" t="s">
        <v>43</v>
      </c>
      <c r="I55" s="10">
        <v>5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12</v>
      </c>
      <c r="D56" s="10">
        <v>2</v>
      </c>
      <c r="E56" s="10">
        <v>1</v>
      </c>
      <c r="F56" s="10" t="s">
        <v>43</v>
      </c>
      <c r="G56" s="10" t="s">
        <v>43</v>
      </c>
      <c r="H56" s="10">
        <v>1</v>
      </c>
      <c r="I56" s="10">
        <v>10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13</v>
      </c>
      <c r="D57" s="10">
        <v>1</v>
      </c>
      <c r="E57" s="10">
        <v>1</v>
      </c>
      <c r="F57" s="10" t="s">
        <v>43</v>
      </c>
      <c r="G57" s="10" t="s">
        <v>43</v>
      </c>
      <c r="H57" s="10" t="s">
        <v>43</v>
      </c>
      <c r="I57" s="10">
        <v>12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10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12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5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</v>
      </c>
      <c r="D61" s="10">
        <v>1</v>
      </c>
      <c r="E61" s="10" t="s">
        <v>43</v>
      </c>
      <c r="F61" s="10">
        <v>1</v>
      </c>
      <c r="G61" s="10" t="s">
        <v>43</v>
      </c>
      <c r="H61" s="10" t="s">
        <v>43</v>
      </c>
      <c r="I61" s="10">
        <v>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</v>
      </c>
      <c r="D62" s="10">
        <v>3</v>
      </c>
      <c r="E62" s="10">
        <v>2</v>
      </c>
      <c r="F62" s="10" t="s">
        <v>43</v>
      </c>
      <c r="G62" s="10">
        <v>1</v>
      </c>
      <c r="H62" s="10" t="s">
        <v>43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10</v>
      </c>
      <c r="D63" s="10">
        <v>10</v>
      </c>
      <c r="E63" s="10">
        <v>10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</v>
      </c>
      <c r="D64" s="10">
        <v>6</v>
      </c>
      <c r="E64" s="10">
        <v>5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3</v>
      </c>
      <c r="F65" s="10">
        <v>1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 t="s">
        <v>43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1809</v>
      </c>
      <c r="D6" s="3">
        <v>694</v>
      </c>
      <c r="E6" s="3">
        <v>432</v>
      </c>
      <c r="F6" s="3">
        <v>39</v>
      </c>
      <c r="G6" s="3">
        <v>141</v>
      </c>
      <c r="H6" s="3">
        <v>82</v>
      </c>
      <c r="I6" s="3">
        <v>1115</v>
      </c>
    </row>
    <row r="7" spans="1:32" ht="12" customHeight="1" x14ac:dyDescent="0.2">
      <c r="A7" s="27" t="s">
        <v>32</v>
      </c>
      <c r="B7" s="1" t="s">
        <v>10</v>
      </c>
      <c r="C7" s="10">
        <v>27</v>
      </c>
      <c r="D7" s="10">
        <v>2</v>
      </c>
      <c r="E7" s="10" t="s">
        <v>46</v>
      </c>
      <c r="F7" s="10" t="s">
        <v>43</v>
      </c>
      <c r="G7" s="10" t="s">
        <v>46</v>
      </c>
      <c r="H7" s="10">
        <v>2</v>
      </c>
      <c r="I7" s="10">
        <v>25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41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72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71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107</v>
      </c>
      <c r="D10" s="10">
        <v>3</v>
      </c>
      <c r="E10" s="10" t="s">
        <v>43</v>
      </c>
      <c r="F10" s="10" t="s">
        <v>43</v>
      </c>
      <c r="G10" s="10" t="s">
        <v>43</v>
      </c>
      <c r="H10" s="10">
        <v>3</v>
      </c>
      <c r="I10" s="10">
        <v>104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65</v>
      </c>
      <c r="D11" s="10">
        <v>3</v>
      </c>
      <c r="E11" s="10">
        <v>1</v>
      </c>
      <c r="F11" s="10" t="s">
        <v>43</v>
      </c>
      <c r="G11" s="10" t="s">
        <v>43</v>
      </c>
      <c r="H11" s="10">
        <v>2</v>
      </c>
      <c r="I11" s="10">
        <v>62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82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82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105</v>
      </c>
      <c r="D13" s="10">
        <v>3</v>
      </c>
      <c r="E13" s="10" t="s">
        <v>43</v>
      </c>
      <c r="F13" s="10" t="s">
        <v>43</v>
      </c>
      <c r="G13" s="10" t="s">
        <v>43</v>
      </c>
      <c r="H13" s="10">
        <v>3</v>
      </c>
      <c r="I13" s="10">
        <v>102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115</v>
      </c>
      <c r="D14" s="10">
        <v>5</v>
      </c>
      <c r="E14" s="10" t="s">
        <v>43</v>
      </c>
      <c r="F14" s="10">
        <v>1</v>
      </c>
      <c r="G14" s="10" t="s">
        <v>43</v>
      </c>
      <c r="H14" s="10">
        <v>4</v>
      </c>
      <c r="I14" s="10">
        <v>110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98</v>
      </c>
      <c r="D15" s="10">
        <v>5</v>
      </c>
      <c r="E15" s="10" t="s">
        <v>43</v>
      </c>
      <c r="F15" s="10">
        <v>1</v>
      </c>
      <c r="G15" s="10">
        <v>1</v>
      </c>
      <c r="H15" s="10">
        <v>3</v>
      </c>
      <c r="I15" s="10">
        <v>93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120</v>
      </c>
      <c r="D16" s="10">
        <v>11</v>
      </c>
      <c r="E16" s="10">
        <v>2</v>
      </c>
      <c r="F16" s="10">
        <v>5</v>
      </c>
      <c r="G16" s="10">
        <v>1</v>
      </c>
      <c r="H16" s="10">
        <v>3</v>
      </c>
      <c r="I16" s="10">
        <v>109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113</v>
      </c>
      <c r="D17" s="10">
        <v>18</v>
      </c>
      <c r="E17" s="10">
        <v>4</v>
      </c>
      <c r="F17" s="10">
        <v>7</v>
      </c>
      <c r="G17" s="10" t="s">
        <v>43</v>
      </c>
      <c r="H17" s="10">
        <v>7</v>
      </c>
      <c r="I17" s="10">
        <v>95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126</v>
      </c>
      <c r="D18" s="10">
        <v>25</v>
      </c>
      <c r="E18" s="10">
        <v>4</v>
      </c>
      <c r="F18" s="10">
        <v>9</v>
      </c>
      <c r="G18" s="10" t="s">
        <v>43</v>
      </c>
      <c r="H18" s="10">
        <v>12</v>
      </c>
      <c r="I18" s="10">
        <v>101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107</v>
      </c>
      <c r="D19" s="10">
        <v>41</v>
      </c>
      <c r="E19" s="10">
        <v>28</v>
      </c>
      <c r="F19" s="10">
        <v>1</v>
      </c>
      <c r="G19" s="10">
        <v>1</v>
      </c>
      <c r="H19" s="10">
        <v>11</v>
      </c>
      <c r="I19" s="10">
        <v>66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117</v>
      </c>
      <c r="D20" s="10">
        <v>89</v>
      </c>
      <c r="E20" s="10">
        <v>61</v>
      </c>
      <c r="F20" s="10">
        <v>4</v>
      </c>
      <c r="G20" s="10">
        <v>6</v>
      </c>
      <c r="H20" s="10">
        <v>18</v>
      </c>
      <c r="I20" s="10">
        <v>28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174</v>
      </c>
      <c r="D21" s="10">
        <v>160</v>
      </c>
      <c r="E21" s="10">
        <v>123</v>
      </c>
      <c r="F21" s="10">
        <v>4</v>
      </c>
      <c r="G21" s="10">
        <v>25</v>
      </c>
      <c r="H21" s="10">
        <v>8</v>
      </c>
      <c r="I21" s="10">
        <v>14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160</v>
      </c>
      <c r="D22" s="10">
        <v>154</v>
      </c>
      <c r="E22" s="10">
        <v>109</v>
      </c>
      <c r="F22" s="10">
        <v>3</v>
      </c>
      <c r="G22" s="10">
        <v>40</v>
      </c>
      <c r="H22" s="10">
        <v>2</v>
      </c>
      <c r="I22" s="10">
        <v>6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90</v>
      </c>
      <c r="D23" s="10">
        <v>87</v>
      </c>
      <c r="E23" s="10">
        <v>58</v>
      </c>
      <c r="F23" s="10">
        <v>1</v>
      </c>
      <c r="G23" s="10">
        <v>25</v>
      </c>
      <c r="H23" s="10">
        <v>3</v>
      </c>
      <c r="I23" s="10">
        <v>3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58</v>
      </c>
      <c r="D24" s="10">
        <v>57</v>
      </c>
      <c r="E24" s="10">
        <v>31</v>
      </c>
      <c r="F24" s="10">
        <v>2</v>
      </c>
      <c r="G24" s="10">
        <v>24</v>
      </c>
      <c r="H24" s="10" t="s">
        <v>43</v>
      </c>
      <c r="I24" s="10">
        <v>1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31</v>
      </c>
      <c r="D25" s="10">
        <v>29</v>
      </c>
      <c r="E25" s="10">
        <v>10</v>
      </c>
      <c r="F25" s="10">
        <v>1</v>
      </c>
      <c r="G25" s="10">
        <v>18</v>
      </c>
      <c r="H25" s="10" t="s">
        <v>43</v>
      </c>
      <c r="I25" s="10">
        <v>2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1054</v>
      </c>
      <c r="D27" s="3">
        <v>434</v>
      </c>
      <c r="E27" s="3">
        <v>226</v>
      </c>
      <c r="F27" s="3">
        <v>34</v>
      </c>
      <c r="G27" s="3">
        <v>126</v>
      </c>
      <c r="H27" s="3">
        <v>48</v>
      </c>
      <c r="I27" s="3">
        <v>620</v>
      </c>
    </row>
    <row r="28" spans="1:11" ht="12" customHeight="1" x14ac:dyDescent="0.2">
      <c r="A28" s="27" t="s">
        <v>32</v>
      </c>
      <c r="B28" s="1" t="s">
        <v>10</v>
      </c>
      <c r="C28" s="10">
        <v>15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14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17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17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46</v>
      </c>
      <c r="D30" s="10">
        <v>1</v>
      </c>
      <c r="E30" s="10" t="s">
        <v>46</v>
      </c>
      <c r="F30" s="10" t="s">
        <v>43</v>
      </c>
      <c r="G30" s="10" t="s">
        <v>46</v>
      </c>
      <c r="H30" s="10">
        <v>1</v>
      </c>
      <c r="I30" s="10">
        <v>45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59</v>
      </c>
      <c r="D31" s="10">
        <v>3</v>
      </c>
      <c r="E31" s="10" t="s">
        <v>43</v>
      </c>
      <c r="F31" s="10" t="s">
        <v>43</v>
      </c>
      <c r="G31" s="10" t="s">
        <v>43</v>
      </c>
      <c r="H31" s="10">
        <v>3</v>
      </c>
      <c r="I31" s="10">
        <v>56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29</v>
      </c>
      <c r="D32" s="10">
        <v>1</v>
      </c>
      <c r="E32" s="10">
        <v>1</v>
      </c>
      <c r="F32" s="10" t="s">
        <v>43</v>
      </c>
      <c r="G32" s="10" t="s">
        <v>43</v>
      </c>
      <c r="H32" s="10" t="s">
        <v>43</v>
      </c>
      <c r="I32" s="10">
        <v>28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50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50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49</v>
      </c>
      <c r="D34" s="10">
        <v>2</v>
      </c>
      <c r="E34" s="10" t="s">
        <v>43</v>
      </c>
      <c r="F34" s="10" t="s">
        <v>43</v>
      </c>
      <c r="G34" s="10" t="s">
        <v>43</v>
      </c>
      <c r="H34" s="10">
        <v>2</v>
      </c>
      <c r="I34" s="10">
        <v>47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70</v>
      </c>
      <c r="D35" s="10">
        <v>3</v>
      </c>
      <c r="E35" s="10" t="s">
        <v>43</v>
      </c>
      <c r="F35" s="10">
        <v>1</v>
      </c>
      <c r="G35" s="10" t="s">
        <v>43</v>
      </c>
      <c r="H35" s="10">
        <v>2</v>
      </c>
      <c r="I35" s="10">
        <v>67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65</v>
      </c>
      <c r="D36" s="10">
        <v>5</v>
      </c>
      <c r="E36" s="10" t="s">
        <v>43</v>
      </c>
      <c r="F36" s="10">
        <v>1</v>
      </c>
      <c r="G36" s="10">
        <v>1</v>
      </c>
      <c r="H36" s="10">
        <v>3</v>
      </c>
      <c r="I36" s="10">
        <v>60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75</v>
      </c>
      <c r="D37" s="10">
        <v>8</v>
      </c>
      <c r="E37" s="10" t="s">
        <v>43</v>
      </c>
      <c r="F37" s="10">
        <v>5</v>
      </c>
      <c r="G37" s="10">
        <v>1</v>
      </c>
      <c r="H37" s="10">
        <v>2</v>
      </c>
      <c r="I37" s="10">
        <v>67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71</v>
      </c>
      <c r="D38" s="10">
        <v>13</v>
      </c>
      <c r="E38" s="10" t="s">
        <v>43</v>
      </c>
      <c r="F38" s="10">
        <v>7</v>
      </c>
      <c r="G38" s="10" t="s">
        <v>43</v>
      </c>
      <c r="H38" s="10">
        <v>6</v>
      </c>
      <c r="I38" s="10">
        <v>58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76</v>
      </c>
      <c r="D39" s="10">
        <v>19</v>
      </c>
      <c r="E39" s="10">
        <v>3</v>
      </c>
      <c r="F39" s="10">
        <v>9</v>
      </c>
      <c r="G39" s="10" t="s">
        <v>43</v>
      </c>
      <c r="H39" s="10">
        <v>7</v>
      </c>
      <c r="I39" s="10">
        <v>57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58</v>
      </c>
      <c r="D40" s="10">
        <v>31</v>
      </c>
      <c r="E40" s="10">
        <v>24</v>
      </c>
      <c r="F40" s="10">
        <v>1</v>
      </c>
      <c r="G40" s="10">
        <v>1</v>
      </c>
      <c r="H40" s="10">
        <v>5</v>
      </c>
      <c r="I40" s="10">
        <v>27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66</v>
      </c>
      <c r="D41" s="10">
        <v>57</v>
      </c>
      <c r="E41" s="10">
        <v>39</v>
      </c>
      <c r="F41" s="10">
        <v>2</v>
      </c>
      <c r="G41" s="10">
        <v>6</v>
      </c>
      <c r="H41" s="10">
        <v>10</v>
      </c>
      <c r="I41" s="10">
        <v>9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100</v>
      </c>
      <c r="D42" s="10">
        <v>92</v>
      </c>
      <c r="E42" s="10">
        <v>63</v>
      </c>
      <c r="F42" s="10">
        <v>2</v>
      </c>
      <c r="G42" s="10">
        <v>24</v>
      </c>
      <c r="H42" s="10">
        <v>3</v>
      </c>
      <c r="I42" s="10">
        <v>8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99</v>
      </c>
      <c r="D43" s="10">
        <v>94</v>
      </c>
      <c r="E43" s="10">
        <v>57</v>
      </c>
      <c r="F43" s="10">
        <v>3</v>
      </c>
      <c r="G43" s="10">
        <v>33</v>
      </c>
      <c r="H43" s="10">
        <v>1</v>
      </c>
      <c r="I43" s="10">
        <v>5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49</v>
      </c>
      <c r="D44" s="10">
        <v>47</v>
      </c>
      <c r="E44" s="10">
        <v>24</v>
      </c>
      <c r="F44" s="10" t="s">
        <v>43</v>
      </c>
      <c r="G44" s="10">
        <v>21</v>
      </c>
      <c r="H44" s="10">
        <v>2</v>
      </c>
      <c r="I44" s="10">
        <v>2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33</v>
      </c>
      <c r="D45" s="10">
        <v>32</v>
      </c>
      <c r="E45" s="10">
        <v>8</v>
      </c>
      <c r="F45" s="10">
        <v>2</v>
      </c>
      <c r="G45" s="10">
        <v>22</v>
      </c>
      <c r="H45" s="10" t="s">
        <v>43</v>
      </c>
      <c r="I45" s="10">
        <v>1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26</v>
      </c>
      <c r="D46" s="10">
        <v>24</v>
      </c>
      <c r="E46" s="10">
        <v>6</v>
      </c>
      <c r="F46" s="10">
        <v>1</v>
      </c>
      <c r="G46" s="10">
        <v>17</v>
      </c>
      <c r="H46" s="10" t="s">
        <v>43</v>
      </c>
      <c r="I46" s="10">
        <v>2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>
        <v>1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755</v>
      </c>
      <c r="D48" s="3">
        <v>260</v>
      </c>
      <c r="E48" s="3">
        <v>206</v>
      </c>
      <c r="F48" s="3">
        <v>5</v>
      </c>
      <c r="G48" s="3">
        <v>15</v>
      </c>
      <c r="H48" s="3">
        <v>34</v>
      </c>
      <c r="I48" s="3">
        <v>495</v>
      </c>
    </row>
    <row r="49" spans="1:11" ht="12" customHeight="1" x14ac:dyDescent="0.2">
      <c r="A49" s="27" t="s">
        <v>32</v>
      </c>
      <c r="B49" s="1" t="s">
        <v>10</v>
      </c>
      <c r="C49" s="10">
        <v>12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11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24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24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26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26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48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48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36</v>
      </c>
      <c r="D53" s="10">
        <v>2</v>
      </c>
      <c r="E53" s="10" t="s">
        <v>43</v>
      </c>
      <c r="F53" s="10" t="s">
        <v>43</v>
      </c>
      <c r="G53" s="10" t="s">
        <v>43</v>
      </c>
      <c r="H53" s="10">
        <v>2</v>
      </c>
      <c r="I53" s="10">
        <v>34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32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32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56</v>
      </c>
      <c r="D55" s="10">
        <v>1</v>
      </c>
      <c r="E55" s="10" t="s">
        <v>43</v>
      </c>
      <c r="F55" s="10" t="s">
        <v>43</v>
      </c>
      <c r="G55" s="10" t="s">
        <v>43</v>
      </c>
      <c r="H55" s="10">
        <v>1</v>
      </c>
      <c r="I55" s="10">
        <v>55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45</v>
      </c>
      <c r="D56" s="10">
        <v>2</v>
      </c>
      <c r="E56" s="10" t="s">
        <v>43</v>
      </c>
      <c r="F56" s="10" t="s">
        <v>43</v>
      </c>
      <c r="G56" s="10" t="s">
        <v>43</v>
      </c>
      <c r="H56" s="10">
        <v>2</v>
      </c>
      <c r="I56" s="10">
        <v>43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33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33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45</v>
      </c>
      <c r="D58" s="10">
        <v>3</v>
      </c>
      <c r="E58" s="10">
        <v>2</v>
      </c>
      <c r="F58" s="10" t="s">
        <v>43</v>
      </c>
      <c r="G58" s="10" t="s">
        <v>43</v>
      </c>
      <c r="H58" s="10">
        <v>1</v>
      </c>
      <c r="I58" s="10">
        <v>42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42</v>
      </c>
      <c r="D59" s="10">
        <v>5</v>
      </c>
      <c r="E59" s="10">
        <v>4</v>
      </c>
      <c r="F59" s="10" t="s">
        <v>43</v>
      </c>
      <c r="G59" s="10" t="s">
        <v>43</v>
      </c>
      <c r="H59" s="10">
        <v>1</v>
      </c>
      <c r="I59" s="10">
        <v>37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50</v>
      </c>
      <c r="D60" s="10">
        <v>6</v>
      </c>
      <c r="E60" s="10">
        <v>1</v>
      </c>
      <c r="F60" s="10" t="s">
        <v>43</v>
      </c>
      <c r="G60" s="10" t="s">
        <v>43</v>
      </c>
      <c r="H60" s="10">
        <v>5</v>
      </c>
      <c r="I60" s="10">
        <v>44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49</v>
      </c>
      <c r="D61" s="10">
        <v>10</v>
      </c>
      <c r="E61" s="10">
        <v>4</v>
      </c>
      <c r="F61" s="10" t="s">
        <v>43</v>
      </c>
      <c r="G61" s="10" t="s">
        <v>43</v>
      </c>
      <c r="H61" s="10">
        <v>6</v>
      </c>
      <c r="I61" s="10">
        <v>39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51</v>
      </c>
      <c r="D62" s="10">
        <v>32</v>
      </c>
      <c r="E62" s="10">
        <v>22</v>
      </c>
      <c r="F62" s="10">
        <v>2</v>
      </c>
      <c r="G62" s="10" t="s">
        <v>43</v>
      </c>
      <c r="H62" s="10">
        <v>8</v>
      </c>
      <c r="I62" s="10">
        <v>19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74</v>
      </c>
      <c r="D63" s="10">
        <v>68</v>
      </c>
      <c r="E63" s="10">
        <v>60</v>
      </c>
      <c r="F63" s="10">
        <v>2</v>
      </c>
      <c r="G63" s="10">
        <v>1</v>
      </c>
      <c r="H63" s="10">
        <v>5</v>
      </c>
      <c r="I63" s="10">
        <v>6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61</v>
      </c>
      <c r="D64" s="10">
        <v>60</v>
      </c>
      <c r="E64" s="10">
        <v>52</v>
      </c>
      <c r="F64" s="10" t="s">
        <v>43</v>
      </c>
      <c r="G64" s="10">
        <v>7</v>
      </c>
      <c r="H64" s="10">
        <v>1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41</v>
      </c>
      <c r="D65" s="10">
        <v>40</v>
      </c>
      <c r="E65" s="10">
        <v>34</v>
      </c>
      <c r="F65" s="10">
        <v>1</v>
      </c>
      <c r="G65" s="10">
        <v>4</v>
      </c>
      <c r="H65" s="10">
        <v>1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25</v>
      </c>
      <c r="D66" s="10">
        <v>25</v>
      </c>
      <c r="E66" s="10">
        <v>23</v>
      </c>
      <c r="F66" s="10" t="s">
        <v>43</v>
      </c>
      <c r="G66" s="10">
        <v>2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</v>
      </c>
      <c r="D67" s="10">
        <v>5</v>
      </c>
      <c r="E67" s="10">
        <v>4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667</v>
      </c>
      <c r="D6" s="3">
        <v>161</v>
      </c>
      <c r="E6" s="3">
        <v>94</v>
      </c>
      <c r="F6" s="3">
        <v>12</v>
      </c>
      <c r="G6" s="3">
        <v>29</v>
      </c>
      <c r="H6" s="3">
        <v>26</v>
      </c>
      <c r="I6" s="3">
        <v>506</v>
      </c>
    </row>
    <row r="7" spans="1:32" ht="12" customHeight="1" x14ac:dyDescent="0.2">
      <c r="A7" s="27" t="s">
        <v>32</v>
      </c>
      <c r="B7" s="1" t="s">
        <v>10</v>
      </c>
      <c r="C7" s="10">
        <v>40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39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29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28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38</v>
      </c>
      <c r="D9" s="10">
        <v>2</v>
      </c>
      <c r="E9" s="10" t="s">
        <v>46</v>
      </c>
      <c r="F9" s="10">
        <v>1</v>
      </c>
      <c r="G9" s="10" t="s">
        <v>46</v>
      </c>
      <c r="H9" s="10">
        <v>1</v>
      </c>
      <c r="I9" s="10">
        <v>36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55</v>
      </c>
      <c r="D10" s="10">
        <v>6</v>
      </c>
      <c r="E10" s="10">
        <v>2</v>
      </c>
      <c r="F10" s="10" t="s">
        <v>43</v>
      </c>
      <c r="G10" s="10" t="s">
        <v>43</v>
      </c>
      <c r="H10" s="10">
        <v>4</v>
      </c>
      <c r="I10" s="10">
        <v>49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38</v>
      </c>
      <c r="D11" s="10">
        <v>3</v>
      </c>
      <c r="E11" s="10" t="s">
        <v>43</v>
      </c>
      <c r="F11" s="10" t="s">
        <v>43</v>
      </c>
      <c r="G11" s="10" t="s">
        <v>43</v>
      </c>
      <c r="H11" s="10">
        <v>3</v>
      </c>
      <c r="I11" s="10">
        <v>35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50</v>
      </c>
      <c r="D12" s="10">
        <v>3</v>
      </c>
      <c r="E12" s="10">
        <v>1</v>
      </c>
      <c r="F12" s="10">
        <v>1</v>
      </c>
      <c r="G12" s="10" t="s">
        <v>43</v>
      </c>
      <c r="H12" s="10">
        <v>1</v>
      </c>
      <c r="I12" s="10">
        <v>47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74</v>
      </c>
      <c r="D13" s="10">
        <v>7</v>
      </c>
      <c r="E13" s="10">
        <v>3</v>
      </c>
      <c r="F13" s="10">
        <v>1</v>
      </c>
      <c r="G13" s="10" t="s">
        <v>43</v>
      </c>
      <c r="H13" s="10">
        <v>3</v>
      </c>
      <c r="I13" s="10">
        <v>67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61</v>
      </c>
      <c r="D14" s="10">
        <v>2</v>
      </c>
      <c r="E14" s="10">
        <v>1</v>
      </c>
      <c r="F14" s="10">
        <v>1</v>
      </c>
      <c r="G14" s="10" t="s">
        <v>43</v>
      </c>
      <c r="H14" s="10" t="s">
        <v>43</v>
      </c>
      <c r="I14" s="10">
        <v>59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55</v>
      </c>
      <c r="D15" s="10">
        <v>10</v>
      </c>
      <c r="E15" s="10">
        <v>4</v>
      </c>
      <c r="F15" s="10">
        <v>2</v>
      </c>
      <c r="G15" s="10" t="s">
        <v>43</v>
      </c>
      <c r="H15" s="10">
        <v>4</v>
      </c>
      <c r="I15" s="10">
        <v>45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28</v>
      </c>
      <c r="D16" s="10">
        <v>3</v>
      </c>
      <c r="E16" s="10">
        <v>1</v>
      </c>
      <c r="F16" s="10" t="s">
        <v>43</v>
      </c>
      <c r="G16" s="10" t="s">
        <v>43</v>
      </c>
      <c r="H16" s="10">
        <v>2</v>
      </c>
      <c r="I16" s="10">
        <v>25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26</v>
      </c>
      <c r="D17" s="10">
        <v>4</v>
      </c>
      <c r="E17" s="10">
        <v>3</v>
      </c>
      <c r="F17" s="10" t="s">
        <v>43</v>
      </c>
      <c r="G17" s="10" t="s">
        <v>43</v>
      </c>
      <c r="H17" s="10">
        <v>1</v>
      </c>
      <c r="I17" s="10">
        <v>22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36</v>
      </c>
      <c r="D18" s="10">
        <v>3</v>
      </c>
      <c r="E18" s="10" t="s">
        <v>43</v>
      </c>
      <c r="F18" s="10">
        <v>2</v>
      </c>
      <c r="G18" s="10" t="s">
        <v>43</v>
      </c>
      <c r="H18" s="10">
        <v>1</v>
      </c>
      <c r="I18" s="10">
        <v>33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29</v>
      </c>
      <c r="D19" s="10">
        <v>16</v>
      </c>
      <c r="E19" s="10">
        <v>13</v>
      </c>
      <c r="F19" s="10">
        <v>2</v>
      </c>
      <c r="G19" s="10">
        <v>1</v>
      </c>
      <c r="H19" s="10" t="s">
        <v>43</v>
      </c>
      <c r="I19" s="10">
        <v>13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21</v>
      </c>
      <c r="D20" s="10">
        <v>16</v>
      </c>
      <c r="E20" s="10">
        <v>9</v>
      </c>
      <c r="F20" s="10">
        <v>1</v>
      </c>
      <c r="G20" s="10">
        <v>3</v>
      </c>
      <c r="H20" s="10">
        <v>3</v>
      </c>
      <c r="I20" s="10">
        <v>5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37</v>
      </c>
      <c r="D21" s="10">
        <v>35</v>
      </c>
      <c r="E21" s="10">
        <v>28</v>
      </c>
      <c r="F21" s="10" t="s">
        <v>43</v>
      </c>
      <c r="G21" s="10">
        <v>6</v>
      </c>
      <c r="H21" s="10">
        <v>1</v>
      </c>
      <c r="I21" s="10">
        <v>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17</v>
      </c>
      <c r="D22" s="10">
        <v>16</v>
      </c>
      <c r="E22" s="10">
        <v>14</v>
      </c>
      <c r="F22" s="10" t="s">
        <v>43</v>
      </c>
      <c r="G22" s="10">
        <v>2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20</v>
      </c>
      <c r="D23" s="10">
        <v>20</v>
      </c>
      <c r="E23" s="10">
        <v>9</v>
      </c>
      <c r="F23" s="10" t="s">
        <v>43</v>
      </c>
      <c r="G23" s="10">
        <v>11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9</v>
      </c>
      <c r="D24" s="10">
        <v>9</v>
      </c>
      <c r="E24" s="10">
        <v>5</v>
      </c>
      <c r="F24" s="10" t="s">
        <v>43</v>
      </c>
      <c r="G24" s="10">
        <v>4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4</v>
      </c>
      <c r="E25" s="10">
        <v>1</v>
      </c>
      <c r="F25" s="10">
        <v>1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364</v>
      </c>
      <c r="D27" s="3">
        <v>91</v>
      </c>
      <c r="E27" s="3">
        <v>42</v>
      </c>
      <c r="F27" s="3">
        <v>9</v>
      </c>
      <c r="G27" s="3">
        <v>24</v>
      </c>
      <c r="H27" s="3">
        <v>16</v>
      </c>
      <c r="I27" s="3">
        <v>273</v>
      </c>
    </row>
    <row r="28" spans="1:12" ht="12" customHeight="1" x14ac:dyDescent="0.2">
      <c r="A28" s="27" t="s">
        <v>32</v>
      </c>
      <c r="B28" s="1" t="s">
        <v>10</v>
      </c>
      <c r="C28" s="10">
        <v>20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19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16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15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17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17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36</v>
      </c>
      <c r="D31" s="10">
        <v>4</v>
      </c>
      <c r="E31" s="10" t="s">
        <v>43</v>
      </c>
      <c r="F31" s="10" t="s">
        <v>43</v>
      </c>
      <c r="G31" s="10" t="s">
        <v>43</v>
      </c>
      <c r="H31" s="10">
        <v>4</v>
      </c>
      <c r="I31" s="10">
        <v>32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19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19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30</v>
      </c>
      <c r="D33" s="10">
        <v>3</v>
      </c>
      <c r="E33" s="10">
        <v>1</v>
      </c>
      <c r="F33" s="10">
        <v>1</v>
      </c>
      <c r="G33" s="10" t="s">
        <v>43</v>
      </c>
      <c r="H33" s="10">
        <v>1</v>
      </c>
      <c r="I33" s="10">
        <v>27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32</v>
      </c>
      <c r="D34" s="10">
        <v>2</v>
      </c>
      <c r="E34" s="10" t="s">
        <v>43</v>
      </c>
      <c r="F34" s="10" t="s">
        <v>43</v>
      </c>
      <c r="G34" s="10" t="s">
        <v>43</v>
      </c>
      <c r="H34" s="10">
        <v>2</v>
      </c>
      <c r="I34" s="10">
        <v>30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31</v>
      </c>
      <c r="D35" s="10">
        <v>1</v>
      </c>
      <c r="E35" s="10" t="s">
        <v>43</v>
      </c>
      <c r="F35" s="10">
        <v>1</v>
      </c>
      <c r="G35" s="10" t="s">
        <v>43</v>
      </c>
      <c r="H35" s="10" t="s">
        <v>43</v>
      </c>
      <c r="I35" s="10">
        <v>30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30</v>
      </c>
      <c r="D36" s="10">
        <v>4</v>
      </c>
      <c r="E36" s="10" t="s">
        <v>43</v>
      </c>
      <c r="F36" s="10">
        <v>1</v>
      </c>
      <c r="G36" s="10" t="s">
        <v>43</v>
      </c>
      <c r="H36" s="10">
        <v>3</v>
      </c>
      <c r="I36" s="10">
        <v>26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21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20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16</v>
      </c>
      <c r="D38" s="10">
        <v>4</v>
      </c>
      <c r="E38" s="10">
        <v>3</v>
      </c>
      <c r="F38" s="10" t="s">
        <v>43</v>
      </c>
      <c r="G38" s="10" t="s">
        <v>43</v>
      </c>
      <c r="H38" s="10">
        <v>1</v>
      </c>
      <c r="I38" s="10">
        <v>12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22</v>
      </c>
      <c r="D39" s="10">
        <v>3</v>
      </c>
      <c r="E39" s="10" t="s">
        <v>43</v>
      </c>
      <c r="F39" s="10">
        <v>2</v>
      </c>
      <c r="G39" s="10" t="s">
        <v>43</v>
      </c>
      <c r="H39" s="10">
        <v>1</v>
      </c>
      <c r="I39" s="10">
        <v>19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15</v>
      </c>
      <c r="D40" s="10">
        <v>10</v>
      </c>
      <c r="E40" s="10">
        <v>7</v>
      </c>
      <c r="F40" s="10">
        <v>2</v>
      </c>
      <c r="G40" s="10">
        <v>1</v>
      </c>
      <c r="H40" s="10" t="s">
        <v>43</v>
      </c>
      <c r="I40" s="10">
        <v>5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13</v>
      </c>
      <c r="D41" s="10">
        <v>12</v>
      </c>
      <c r="E41" s="10">
        <v>7</v>
      </c>
      <c r="F41" s="10">
        <v>1</v>
      </c>
      <c r="G41" s="10">
        <v>3</v>
      </c>
      <c r="H41" s="10">
        <v>1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15</v>
      </c>
      <c r="D42" s="10">
        <v>14</v>
      </c>
      <c r="E42" s="10">
        <v>10</v>
      </c>
      <c r="F42" s="10" t="s">
        <v>43</v>
      </c>
      <c r="G42" s="10">
        <v>4</v>
      </c>
      <c r="H42" s="10" t="s">
        <v>43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</v>
      </c>
      <c r="D43" s="10">
        <v>7</v>
      </c>
      <c r="E43" s="10">
        <v>5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15</v>
      </c>
      <c r="D44" s="10">
        <v>15</v>
      </c>
      <c r="E44" s="10">
        <v>6</v>
      </c>
      <c r="F44" s="10" t="s">
        <v>43</v>
      </c>
      <c r="G44" s="10">
        <v>9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7</v>
      </c>
      <c r="D45" s="10">
        <v>7</v>
      </c>
      <c r="E45" s="10">
        <v>3</v>
      </c>
      <c r="F45" s="10" t="s">
        <v>43</v>
      </c>
      <c r="G45" s="10">
        <v>4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 t="s">
        <v>43</v>
      </c>
      <c r="F46" s="10">
        <v>1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303</v>
      </c>
      <c r="D48" s="3">
        <v>70</v>
      </c>
      <c r="E48" s="3">
        <v>52</v>
      </c>
      <c r="F48" s="3">
        <v>3</v>
      </c>
      <c r="G48" s="3">
        <v>5</v>
      </c>
      <c r="H48" s="3">
        <v>10</v>
      </c>
      <c r="I48" s="3">
        <v>233</v>
      </c>
    </row>
    <row r="49" spans="1:11" ht="12" customHeight="1" x14ac:dyDescent="0.2">
      <c r="A49" s="27" t="s">
        <v>32</v>
      </c>
      <c r="B49" s="1" t="s">
        <v>10</v>
      </c>
      <c r="C49" s="10">
        <v>20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20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21</v>
      </c>
      <c r="D51" s="10">
        <v>2</v>
      </c>
      <c r="E51" s="10" t="s">
        <v>46</v>
      </c>
      <c r="F51" s="10">
        <v>1</v>
      </c>
      <c r="G51" s="10" t="s">
        <v>46</v>
      </c>
      <c r="H51" s="10">
        <v>1</v>
      </c>
      <c r="I51" s="10">
        <v>19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19</v>
      </c>
      <c r="D52" s="10">
        <v>2</v>
      </c>
      <c r="E52" s="10">
        <v>2</v>
      </c>
      <c r="F52" s="10" t="s">
        <v>43</v>
      </c>
      <c r="G52" s="10" t="s">
        <v>43</v>
      </c>
      <c r="H52" s="10" t="s">
        <v>43</v>
      </c>
      <c r="I52" s="10">
        <v>17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19</v>
      </c>
      <c r="D53" s="10">
        <v>3</v>
      </c>
      <c r="E53" s="10" t="s">
        <v>43</v>
      </c>
      <c r="F53" s="10" t="s">
        <v>43</v>
      </c>
      <c r="G53" s="10" t="s">
        <v>43</v>
      </c>
      <c r="H53" s="10">
        <v>3</v>
      </c>
      <c r="I53" s="10">
        <v>16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20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20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42</v>
      </c>
      <c r="D55" s="10">
        <v>5</v>
      </c>
      <c r="E55" s="10">
        <v>3</v>
      </c>
      <c r="F55" s="10">
        <v>1</v>
      </c>
      <c r="G55" s="10" t="s">
        <v>43</v>
      </c>
      <c r="H55" s="10">
        <v>1</v>
      </c>
      <c r="I55" s="10">
        <v>37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30</v>
      </c>
      <c r="D56" s="10">
        <v>1</v>
      </c>
      <c r="E56" s="10">
        <v>1</v>
      </c>
      <c r="F56" s="10" t="s">
        <v>43</v>
      </c>
      <c r="G56" s="10" t="s">
        <v>43</v>
      </c>
      <c r="H56" s="10" t="s">
        <v>43</v>
      </c>
      <c r="I56" s="10">
        <v>29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25</v>
      </c>
      <c r="D57" s="10">
        <v>6</v>
      </c>
      <c r="E57" s="10">
        <v>4</v>
      </c>
      <c r="F57" s="10">
        <v>1</v>
      </c>
      <c r="G57" s="10" t="s">
        <v>43</v>
      </c>
      <c r="H57" s="10">
        <v>1</v>
      </c>
      <c r="I57" s="10">
        <v>19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7</v>
      </c>
      <c r="D58" s="10">
        <v>2</v>
      </c>
      <c r="E58" s="10">
        <v>1</v>
      </c>
      <c r="F58" s="10" t="s">
        <v>43</v>
      </c>
      <c r="G58" s="10" t="s">
        <v>43</v>
      </c>
      <c r="H58" s="10">
        <v>1</v>
      </c>
      <c r="I58" s="10">
        <v>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10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14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14</v>
      </c>
      <c r="D61" s="10">
        <v>6</v>
      </c>
      <c r="E61" s="10">
        <v>6</v>
      </c>
      <c r="F61" s="10" t="s">
        <v>43</v>
      </c>
      <c r="G61" s="10" t="s">
        <v>43</v>
      </c>
      <c r="H61" s="10" t="s">
        <v>43</v>
      </c>
      <c r="I61" s="10">
        <v>8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8</v>
      </c>
      <c r="D62" s="10">
        <v>4</v>
      </c>
      <c r="E62" s="10">
        <v>2</v>
      </c>
      <c r="F62" s="10" t="s">
        <v>43</v>
      </c>
      <c r="G62" s="10" t="s">
        <v>43</v>
      </c>
      <c r="H62" s="10">
        <v>2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22</v>
      </c>
      <c r="D63" s="10">
        <v>21</v>
      </c>
      <c r="E63" s="10">
        <v>18</v>
      </c>
      <c r="F63" s="10" t="s">
        <v>43</v>
      </c>
      <c r="G63" s="10">
        <v>2</v>
      </c>
      <c r="H63" s="10">
        <v>1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10</v>
      </c>
      <c r="D64" s="10">
        <v>9</v>
      </c>
      <c r="E64" s="10">
        <v>9</v>
      </c>
      <c r="F64" s="10" t="s">
        <v>43</v>
      </c>
      <c r="G64" s="10" t="s">
        <v>43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5</v>
      </c>
      <c r="D65" s="10">
        <v>5</v>
      </c>
      <c r="E65" s="10">
        <v>3</v>
      </c>
      <c r="F65" s="10" t="s">
        <v>43</v>
      </c>
      <c r="G65" s="10">
        <v>2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2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1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2169</v>
      </c>
      <c r="D6" s="3">
        <v>578</v>
      </c>
      <c r="E6" s="3">
        <v>335</v>
      </c>
      <c r="F6" s="3">
        <v>41</v>
      </c>
      <c r="G6" s="3">
        <v>117</v>
      </c>
      <c r="H6" s="3">
        <v>85</v>
      </c>
      <c r="I6" s="3">
        <v>1591</v>
      </c>
    </row>
    <row r="7" spans="1:32" ht="12" customHeight="1" x14ac:dyDescent="0.2">
      <c r="A7" s="27" t="s">
        <v>32</v>
      </c>
      <c r="B7" s="1" t="s">
        <v>10</v>
      </c>
      <c r="C7" s="10">
        <v>66</v>
      </c>
      <c r="D7" s="10">
        <v>10</v>
      </c>
      <c r="E7" s="10" t="s">
        <v>46</v>
      </c>
      <c r="F7" s="10">
        <v>4</v>
      </c>
      <c r="G7" s="10" t="s">
        <v>46</v>
      </c>
      <c r="H7" s="10">
        <v>6</v>
      </c>
      <c r="I7" s="10">
        <v>56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82</v>
      </c>
      <c r="D8" s="10">
        <v>5</v>
      </c>
      <c r="E8" s="10" t="s">
        <v>46</v>
      </c>
      <c r="F8" s="10">
        <v>3</v>
      </c>
      <c r="G8" s="10" t="s">
        <v>46</v>
      </c>
      <c r="H8" s="10">
        <v>2</v>
      </c>
      <c r="I8" s="10">
        <v>77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120</v>
      </c>
      <c r="D9" s="10">
        <v>8</v>
      </c>
      <c r="E9" s="10" t="s">
        <v>46</v>
      </c>
      <c r="F9" s="10">
        <v>3</v>
      </c>
      <c r="G9" s="10" t="s">
        <v>46</v>
      </c>
      <c r="H9" s="10">
        <v>5</v>
      </c>
      <c r="I9" s="10">
        <v>112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161</v>
      </c>
      <c r="D10" s="10">
        <v>11</v>
      </c>
      <c r="E10" s="10">
        <v>1</v>
      </c>
      <c r="F10" s="10">
        <v>4</v>
      </c>
      <c r="G10" s="10">
        <v>1</v>
      </c>
      <c r="H10" s="10">
        <v>5</v>
      </c>
      <c r="I10" s="10">
        <v>150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149</v>
      </c>
      <c r="D11" s="10">
        <v>8</v>
      </c>
      <c r="E11" s="10">
        <v>3</v>
      </c>
      <c r="F11" s="10" t="s">
        <v>43</v>
      </c>
      <c r="G11" s="10">
        <v>2</v>
      </c>
      <c r="H11" s="10">
        <v>3</v>
      </c>
      <c r="I11" s="10">
        <v>141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161</v>
      </c>
      <c r="D12" s="10">
        <v>10</v>
      </c>
      <c r="E12" s="10">
        <v>2</v>
      </c>
      <c r="F12" s="10">
        <v>3</v>
      </c>
      <c r="G12" s="10">
        <v>2</v>
      </c>
      <c r="H12" s="10">
        <v>3</v>
      </c>
      <c r="I12" s="10">
        <v>151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198</v>
      </c>
      <c r="D13" s="10">
        <v>10</v>
      </c>
      <c r="E13" s="10" t="s">
        <v>43</v>
      </c>
      <c r="F13" s="10" t="s">
        <v>43</v>
      </c>
      <c r="G13" s="10">
        <v>2</v>
      </c>
      <c r="H13" s="10">
        <v>8</v>
      </c>
      <c r="I13" s="10">
        <v>188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200</v>
      </c>
      <c r="D14" s="10">
        <v>9</v>
      </c>
      <c r="E14" s="10">
        <v>2</v>
      </c>
      <c r="F14" s="10" t="s">
        <v>43</v>
      </c>
      <c r="G14" s="10">
        <v>1</v>
      </c>
      <c r="H14" s="10">
        <v>6</v>
      </c>
      <c r="I14" s="10">
        <v>191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178</v>
      </c>
      <c r="D15" s="10">
        <v>18</v>
      </c>
      <c r="E15" s="10">
        <v>2</v>
      </c>
      <c r="F15" s="10">
        <v>3</v>
      </c>
      <c r="G15" s="10">
        <v>2</v>
      </c>
      <c r="H15" s="10">
        <v>11</v>
      </c>
      <c r="I15" s="10">
        <v>160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127</v>
      </c>
      <c r="D16" s="10">
        <v>17</v>
      </c>
      <c r="E16" s="10">
        <v>8</v>
      </c>
      <c r="F16" s="10">
        <v>4</v>
      </c>
      <c r="G16" s="10" t="s">
        <v>43</v>
      </c>
      <c r="H16" s="10">
        <v>5</v>
      </c>
      <c r="I16" s="10">
        <v>110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109</v>
      </c>
      <c r="D17" s="10">
        <v>15</v>
      </c>
      <c r="E17" s="10">
        <v>3</v>
      </c>
      <c r="F17" s="10">
        <v>2</v>
      </c>
      <c r="G17" s="10">
        <v>1</v>
      </c>
      <c r="H17" s="10">
        <v>9</v>
      </c>
      <c r="I17" s="10">
        <v>94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78</v>
      </c>
      <c r="D18" s="10">
        <v>8</v>
      </c>
      <c r="E18" s="10">
        <v>4</v>
      </c>
      <c r="F18" s="10" t="s">
        <v>43</v>
      </c>
      <c r="G18" s="10" t="s">
        <v>43</v>
      </c>
      <c r="H18" s="10">
        <v>4</v>
      </c>
      <c r="I18" s="10">
        <v>70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79</v>
      </c>
      <c r="D19" s="10">
        <v>28</v>
      </c>
      <c r="E19" s="10">
        <v>20</v>
      </c>
      <c r="F19" s="10" t="s">
        <v>43</v>
      </c>
      <c r="G19" s="10">
        <v>2</v>
      </c>
      <c r="H19" s="10">
        <v>6</v>
      </c>
      <c r="I19" s="10">
        <v>51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80</v>
      </c>
      <c r="D20" s="10">
        <v>60</v>
      </c>
      <c r="E20" s="10">
        <v>45</v>
      </c>
      <c r="F20" s="10">
        <v>4</v>
      </c>
      <c r="G20" s="10">
        <v>6</v>
      </c>
      <c r="H20" s="10">
        <v>5</v>
      </c>
      <c r="I20" s="10">
        <v>20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135</v>
      </c>
      <c r="D21" s="10">
        <v>125</v>
      </c>
      <c r="E21" s="10">
        <v>102</v>
      </c>
      <c r="F21" s="10">
        <v>1</v>
      </c>
      <c r="G21" s="10">
        <v>20</v>
      </c>
      <c r="H21" s="10">
        <v>2</v>
      </c>
      <c r="I21" s="10">
        <v>10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84</v>
      </c>
      <c r="D22" s="10">
        <v>82</v>
      </c>
      <c r="E22" s="10">
        <v>64</v>
      </c>
      <c r="F22" s="10">
        <v>5</v>
      </c>
      <c r="G22" s="10">
        <v>10</v>
      </c>
      <c r="H22" s="10">
        <v>3</v>
      </c>
      <c r="I22" s="10">
        <v>2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57</v>
      </c>
      <c r="D23" s="10">
        <v>52</v>
      </c>
      <c r="E23" s="10">
        <v>28</v>
      </c>
      <c r="F23" s="10">
        <v>1</v>
      </c>
      <c r="G23" s="10">
        <v>22</v>
      </c>
      <c r="H23" s="10">
        <v>1</v>
      </c>
      <c r="I23" s="10">
        <v>5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68</v>
      </c>
      <c r="D24" s="10">
        <v>66</v>
      </c>
      <c r="E24" s="10">
        <v>36</v>
      </c>
      <c r="F24" s="10">
        <v>3</v>
      </c>
      <c r="G24" s="10">
        <v>26</v>
      </c>
      <c r="H24" s="10">
        <v>1</v>
      </c>
      <c r="I24" s="10">
        <v>2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37</v>
      </c>
      <c r="D25" s="10">
        <v>36</v>
      </c>
      <c r="E25" s="10">
        <v>15</v>
      </c>
      <c r="F25" s="10">
        <v>1</v>
      </c>
      <c r="G25" s="10">
        <v>20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1193</v>
      </c>
      <c r="D27" s="3">
        <v>333</v>
      </c>
      <c r="E27" s="3">
        <v>160</v>
      </c>
      <c r="F27" s="3">
        <v>29</v>
      </c>
      <c r="G27" s="3">
        <v>93</v>
      </c>
      <c r="H27" s="3">
        <v>51</v>
      </c>
      <c r="I27" s="3">
        <v>860</v>
      </c>
    </row>
    <row r="28" spans="1:12" ht="12" customHeight="1" x14ac:dyDescent="0.2">
      <c r="A28" s="27" t="s">
        <v>32</v>
      </c>
      <c r="B28" s="1" t="s">
        <v>10</v>
      </c>
      <c r="C28" s="10">
        <v>27</v>
      </c>
      <c r="D28" s="10">
        <v>4</v>
      </c>
      <c r="E28" s="10" t="s">
        <v>46</v>
      </c>
      <c r="F28" s="10">
        <v>1</v>
      </c>
      <c r="G28" s="10" t="s">
        <v>46</v>
      </c>
      <c r="H28" s="10">
        <v>3</v>
      </c>
      <c r="I28" s="10">
        <v>23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49</v>
      </c>
      <c r="D29" s="10">
        <v>4</v>
      </c>
      <c r="E29" s="10" t="s">
        <v>46</v>
      </c>
      <c r="F29" s="10">
        <v>2</v>
      </c>
      <c r="G29" s="10" t="s">
        <v>46</v>
      </c>
      <c r="H29" s="10">
        <v>2</v>
      </c>
      <c r="I29" s="10">
        <v>45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63</v>
      </c>
      <c r="D30" s="10">
        <v>3</v>
      </c>
      <c r="E30" s="10" t="s">
        <v>46</v>
      </c>
      <c r="F30" s="10">
        <v>2</v>
      </c>
      <c r="G30" s="10" t="s">
        <v>46</v>
      </c>
      <c r="H30" s="10">
        <v>1</v>
      </c>
      <c r="I30" s="10">
        <v>60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81</v>
      </c>
      <c r="D31" s="10">
        <v>7</v>
      </c>
      <c r="E31" s="10">
        <v>1</v>
      </c>
      <c r="F31" s="10">
        <v>1</v>
      </c>
      <c r="G31" s="10">
        <v>1</v>
      </c>
      <c r="H31" s="10">
        <v>4</v>
      </c>
      <c r="I31" s="10">
        <v>74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67</v>
      </c>
      <c r="D32" s="10">
        <v>2</v>
      </c>
      <c r="E32" s="10" t="s">
        <v>43</v>
      </c>
      <c r="F32" s="10" t="s">
        <v>43</v>
      </c>
      <c r="G32" s="10">
        <v>1</v>
      </c>
      <c r="H32" s="10">
        <v>1</v>
      </c>
      <c r="I32" s="10">
        <v>65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77</v>
      </c>
      <c r="D33" s="10">
        <v>3</v>
      </c>
      <c r="E33" s="10">
        <v>1</v>
      </c>
      <c r="F33" s="10">
        <v>1</v>
      </c>
      <c r="G33" s="10">
        <v>1</v>
      </c>
      <c r="H33" s="10" t="s">
        <v>43</v>
      </c>
      <c r="I33" s="10">
        <v>74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116</v>
      </c>
      <c r="D34" s="10">
        <v>4</v>
      </c>
      <c r="E34" s="10" t="s">
        <v>43</v>
      </c>
      <c r="F34" s="10" t="s">
        <v>43</v>
      </c>
      <c r="G34" s="10" t="s">
        <v>43</v>
      </c>
      <c r="H34" s="10">
        <v>4</v>
      </c>
      <c r="I34" s="10">
        <v>112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107</v>
      </c>
      <c r="D35" s="10">
        <v>6</v>
      </c>
      <c r="E35" s="10" t="s">
        <v>43</v>
      </c>
      <c r="F35" s="10" t="s">
        <v>43</v>
      </c>
      <c r="G35" s="10">
        <v>1</v>
      </c>
      <c r="H35" s="10">
        <v>5</v>
      </c>
      <c r="I35" s="10">
        <v>101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104</v>
      </c>
      <c r="D36" s="10">
        <v>12</v>
      </c>
      <c r="E36" s="10">
        <v>1</v>
      </c>
      <c r="F36" s="10">
        <v>3</v>
      </c>
      <c r="G36" s="10">
        <v>2</v>
      </c>
      <c r="H36" s="10">
        <v>6</v>
      </c>
      <c r="I36" s="10">
        <v>92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74</v>
      </c>
      <c r="D37" s="10">
        <v>11</v>
      </c>
      <c r="E37" s="10">
        <v>4</v>
      </c>
      <c r="F37" s="10">
        <v>4</v>
      </c>
      <c r="G37" s="10" t="s">
        <v>43</v>
      </c>
      <c r="H37" s="10">
        <v>3</v>
      </c>
      <c r="I37" s="10">
        <v>63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72</v>
      </c>
      <c r="D38" s="10">
        <v>10</v>
      </c>
      <c r="E38" s="10">
        <v>2</v>
      </c>
      <c r="F38" s="10">
        <v>1</v>
      </c>
      <c r="G38" s="10" t="s">
        <v>43</v>
      </c>
      <c r="H38" s="10">
        <v>7</v>
      </c>
      <c r="I38" s="10">
        <v>62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46</v>
      </c>
      <c r="D39" s="10">
        <v>7</v>
      </c>
      <c r="E39" s="10">
        <v>3</v>
      </c>
      <c r="F39" s="10" t="s">
        <v>43</v>
      </c>
      <c r="G39" s="10" t="s">
        <v>43</v>
      </c>
      <c r="H39" s="10">
        <v>4</v>
      </c>
      <c r="I39" s="10">
        <v>39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45</v>
      </c>
      <c r="D40" s="10">
        <v>16</v>
      </c>
      <c r="E40" s="10">
        <v>12</v>
      </c>
      <c r="F40" s="10" t="s">
        <v>43</v>
      </c>
      <c r="G40" s="10">
        <v>1</v>
      </c>
      <c r="H40" s="10">
        <v>3</v>
      </c>
      <c r="I40" s="10">
        <v>29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57</v>
      </c>
      <c r="D41" s="10">
        <v>48</v>
      </c>
      <c r="E41" s="10">
        <v>35</v>
      </c>
      <c r="F41" s="10">
        <v>4</v>
      </c>
      <c r="G41" s="10">
        <v>6</v>
      </c>
      <c r="H41" s="10">
        <v>3</v>
      </c>
      <c r="I41" s="10">
        <v>9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70</v>
      </c>
      <c r="D42" s="10">
        <v>63</v>
      </c>
      <c r="E42" s="10">
        <v>45</v>
      </c>
      <c r="F42" s="10">
        <v>1</v>
      </c>
      <c r="G42" s="10">
        <v>16</v>
      </c>
      <c r="H42" s="10">
        <v>1</v>
      </c>
      <c r="I42" s="10">
        <v>7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42</v>
      </c>
      <c r="D43" s="10">
        <v>41</v>
      </c>
      <c r="E43" s="10">
        <v>26</v>
      </c>
      <c r="F43" s="10">
        <v>4</v>
      </c>
      <c r="G43" s="10">
        <v>9</v>
      </c>
      <c r="H43" s="10">
        <v>2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33</v>
      </c>
      <c r="D44" s="10">
        <v>30</v>
      </c>
      <c r="E44" s="10">
        <v>10</v>
      </c>
      <c r="F44" s="10">
        <v>1</v>
      </c>
      <c r="G44" s="10">
        <v>18</v>
      </c>
      <c r="H44" s="10">
        <v>1</v>
      </c>
      <c r="I44" s="10">
        <v>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37</v>
      </c>
      <c r="D45" s="10">
        <v>37</v>
      </c>
      <c r="E45" s="10">
        <v>13</v>
      </c>
      <c r="F45" s="10">
        <v>3</v>
      </c>
      <c r="G45" s="10">
        <v>20</v>
      </c>
      <c r="H45" s="10">
        <v>1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26</v>
      </c>
      <c r="D46" s="10">
        <v>25</v>
      </c>
      <c r="E46" s="10">
        <v>7</v>
      </c>
      <c r="F46" s="10">
        <v>1</v>
      </c>
      <c r="G46" s="10">
        <v>17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976</v>
      </c>
      <c r="D48" s="3">
        <v>245</v>
      </c>
      <c r="E48" s="3">
        <v>175</v>
      </c>
      <c r="F48" s="3">
        <v>12</v>
      </c>
      <c r="G48" s="3">
        <v>24</v>
      </c>
      <c r="H48" s="3">
        <v>34</v>
      </c>
      <c r="I48" s="3">
        <v>731</v>
      </c>
    </row>
    <row r="49" spans="1:11" ht="12" customHeight="1" x14ac:dyDescent="0.2">
      <c r="A49" s="27" t="s">
        <v>32</v>
      </c>
      <c r="B49" s="1" t="s">
        <v>10</v>
      </c>
      <c r="C49" s="10">
        <v>39</v>
      </c>
      <c r="D49" s="10">
        <v>6</v>
      </c>
      <c r="E49" s="10" t="s">
        <v>46</v>
      </c>
      <c r="F49" s="10">
        <v>3</v>
      </c>
      <c r="G49" s="10" t="s">
        <v>46</v>
      </c>
      <c r="H49" s="10">
        <v>3</v>
      </c>
      <c r="I49" s="10">
        <v>33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33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32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57</v>
      </c>
      <c r="D51" s="10">
        <v>5</v>
      </c>
      <c r="E51" s="10" t="s">
        <v>46</v>
      </c>
      <c r="F51" s="10">
        <v>1</v>
      </c>
      <c r="G51" s="10" t="s">
        <v>46</v>
      </c>
      <c r="H51" s="10">
        <v>4</v>
      </c>
      <c r="I51" s="10">
        <v>52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80</v>
      </c>
      <c r="D52" s="10">
        <v>4</v>
      </c>
      <c r="E52" s="10" t="s">
        <v>43</v>
      </c>
      <c r="F52" s="10">
        <v>3</v>
      </c>
      <c r="G52" s="10" t="s">
        <v>43</v>
      </c>
      <c r="H52" s="10">
        <v>1</v>
      </c>
      <c r="I52" s="10">
        <v>76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82</v>
      </c>
      <c r="D53" s="10">
        <v>6</v>
      </c>
      <c r="E53" s="10">
        <v>3</v>
      </c>
      <c r="F53" s="10" t="s">
        <v>43</v>
      </c>
      <c r="G53" s="10">
        <v>1</v>
      </c>
      <c r="H53" s="10">
        <v>2</v>
      </c>
      <c r="I53" s="10">
        <v>76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84</v>
      </c>
      <c r="D54" s="10">
        <v>7</v>
      </c>
      <c r="E54" s="10">
        <v>1</v>
      </c>
      <c r="F54" s="10">
        <v>2</v>
      </c>
      <c r="G54" s="10">
        <v>1</v>
      </c>
      <c r="H54" s="10">
        <v>3</v>
      </c>
      <c r="I54" s="10">
        <v>77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82</v>
      </c>
      <c r="D55" s="10">
        <v>6</v>
      </c>
      <c r="E55" s="10" t="s">
        <v>43</v>
      </c>
      <c r="F55" s="10" t="s">
        <v>43</v>
      </c>
      <c r="G55" s="10">
        <v>2</v>
      </c>
      <c r="H55" s="10">
        <v>4</v>
      </c>
      <c r="I55" s="10">
        <v>76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93</v>
      </c>
      <c r="D56" s="10">
        <v>3</v>
      </c>
      <c r="E56" s="10">
        <v>2</v>
      </c>
      <c r="F56" s="10" t="s">
        <v>43</v>
      </c>
      <c r="G56" s="10" t="s">
        <v>43</v>
      </c>
      <c r="H56" s="10">
        <v>1</v>
      </c>
      <c r="I56" s="10">
        <v>90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74</v>
      </c>
      <c r="D57" s="10">
        <v>6</v>
      </c>
      <c r="E57" s="10">
        <v>1</v>
      </c>
      <c r="F57" s="10" t="s">
        <v>43</v>
      </c>
      <c r="G57" s="10" t="s">
        <v>43</v>
      </c>
      <c r="H57" s="10">
        <v>5</v>
      </c>
      <c r="I57" s="10">
        <v>68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53</v>
      </c>
      <c r="D58" s="10">
        <v>6</v>
      </c>
      <c r="E58" s="10">
        <v>4</v>
      </c>
      <c r="F58" s="10" t="s">
        <v>43</v>
      </c>
      <c r="G58" s="10" t="s">
        <v>43</v>
      </c>
      <c r="H58" s="10">
        <v>2</v>
      </c>
      <c r="I58" s="10">
        <v>47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37</v>
      </c>
      <c r="D59" s="10">
        <v>5</v>
      </c>
      <c r="E59" s="10">
        <v>1</v>
      </c>
      <c r="F59" s="10">
        <v>1</v>
      </c>
      <c r="G59" s="10">
        <v>1</v>
      </c>
      <c r="H59" s="10">
        <v>2</v>
      </c>
      <c r="I59" s="10">
        <v>32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32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31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34</v>
      </c>
      <c r="D61" s="10">
        <v>12</v>
      </c>
      <c r="E61" s="10">
        <v>8</v>
      </c>
      <c r="F61" s="10" t="s">
        <v>43</v>
      </c>
      <c r="G61" s="10">
        <v>1</v>
      </c>
      <c r="H61" s="10">
        <v>3</v>
      </c>
      <c r="I61" s="10">
        <v>22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23</v>
      </c>
      <c r="D62" s="10">
        <v>12</v>
      </c>
      <c r="E62" s="10">
        <v>10</v>
      </c>
      <c r="F62" s="10" t="s">
        <v>43</v>
      </c>
      <c r="G62" s="10" t="s">
        <v>43</v>
      </c>
      <c r="H62" s="10">
        <v>2</v>
      </c>
      <c r="I62" s="10">
        <v>11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65</v>
      </c>
      <c r="D63" s="10">
        <v>62</v>
      </c>
      <c r="E63" s="10">
        <v>57</v>
      </c>
      <c r="F63" s="10" t="s">
        <v>43</v>
      </c>
      <c r="G63" s="10">
        <v>4</v>
      </c>
      <c r="H63" s="10">
        <v>1</v>
      </c>
      <c r="I63" s="10">
        <v>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42</v>
      </c>
      <c r="D64" s="10">
        <v>41</v>
      </c>
      <c r="E64" s="10">
        <v>38</v>
      </c>
      <c r="F64" s="10">
        <v>1</v>
      </c>
      <c r="G64" s="10">
        <v>1</v>
      </c>
      <c r="H64" s="10">
        <v>1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24</v>
      </c>
      <c r="D65" s="10">
        <v>22</v>
      </c>
      <c r="E65" s="10">
        <v>18</v>
      </c>
      <c r="F65" s="10" t="s">
        <v>43</v>
      </c>
      <c r="G65" s="10">
        <v>4</v>
      </c>
      <c r="H65" s="10" t="s">
        <v>43</v>
      </c>
      <c r="I65" s="10">
        <v>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31</v>
      </c>
      <c r="D66" s="10">
        <v>29</v>
      </c>
      <c r="E66" s="10">
        <v>23</v>
      </c>
      <c r="F66" s="10" t="s">
        <v>43</v>
      </c>
      <c r="G66" s="10">
        <v>6</v>
      </c>
      <c r="H66" s="10" t="s">
        <v>43</v>
      </c>
      <c r="I66" s="10">
        <v>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11</v>
      </c>
      <c r="D67" s="10">
        <v>11</v>
      </c>
      <c r="E67" s="10">
        <v>8</v>
      </c>
      <c r="F67" s="10" t="s">
        <v>43</v>
      </c>
      <c r="G67" s="10">
        <v>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F72"/>
  <sheetViews>
    <sheetView showGridLines="0" zoomScaleNormal="100" workbookViewId="0">
      <selection activeCell="A2" sqref="A2:I2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1245</v>
      </c>
      <c r="D6" s="3">
        <v>305</v>
      </c>
      <c r="E6" s="3">
        <v>188</v>
      </c>
      <c r="F6" s="3">
        <v>17</v>
      </c>
      <c r="G6" s="3">
        <v>47</v>
      </c>
      <c r="H6" s="3">
        <v>53</v>
      </c>
      <c r="I6" s="3">
        <v>940</v>
      </c>
    </row>
    <row r="7" spans="1:32" ht="12" customHeight="1" x14ac:dyDescent="0.2">
      <c r="A7" s="27" t="s">
        <v>32</v>
      </c>
      <c r="B7" s="1" t="s">
        <v>10</v>
      </c>
      <c r="C7" s="10">
        <v>5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23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39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39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46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46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58</v>
      </c>
      <c r="D11" s="10">
        <v>2</v>
      </c>
      <c r="E11" s="10">
        <v>1</v>
      </c>
      <c r="F11" s="10" t="s">
        <v>43</v>
      </c>
      <c r="G11" s="10" t="s">
        <v>43</v>
      </c>
      <c r="H11" s="10">
        <v>1</v>
      </c>
      <c r="I11" s="10">
        <v>56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84</v>
      </c>
      <c r="D12" s="10">
        <v>3</v>
      </c>
      <c r="E12" s="10" t="s">
        <v>43</v>
      </c>
      <c r="F12" s="10" t="s">
        <v>43</v>
      </c>
      <c r="G12" s="10" t="s">
        <v>43</v>
      </c>
      <c r="H12" s="10">
        <v>3</v>
      </c>
      <c r="I12" s="10">
        <v>81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111</v>
      </c>
      <c r="D13" s="10">
        <v>4</v>
      </c>
      <c r="E13" s="10" t="s">
        <v>43</v>
      </c>
      <c r="F13" s="10">
        <v>1</v>
      </c>
      <c r="G13" s="10" t="s">
        <v>43</v>
      </c>
      <c r="H13" s="10">
        <v>3</v>
      </c>
      <c r="I13" s="10">
        <v>107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131</v>
      </c>
      <c r="D14" s="10">
        <v>8</v>
      </c>
      <c r="E14" s="10">
        <v>1</v>
      </c>
      <c r="F14" s="10">
        <v>3</v>
      </c>
      <c r="G14" s="10">
        <v>1</v>
      </c>
      <c r="H14" s="10">
        <v>3</v>
      </c>
      <c r="I14" s="10">
        <v>123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124</v>
      </c>
      <c r="D15" s="10">
        <v>4</v>
      </c>
      <c r="E15" s="10" t="s">
        <v>43</v>
      </c>
      <c r="F15" s="10">
        <v>4</v>
      </c>
      <c r="G15" s="10" t="s">
        <v>43</v>
      </c>
      <c r="H15" s="10" t="s">
        <v>43</v>
      </c>
      <c r="I15" s="10">
        <v>120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119</v>
      </c>
      <c r="D16" s="10">
        <v>11</v>
      </c>
      <c r="E16" s="10">
        <v>1</v>
      </c>
      <c r="F16" s="10">
        <v>2</v>
      </c>
      <c r="G16" s="10" t="s">
        <v>43</v>
      </c>
      <c r="H16" s="10">
        <v>8</v>
      </c>
      <c r="I16" s="10">
        <v>108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89</v>
      </c>
      <c r="D17" s="10">
        <v>6</v>
      </c>
      <c r="E17" s="10" t="s">
        <v>43</v>
      </c>
      <c r="F17" s="10" t="s">
        <v>43</v>
      </c>
      <c r="G17" s="10">
        <v>2</v>
      </c>
      <c r="H17" s="10">
        <v>4</v>
      </c>
      <c r="I17" s="10">
        <v>83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82</v>
      </c>
      <c r="D18" s="10">
        <v>9</v>
      </c>
      <c r="E18" s="10">
        <v>1</v>
      </c>
      <c r="F18" s="10">
        <v>2</v>
      </c>
      <c r="G18" s="10" t="s">
        <v>43</v>
      </c>
      <c r="H18" s="10">
        <v>6</v>
      </c>
      <c r="I18" s="10">
        <v>73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68</v>
      </c>
      <c r="D19" s="10">
        <v>23</v>
      </c>
      <c r="E19" s="10">
        <v>15</v>
      </c>
      <c r="F19" s="10">
        <v>1</v>
      </c>
      <c r="G19" s="10">
        <v>2</v>
      </c>
      <c r="H19" s="10">
        <v>5</v>
      </c>
      <c r="I19" s="10">
        <v>45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91</v>
      </c>
      <c r="D20" s="10">
        <v>69</v>
      </c>
      <c r="E20" s="10">
        <v>49</v>
      </c>
      <c r="F20" s="10">
        <v>2</v>
      </c>
      <c r="G20" s="10">
        <v>4</v>
      </c>
      <c r="H20" s="10">
        <v>14</v>
      </c>
      <c r="I20" s="10">
        <v>22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66</v>
      </c>
      <c r="D21" s="10">
        <v>63</v>
      </c>
      <c r="E21" s="10">
        <v>47</v>
      </c>
      <c r="F21" s="10">
        <v>1</v>
      </c>
      <c r="G21" s="10">
        <v>11</v>
      </c>
      <c r="H21" s="10">
        <v>4</v>
      </c>
      <c r="I21" s="10">
        <v>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52</v>
      </c>
      <c r="D22" s="10">
        <v>48</v>
      </c>
      <c r="E22" s="10">
        <v>38</v>
      </c>
      <c r="F22" s="10" t="s">
        <v>43</v>
      </c>
      <c r="G22" s="10">
        <v>10</v>
      </c>
      <c r="H22" s="10" t="s">
        <v>43</v>
      </c>
      <c r="I22" s="10">
        <v>4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30</v>
      </c>
      <c r="D23" s="10">
        <v>29</v>
      </c>
      <c r="E23" s="10">
        <v>19</v>
      </c>
      <c r="F23" s="10" t="s">
        <v>43</v>
      </c>
      <c r="G23" s="10">
        <v>10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15</v>
      </c>
      <c r="D24" s="10">
        <v>15</v>
      </c>
      <c r="E24" s="10">
        <v>12</v>
      </c>
      <c r="F24" s="10" t="s">
        <v>43</v>
      </c>
      <c r="G24" s="10">
        <v>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12</v>
      </c>
      <c r="D25" s="10">
        <v>10</v>
      </c>
      <c r="E25" s="10">
        <v>4</v>
      </c>
      <c r="F25" s="10">
        <v>1</v>
      </c>
      <c r="G25" s="10">
        <v>4</v>
      </c>
      <c r="H25" s="10">
        <v>1</v>
      </c>
      <c r="I25" s="10">
        <v>2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612</v>
      </c>
      <c r="D27" s="3">
        <v>163</v>
      </c>
      <c r="E27" s="3">
        <v>89</v>
      </c>
      <c r="F27" s="3">
        <v>7</v>
      </c>
      <c r="G27" s="3">
        <v>38</v>
      </c>
      <c r="H27" s="3">
        <v>29</v>
      </c>
      <c r="I27" s="3">
        <v>449</v>
      </c>
    </row>
    <row r="28" spans="1:12" ht="12" customHeight="1" x14ac:dyDescent="0.2">
      <c r="A28" s="27" t="s">
        <v>32</v>
      </c>
      <c r="B28" s="1" t="s">
        <v>10</v>
      </c>
      <c r="C28" s="10">
        <v>4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8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8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20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20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19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34</v>
      </c>
      <c r="D32" s="10">
        <v>2</v>
      </c>
      <c r="E32" s="10">
        <v>1</v>
      </c>
      <c r="F32" s="10" t="s">
        <v>43</v>
      </c>
      <c r="G32" s="10" t="s">
        <v>43</v>
      </c>
      <c r="H32" s="10">
        <v>1</v>
      </c>
      <c r="I32" s="10">
        <v>32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37</v>
      </c>
      <c r="D33" s="10">
        <v>2</v>
      </c>
      <c r="E33" s="10" t="s">
        <v>43</v>
      </c>
      <c r="F33" s="10" t="s">
        <v>43</v>
      </c>
      <c r="G33" s="10" t="s">
        <v>43</v>
      </c>
      <c r="H33" s="10">
        <v>2</v>
      </c>
      <c r="I33" s="10">
        <v>35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59</v>
      </c>
      <c r="D34" s="10">
        <v>3</v>
      </c>
      <c r="E34" s="10" t="s">
        <v>43</v>
      </c>
      <c r="F34" s="10" t="s">
        <v>43</v>
      </c>
      <c r="G34" s="10" t="s">
        <v>43</v>
      </c>
      <c r="H34" s="10">
        <v>3</v>
      </c>
      <c r="I34" s="10">
        <v>56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68</v>
      </c>
      <c r="D35" s="10">
        <v>4</v>
      </c>
      <c r="E35" s="10">
        <v>1</v>
      </c>
      <c r="F35" s="10" t="s">
        <v>43</v>
      </c>
      <c r="G35" s="10">
        <v>1</v>
      </c>
      <c r="H35" s="10">
        <v>2</v>
      </c>
      <c r="I35" s="10">
        <v>64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73</v>
      </c>
      <c r="D36" s="10">
        <v>2</v>
      </c>
      <c r="E36" s="10" t="s">
        <v>43</v>
      </c>
      <c r="F36" s="10">
        <v>2</v>
      </c>
      <c r="G36" s="10" t="s">
        <v>43</v>
      </c>
      <c r="H36" s="10" t="s">
        <v>43</v>
      </c>
      <c r="I36" s="10">
        <v>71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59</v>
      </c>
      <c r="D37" s="10">
        <v>8</v>
      </c>
      <c r="E37" s="10" t="s">
        <v>43</v>
      </c>
      <c r="F37" s="10">
        <v>1</v>
      </c>
      <c r="G37" s="10" t="s">
        <v>43</v>
      </c>
      <c r="H37" s="10">
        <v>7</v>
      </c>
      <c r="I37" s="10">
        <v>51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40</v>
      </c>
      <c r="D38" s="10">
        <v>4</v>
      </c>
      <c r="E38" s="10" t="s">
        <v>43</v>
      </c>
      <c r="F38" s="10" t="s">
        <v>43</v>
      </c>
      <c r="G38" s="10">
        <v>2</v>
      </c>
      <c r="H38" s="10">
        <v>2</v>
      </c>
      <c r="I38" s="10">
        <v>36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32</v>
      </c>
      <c r="D39" s="10">
        <v>5</v>
      </c>
      <c r="E39" s="10">
        <v>1</v>
      </c>
      <c r="F39" s="10">
        <v>1</v>
      </c>
      <c r="G39" s="10" t="s">
        <v>43</v>
      </c>
      <c r="H39" s="10">
        <v>3</v>
      </c>
      <c r="I39" s="10">
        <v>27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29</v>
      </c>
      <c r="D40" s="10">
        <v>15</v>
      </c>
      <c r="E40" s="10">
        <v>11</v>
      </c>
      <c r="F40" s="10" t="s">
        <v>43</v>
      </c>
      <c r="G40" s="10">
        <v>2</v>
      </c>
      <c r="H40" s="10">
        <v>2</v>
      </c>
      <c r="I40" s="10">
        <v>14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48</v>
      </c>
      <c r="D41" s="10">
        <v>39</v>
      </c>
      <c r="E41" s="10">
        <v>29</v>
      </c>
      <c r="F41" s="10">
        <v>1</v>
      </c>
      <c r="G41" s="10">
        <v>4</v>
      </c>
      <c r="H41" s="10">
        <v>5</v>
      </c>
      <c r="I41" s="10">
        <v>9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28</v>
      </c>
      <c r="D42" s="10">
        <v>26</v>
      </c>
      <c r="E42" s="10">
        <v>15</v>
      </c>
      <c r="F42" s="10">
        <v>1</v>
      </c>
      <c r="G42" s="10">
        <v>10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23</v>
      </c>
      <c r="D43" s="10">
        <v>23</v>
      </c>
      <c r="E43" s="10">
        <v>16</v>
      </c>
      <c r="F43" s="10" t="s">
        <v>43</v>
      </c>
      <c r="G43" s="10">
        <v>7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16</v>
      </c>
      <c r="D44" s="10">
        <v>15</v>
      </c>
      <c r="E44" s="10">
        <v>8</v>
      </c>
      <c r="F44" s="10" t="s">
        <v>43</v>
      </c>
      <c r="G44" s="10">
        <v>7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7</v>
      </c>
      <c r="D45" s="10">
        <v>7</v>
      </c>
      <c r="E45" s="10">
        <v>6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8</v>
      </c>
      <c r="D46" s="10">
        <v>7</v>
      </c>
      <c r="E46" s="10">
        <v>1</v>
      </c>
      <c r="F46" s="10">
        <v>1</v>
      </c>
      <c r="G46" s="10">
        <v>4</v>
      </c>
      <c r="H46" s="10">
        <v>1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633</v>
      </c>
      <c r="D48" s="3">
        <v>142</v>
      </c>
      <c r="E48" s="3">
        <v>99</v>
      </c>
      <c r="F48" s="3">
        <v>10</v>
      </c>
      <c r="G48" s="3">
        <v>9</v>
      </c>
      <c r="H48" s="3">
        <v>24</v>
      </c>
      <c r="I48" s="3">
        <v>491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15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19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19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27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27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24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24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47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46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52</v>
      </c>
      <c r="D55" s="10">
        <v>1</v>
      </c>
      <c r="E55" s="10" t="s">
        <v>43</v>
      </c>
      <c r="F55" s="10">
        <v>1</v>
      </c>
      <c r="G55" s="10" t="s">
        <v>43</v>
      </c>
      <c r="H55" s="10" t="s">
        <v>43</v>
      </c>
      <c r="I55" s="10">
        <v>51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63</v>
      </c>
      <c r="D56" s="10">
        <v>4</v>
      </c>
      <c r="E56" s="10" t="s">
        <v>43</v>
      </c>
      <c r="F56" s="10">
        <v>3</v>
      </c>
      <c r="G56" s="10" t="s">
        <v>43</v>
      </c>
      <c r="H56" s="10">
        <v>1</v>
      </c>
      <c r="I56" s="10">
        <v>59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51</v>
      </c>
      <c r="D57" s="10">
        <v>2</v>
      </c>
      <c r="E57" s="10" t="s">
        <v>43</v>
      </c>
      <c r="F57" s="10">
        <v>2</v>
      </c>
      <c r="G57" s="10" t="s">
        <v>43</v>
      </c>
      <c r="H57" s="10" t="s">
        <v>43</v>
      </c>
      <c r="I57" s="10">
        <v>49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60</v>
      </c>
      <c r="D58" s="10">
        <v>3</v>
      </c>
      <c r="E58" s="10">
        <v>1</v>
      </c>
      <c r="F58" s="10">
        <v>1</v>
      </c>
      <c r="G58" s="10" t="s">
        <v>43</v>
      </c>
      <c r="H58" s="10">
        <v>1</v>
      </c>
      <c r="I58" s="10">
        <v>57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49</v>
      </c>
      <c r="D59" s="10">
        <v>2</v>
      </c>
      <c r="E59" s="10" t="s">
        <v>43</v>
      </c>
      <c r="F59" s="10" t="s">
        <v>43</v>
      </c>
      <c r="G59" s="10" t="s">
        <v>43</v>
      </c>
      <c r="H59" s="10">
        <v>2</v>
      </c>
      <c r="I59" s="10">
        <v>47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50</v>
      </c>
      <c r="D60" s="10">
        <v>4</v>
      </c>
      <c r="E60" s="10" t="s">
        <v>43</v>
      </c>
      <c r="F60" s="10">
        <v>1</v>
      </c>
      <c r="G60" s="10" t="s">
        <v>43</v>
      </c>
      <c r="H60" s="10">
        <v>3</v>
      </c>
      <c r="I60" s="10">
        <v>46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39</v>
      </c>
      <c r="D61" s="10">
        <v>8</v>
      </c>
      <c r="E61" s="10">
        <v>4</v>
      </c>
      <c r="F61" s="10">
        <v>1</v>
      </c>
      <c r="G61" s="10" t="s">
        <v>43</v>
      </c>
      <c r="H61" s="10">
        <v>3</v>
      </c>
      <c r="I61" s="10">
        <v>31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43</v>
      </c>
      <c r="D62" s="10">
        <v>30</v>
      </c>
      <c r="E62" s="10">
        <v>20</v>
      </c>
      <c r="F62" s="10">
        <v>1</v>
      </c>
      <c r="G62" s="10" t="s">
        <v>43</v>
      </c>
      <c r="H62" s="10">
        <v>9</v>
      </c>
      <c r="I62" s="10">
        <v>13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38</v>
      </c>
      <c r="D63" s="10">
        <v>37</v>
      </c>
      <c r="E63" s="10">
        <v>32</v>
      </c>
      <c r="F63" s="10" t="s">
        <v>43</v>
      </c>
      <c r="G63" s="10">
        <v>1</v>
      </c>
      <c r="H63" s="10">
        <v>4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29</v>
      </c>
      <c r="D64" s="10">
        <v>25</v>
      </c>
      <c r="E64" s="10">
        <v>22</v>
      </c>
      <c r="F64" s="10" t="s">
        <v>43</v>
      </c>
      <c r="G64" s="10">
        <v>3</v>
      </c>
      <c r="H64" s="10" t="s">
        <v>43</v>
      </c>
      <c r="I64" s="10">
        <v>4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14</v>
      </c>
      <c r="D65" s="10">
        <v>14</v>
      </c>
      <c r="E65" s="10">
        <v>11</v>
      </c>
      <c r="F65" s="10" t="s">
        <v>43</v>
      </c>
      <c r="G65" s="10">
        <v>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8</v>
      </c>
      <c r="D66" s="10">
        <v>8</v>
      </c>
      <c r="E66" s="10">
        <v>6</v>
      </c>
      <c r="F66" s="10" t="s">
        <v>43</v>
      </c>
      <c r="G66" s="10">
        <v>2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3</v>
      </c>
      <c r="E67" s="10">
        <v>3</v>
      </c>
      <c r="F67" s="10" t="s">
        <v>43</v>
      </c>
      <c r="G67" s="10" t="s">
        <v>43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670</v>
      </c>
      <c r="D6" s="3">
        <v>200</v>
      </c>
      <c r="E6" s="3">
        <v>82</v>
      </c>
      <c r="F6" s="3">
        <v>55</v>
      </c>
      <c r="G6" s="3">
        <v>31</v>
      </c>
      <c r="H6" s="3">
        <v>32</v>
      </c>
      <c r="I6" s="3">
        <v>470</v>
      </c>
    </row>
    <row r="7" spans="1:32" ht="12" customHeight="1" x14ac:dyDescent="0.2">
      <c r="A7" s="27" t="s">
        <v>32</v>
      </c>
      <c r="B7" s="1" t="s">
        <v>10</v>
      </c>
      <c r="C7" s="10">
        <v>31</v>
      </c>
      <c r="D7" s="10">
        <v>7</v>
      </c>
      <c r="E7" s="10" t="s">
        <v>46</v>
      </c>
      <c r="F7" s="10">
        <v>5</v>
      </c>
      <c r="G7" s="10" t="s">
        <v>46</v>
      </c>
      <c r="H7" s="10">
        <v>2</v>
      </c>
      <c r="I7" s="10">
        <v>24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22</v>
      </c>
      <c r="D8" s="10">
        <v>4</v>
      </c>
      <c r="E8" s="10" t="s">
        <v>46</v>
      </c>
      <c r="F8" s="10">
        <v>4</v>
      </c>
      <c r="G8" s="10" t="s">
        <v>46</v>
      </c>
      <c r="H8" s="10" t="s">
        <v>43</v>
      </c>
      <c r="I8" s="10">
        <v>18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54</v>
      </c>
      <c r="D9" s="10">
        <v>10</v>
      </c>
      <c r="E9" s="10" t="s">
        <v>46</v>
      </c>
      <c r="F9" s="10">
        <v>7</v>
      </c>
      <c r="G9" s="10" t="s">
        <v>46</v>
      </c>
      <c r="H9" s="10">
        <v>3</v>
      </c>
      <c r="I9" s="10">
        <v>44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53</v>
      </c>
      <c r="D10" s="10">
        <v>11</v>
      </c>
      <c r="E10" s="10" t="s">
        <v>43</v>
      </c>
      <c r="F10" s="10">
        <v>4</v>
      </c>
      <c r="G10" s="10" t="s">
        <v>43</v>
      </c>
      <c r="H10" s="10">
        <v>7</v>
      </c>
      <c r="I10" s="10">
        <v>42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52</v>
      </c>
      <c r="D11" s="10">
        <v>12</v>
      </c>
      <c r="E11" s="10">
        <v>4</v>
      </c>
      <c r="F11" s="10">
        <v>3</v>
      </c>
      <c r="G11" s="10">
        <v>2</v>
      </c>
      <c r="H11" s="10">
        <v>3</v>
      </c>
      <c r="I11" s="10">
        <v>40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62</v>
      </c>
      <c r="D12" s="10">
        <v>7</v>
      </c>
      <c r="E12" s="10">
        <v>4</v>
      </c>
      <c r="F12" s="10">
        <v>1</v>
      </c>
      <c r="G12" s="10" t="s">
        <v>43</v>
      </c>
      <c r="H12" s="10">
        <v>2</v>
      </c>
      <c r="I12" s="10">
        <v>55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58</v>
      </c>
      <c r="D13" s="10">
        <v>11</v>
      </c>
      <c r="E13" s="10">
        <v>3</v>
      </c>
      <c r="F13" s="10">
        <v>2</v>
      </c>
      <c r="G13" s="10">
        <v>2</v>
      </c>
      <c r="H13" s="10">
        <v>4</v>
      </c>
      <c r="I13" s="10">
        <v>47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50</v>
      </c>
      <c r="D14" s="10">
        <v>8</v>
      </c>
      <c r="E14" s="10">
        <v>2</v>
      </c>
      <c r="F14" s="10">
        <v>4</v>
      </c>
      <c r="G14" s="10">
        <v>1</v>
      </c>
      <c r="H14" s="10">
        <v>1</v>
      </c>
      <c r="I14" s="10">
        <v>42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41</v>
      </c>
      <c r="D15" s="10">
        <v>5</v>
      </c>
      <c r="E15" s="10">
        <v>1</v>
      </c>
      <c r="F15" s="10">
        <v>2</v>
      </c>
      <c r="G15" s="10">
        <v>1</v>
      </c>
      <c r="H15" s="10">
        <v>1</v>
      </c>
      <c r="I15" s="10">
        <v>36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41</v>
      </c>
      <c r="D16" s="10">
        <v>13</v>
      </c>
      <c r="E16" s="10">
        <v>3</v>
      </c>
      <c r="F16" s="10">
        <v>7</v>
      </c>
      <c r="G16" s="10" t="s">
        <v>43</v>
      </c>
      <c r="H16" s="10">
        <v>3</v>
      </c>
      <c r="I16" s="10">
        <v>28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44</v>
      </c>
      <c r="D17" s="10">
        <v>8</v>
      </c>
      <c r="E17" s="10">
        <v>2</v>
      </c>
      <c r="F17" s="10">
        <v>4</v>
      </c>
      <c r="G17" s="10" t="s">
        <v>43</v>
      </c>
      <c r="H17" s="10">
        <v>2</v>
      </c>
      <c r="I17" s="10">
        <v>36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43</v>
      </c>
      <c r="D18" s="10">
        <v>15</v>
      </c>
      <c r="E18" s="10">
        <v>6</v>
      </c>
      <c r="F18" s="10">
        <v>4</v>
      </c>
      <c r="G18" s="10">
        <v>4</v>
      </c>
      <c r="H18" s="10">
        <v>1</v>
      </c>
      <c r="I18" s="10">
        <v>28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23</v>
      </c>
      <c r="D19" s="10">
        <v>10</v>
      </c>
      <c r="E19" s="10">
        <v>5</v>
      </c>
      <c r="F19" s="10">
        <v>2</v>
      </c>
      <c r="G19" s="10">
        <v>1</v>
      </c>
      <c r="H19" s="10">
        <v>2</v>
      </c>
      <c r="I19" s="10">
        <v>13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20</v>
      </c>
      <c r="D20" s="10">
        <v>15</v>
      </c>
      <c r="E20" s="10">
        <v>12</v>
      </c>
      <c r="F20" s="10">
        <v>2</v>
      </c>
      <c r="G20" s="10">
        <v>1</v>
      </c>
      <c r="H20" s="10" t="s">
        <v>43</v>
      </c>
      <c r="I20" s="10">
        <v>5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27</v>
      </c>
      <c r="D21" s="10">
        <v>23</v>
      </c>
      <c r="E21" s="10">
        <v>21</v>
      </c>
      <c r="F21" s="10">
        <v>1</v>
      </c>
      <c r="G21" s="10">
        <v>1</v>
      </c>
      <c r="H21" s="10" t="s">
        <v>43</v>
      </c>
      <c r="I21" s="10">
        <v>4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22</v>
      </c>
      <c r="D22" s="10">
        <v>18</v>
      </c>
      <c r="E22" s="10">
        <v>11</v>
      </c>
      <c r="F22" s="10">
        <v>2</v>
      </c>
      <c r="G22" s="10">
        <v>4</v>
      </c>
      <c r="H22" s="10">
        <v>1</v>
      </c>
      <c r="I22" s="10">
        <v>4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11</v>
      </c>
      <c r="D23" s="10">
        <v>11</v>
      </c>
      <c r="E23" s="10">
        <v>4</v>
      </c>
      <c r="F23" s="10" t="s">
        <v>43</v>
      </c>
      <c r="G23" s="10">
        <v>7</v>
      </c>
      <c r="H23" s="10" t="s">
        <v>43</v>
      </c>
      <c r="I23" s="10" t="s">
        <v>43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6</v>
      </c>
      <c r="D24" s="10">
        <v>6</v>
      </c>
      <c r="E24" s="10">
        <v>2</v>
      </c>
      <c r="F24" s="10">
        <v>1</v>
      </c>
      <c r="G24" s="10">
        <v>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9</v>
      </c>
      <c r="D25" s="10">
        <v>5</v>
      </c>
      <c r="E25" s="10">
        <v>2</v>
      </c>
      <c r="F25" s="10" t="s">
        <v>43</v>
      </c>
      <c r="G25" s="10">
        <v>3</v>
      </c>
      <c r="H25" s="10" t="s">
        <v>43</v>
      </c>
      <c r="I25" s="10">
        <v>4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 t="s">
        <v>43</v>
      </c>
      <c r="F26" s="10" t="s">
        <v>43</v>
      </c>
      <c r="G26" s="10">
        <v>1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356</v>
      </c>
      <c r="D27" s="3">
        <v>118</v>
      </c>
      <c r="E27" s="3">
        <v>44</v>
      </c>
      <c r="F27" s="3">
        <v>29</v>
      </c>
      <c r="G27" s="3">
        <v>23</v>
      </c>
      <c r="H27" s="3">
        <v>22</v>
      </c>
      <c r="I27" s="3">
        <v>238</v>
      </c>
    </row>
    <row r="28" spans="1:11" ht="12" customHeight="1" x14ac:dyDescent="0.2">
      <c r="A28" s="27" t="s">
        <v>32</v>
      </c>
      <c r="B28" s="1" t="s">
        <v>10</v>
      </c>
      <c r="C28" s="10">
        <v>14</v>
      </c>
      <c r="D28" s="10">
        <v>5</v>
      </c>
      <c r="E28" s="10" t="s">
        <v>46</v>
      </c>
      <c r="F28" s="10">
        <v>3</v>
      </c>
      <c r="G28" s="10" t="s">
        <v>46</v>
      </c>
      <c r="H28" s="10">
        <v>2</v>
      </c>
      <c r="I28" s="10">
        <v>9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9</v>
      </c>
      <c r="D29" s="10">
        <v>2</v>
      </c>
      <c r="E29" s="10" t="s">
        <v>46</v>
      </c>
      <c r="F29" s="10">
        <v>2</v>
      </c>
      <c r="G29" s="10" t="s">
        <v>46</v>
      </c>
      <c r="H29" s="10" t="s">
        <v>43</v>
      </c>
      <c r="I29" s="10">
        <v>7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26</v>
      </c>
      <c r="D30" s="10">
        <v>4</v>
      </c>
      <c r="E30" s="10" t="s">
        <v>46</v>
      </c>
      <c r="F30" s="10">
        <v>2</v>
      </c>
      <c r="G30" s="10" t="s">
        <v>46</v>
      </c>
      <c r="H30" s="10">
        <v>2</v>
      </c>
      <c r="I30" s="10">
        <v>22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31</v>
      </c>
      <c r="D31" s="10">
        <v>8</v>
      </c>
      <c r="E31" s="10" t="s">
        <v>43</v>
      </c>
      <c r="F31" s="10">
        <v>3</v>
      </c>
      <c r="G31" s="10" t="s">
        <v>43</v>
      </c>
      <c r="H31" s="10">
        <v>5</v>
      </c>
      <c r="I31" s="10">
        <v>23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30</v>
      </c>
      <c r="D32" s="10">
        <v>5</v>
      </c>
      <c r="E32" s="10">
        <v>2</v>
      </c>
      <c r="F32" s="10">
        <v>1</v>
      </c>
      <c r="G32" s="10" t="s">
        <v>43</v>
      </c>
      <c r="H32" s="10">
        <v>2</v>
      </c>
      <c r="I32" s="10">
        <v>25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30</v>
      </c>
      <c r="D33" s="10">
        <v>3</v>
      </c>
      <c r="E33" s="10">
        <v>2</v>
      </c>
      <c r="F33" s="10" t="s">
        <v>43</v>
      </c>
      <c r="G33" s="10" t="s">
        <v>43</v>
      </c>
      <c r="H33" s="10">
        <v>1</v>
      </c>
      <c r="I33" s="10">
        <v>27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28</v>
      </c>
      <c r="D34" s="10">
        <v>6</v>
      </c>
      <c r="E34" s="10">
        <v>2</v>
      </c>
      <c r="F34" s="10" t="s">
        <v>43</v>
      </c>
      <c r="G34" s="10">
        <v>2</v>
      </c>
      <c r="H34" s="10">
        <v>2</v>
      </c>
      <c r="I34" s="10">
        <v>22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26</v>
      </c>
      <c r="D35" s="10">
        <v>6</v>
      </c>
      <c r="E35" s="10">
        <v>1</v>
      </c>
      <c r="F35" s="10">
        <v>4</v>
      </c>
      <c r="G35" s="10" t="s">
        <v>43</v>
      </c>
      <c r="H35" s="10">
        <v>1</v>
      </c>
      <c r="I35" s="10">
        <v>20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28</v>
      </c>
      <c r="D36" s="10">
        <v>3</v>
      </c>
      <c r="E36" s="10">
        <v>1</v>
      </c>
      <c r="F36" s="10">
        <v>1</v>
      </c>
      <c r="G36" s="10">
        <v>1</v>
      </c>
      <c r="H36" s="10" t="s">
        <v>43</v>
      </c>
      <c r="I36" s="10">
        <v>25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27</v>
      </c>
      <c r="D37" s="10">
        <v>10</v>
      </c>
      <c r="E37" s="10">
        <v>3</v>
      </c>
      <c r="F37" s="10">
        <v>4</v>
      </c>
      <c r="G37" s="10" t="s">
        <v>43</v>
      </c>
      <c r="H37" s="10">
        <v>3</v>
      </c>
      <c r="I37" s="10">
        <v>17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25</v>
      </c>
      <c r="D38" s="10">
        <v>4</v>
      </c>
      <c r="E38" s="10">
        <v>1</v>
      </c>
      <c r="F38" s="10">
        <v>3</v>
      </c>
      <c r="G38" s="10" t="s">
        <v>43</v>
      </c>
      <c r="H38" s="10" t="s">
        <v>43</v>
      </c>
      <c r="I38" s="10">
        <v>21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22</v>
      </c>
      <c r="D39" s="10">
        <v>10</v>
      </c>
      <c r="E39" s="10">
        <v>4</v>
      </c>
      <c r="F39" s="10">
        <v>3</v>
      </c>
      <c r="G39" s="10">
        <v>2</v>
      </c>
      <c r="H39" s="10">
        <v>1</v>
      </c>
      <c r="I39" s="10">
        <v>12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11</v>
      </c>
      <c r="D40" s="10">
        <v>8</v>
      </c>
      <c r="E40" s="10">
        <v>4</v>
      </c>
      <c r="F40" s="10">
        <v>1</v>
      </c>
      <c r="G40" s="10">
        <v>1</v>
      </c>
      <c r="H40" s="10">
        <v>2</v>
      </c>
      <c r="I40" s="10">
        <v>3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9</v>
      </c>
      <c r="D41" s="10">
        <v>8</v>
      </c>
      <c r="E41" s="10">
        <v>6</v>
      </c>
      <c r="F41" s="10">
        <v>1</v>
      </c>
      <c r="G41" s="10">
        <v>1</v>
      </c>
      <c r="H41" s="10" t="s">
        <v>43</v>
      </c>
      <c r="I41" s="10">
        <v>1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10</v>
      </c>
      <c r="D42" s="10">
        <v>8</v>
      </c>
      <c r="E42" s="10">
        <v>7</v>
      </c>
      <c r="F42" s="10" t="s">
        <v>43</v>
      </c>
      <c r="G42" s="10">
        <v>1</v>
      </c>
      <c r="H42" s="10" t="s">
        <v>43</v>
      </c>
      <c r="I42" s="10">
        <v>2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12</v>
      </c>
      <c r="D43" s="10">
        <v>12</v>
      </c>
      <c r="E43" s="10">
        <v>7</v>
      </c>
      <c r="F43" s="10">
        <v>1</v>
      </c>
      <c r="G43" s="10">
        <v>3</v>
      </c>
      <c r="H43" s="10">
        <v>1</v>
      </c>
      <c r="I43" s="10" t="s">
        <v>43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7</v>
      </c>
      <c r="D44" s="10">
        <v>7</v>
      </c>
      <c r="E44" s="10">
        <v>1</v>
      </c>
      <c r="F44" s="10" t="s">
        <v>43</v>
      </c>
      <c r="G44" s="10">
        <v>6</v>
      </c>
      <c r="H44" s="10" t="s">
        <v>43</v>
      </c>
      <c r="I44" s="10" t="s">
        <v>43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3</v>
      </c>
      <c r="D45" s="10">
        <v>3</v>
      </c>
      <c r="E45" s="10">
        <v>1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7</v>
      </c>
      <c r="D46" s="10">
        <v>5</v>
      </c>
      <c r="E46" s="10">
        <v>2</v>
      </c>
      <c r="F46" s="10" t="s">
        <v>43</v>
      </c>
      <c r="G46" s="10">
        <v>3</v>
      </c>
      <c r="H46" s="10" t="s">
        <v>43</v>
      </c>
      <c r="I46" s="10">
        <v>2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 t="s">
        <v>43</v>
      </c>
      <c r="F47" s="10" t="s">
        <v>43</v>
      </c>
      <c r="G47" s="10">
        <v>1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314</v>
      </c>
      <c r="D48" s="3">
        <v>82</v>
      </c>
      <c r="E48" s="3">
        <v>38</v>
      </c>
      <c r="F48" s="3">
        <v>26</v>
      </c>
      <c r="G48" s="3">
        <v>8</v>
      </c>
      <c r="H48" s="3">
        <v>10</v>
      </c>
      <c r="I48" s="3">
        <v>232</v>
      </c>
    </row>
    <row r="49" spans="1:11" ht="12" customHeight="1" x14ac:dyDescent="0.2">
      <c r="A49" s="27" t="s">
        <v>32</v>
      </c>
      <c r="B49" s="1" t="s">
        <v>10</v>
      </c>
      <c r="C49" s="10">
        <v>17</v>
      </c>
      <c r="D49" s="10">
        <v>2</v>
      </c>
      <c r="E49" s="10" t="s">
        <v>46</v>
      </c>
      <c r="F49" s="10">
        <v>2</v>
      </c>
      <c r="G49" s="10" t="s">
        <v>46</v>
      </c>
      <c r="H49" s="10" t="s">
        <v>43</v>
      </c>
      <c r="I49" s="10">
        <v>15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13</v>
      </c>
      <c r="D50" s="10">
        <v>2</v>
      </c>
      <c r="E50" s="10" t="s">
        <v>46</v>
      </c>
      <c r="F50" s="10">
        <v>2</v>
      </c>
      <c r="G50" s="10" t="s">
        <v>46</v>
      </c>
      <c r="H50" s="10" t="s">
        <v>43</v>
      </c>
      <c r="I50" s="10">
        <v>11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28</v>
      </c>
      <c r="D51" s="10">
        <v>6</v>
      </c>
      <c r="E51" s="10" t="s">
        <v>46</v>
      </c>
      <c r="F51" s="10">
        <v>5</v>
      </c>
      <c r="G51" s="10" t="s">
        <v>46</v>
      </c>
      <c r="H51" s="10">
        <v>1</v>
      </c>
      <c r="I51" s="10">
        <v>22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22</v>
      </c>
      <c r="D52" s="10">
        <v>3</v>
      </c>
      <c r="E52" s="10" t="s">
        <v>43</v>
      </c>
      <c r="F52" s="10">
        <v>1</v>
      </c>
      <c r="G52" s="10" t="s">
        <v>43</v>
      </c>
      <c r="H52" s="10">
        <v>2</v>
      </c>
      <c r="I52" s="10">
        <v>19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22</v>
      </c>
      <c r="D53" s="10">
        <v>7</v>
      </c>
      <c r="E53" s="10">
        <v>2</v>
      </c>
      <c r="F53" s="10">
        <v>2</v>
      </c>
      <c r="G53" s="10">
        <v>2</v>
      </c>
      <c r="H53" s="10">
        <v>1</v>
      </c>
      <c r="I53" s="10">
        <v>15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32</v>
      </c>
      <c r="D54" s="10">
        <v>4</v>
      </c>
      <c r="E54" s="10">
        <v>2</v>
      </c>
      <c r="F54" s="10">
        <v>1</v>
      </c>
      <c r="G54" s="10" t="s">
        <v>43</v>
      </c>
      <c r="H54" s="10">
        <v>1</v>
      </c>
      <c r="I54" s="10">
        <v>28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30</v>
      </c>
      <c r="D55" s="10">
        <v>5</v>
      </c>
      <c r="E55" s="10">
        <v>1</v>
      </c>
      <c r="F55" s="10">
        <v>2</v>
      </c>
      <c r="G55" s="10" t="s">
        <v>43</v>
      </c>
      <c r="H55" s="10">
        <v>2</v>
      </c>
      <c r="I55" s="10">
        <v>25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24</v>
      </c>
      <c r="D56" s="10">
        <v>2</v>
      </c>
      <c r="E56" s="10">
        <v>1</v>
      </c>
      <c r="F56" s="10" t="s">
        <v>43</v>
      </c>
      <c r="G56" s="10">
        <v>1</v>
      </c>
      <c r="H56" s="10" t="s">
        <v>43</v>
      </c>
      <c r="I56" s="10">
        <v>22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13</v>
      </c>
      <c r="D57" s="10">
        <v>2</v>
      </c>
      <c r="E57" s="10" t="s">
        <v>43</v>
      </c>
      <c r="F57" s="10">
        <v>1</v>
      </c>
      <c r="G57" s="10" t="s">
        <v>43</v>
      </c>
      <c r="H57" s="10">
        <v>1</v>
      </c>
      <c r="I57" s="10">
        <v>11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14</v>
      </c>
      <c r="D58" s="10">
        <v>3</v>
      </c>
      <c r="E58" s="10" t="s">
        <v>43</v>
      </c>
      <c r="F58" s="10">
        <v>3</v>
      </c>
      <c r="G58" s="10" t="s">
        <v>43</v>
      </c>
      <c r="H58" s="10" t="s">
        <v>43</v>
      </c>
      <c r="I58" s="10">
        <v>11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19</v>
      </c>
      <c r="D59" s="10">
        <v>4</v>
      </c>
      <c r="E59" s="10">
        <v>1</v>
      </c>
      <c r="F59" s="10">
        <v>1</v>
      </c>
      <c r="G59" s="10" t="s">
        <v>43</v>
      </c>
      <c r="H59" s="10">
        <v>2</v>
      </c>
      <c r="I59" s="10">
        <v>15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21</v>
      </c>
      <c r="D60" s="10">
        <v>5</v>
      </c>
      <c r="E60" s="10">
        <v>2</v>
      </c>
      <c r="F60" s="10">
        <v>1</v>
      </c>
      <c r="G60" s="10">
        <v>2</v>
      </c>
      <c r="H60" s="10" t="s">
        <v>43</v>
      </c>
      <c r="I60" s="10">
        <v>16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12</v>
      </c>
      <c r="D61" s="10">
        <v>2</v>
      </c>
      <c r="E61" s="10">
        <v>1</v>
      </c>
      <c r="F61" s="10">
        <v>1</v>
      </c>
      <c r="G61" s="10" t="s">
        <v>43</v>
      </c>
      <c r="H61" s="10" t="s">
        <v>43</v>
      </c>
      <c r="I61" s="10">
        <v>10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11</v>
      </c>
      <c r="D62" s="10">
        <v>7</v>
      </c>
      <c r="E62" s="10">
        <v>6</v>
      </c>
      <c r="F62" s="10">
        <v>1</v>
      </c>
      <c r="G62" s="10" t="s">
        <v>43</v>
      </c>
      <c r="H62" s="10" t="s">
        <v>43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17</v>
      </c>
      <c r="D63" s="10">
        <v>15</v>
      </c>
      <c r="E63" s="10">
        <v>14</v>
      </c>
      <c r="F63" s="10">
        <v>1</v>
      </c>
      <c r="G63" s="10" t="s">
        <v>43</v>
      </c>
      <c r="H63" s="10" t="s">
        <v>43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10</v>
      </c>
      <c r="D64" s="10">
        <v>6</v>
      </c>
      <c r="E64" s="10">
        <v>4</v>
      </c>
      <c r="F64" s="10">
        <v>1</v>
      </c>
      <c r="G64" s="10">
        <v>1</v>
      </c>
      <c r="H64" s="10" t="s">
        <v>43</v>
      </c>
      <c r="I64" s="10">
        <v>4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3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</v>
      </c>
      <c r="D66" s="10">
        <v>3</v>
      </c>
      <c r="E66" s="10">
        <v>1</v>
      </c>
      <c r="F66" s="10">
        <v>1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>
        <v>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91</v>
      </c>
      <c r="D6" s="3">
        <v>16</v>
      </c>
      <c r="E6" s="3">
        <v>6</v>
      </c>
      <c r="F6" s="3">
        <v>2</v>
      </c>
      <c r="G6" s="3">
        <v>6</v>
      </c>
      <c r="H6" s="3">
        <v>2</v>
      </c>
      <c r="I6" s="3">
        <v>75</v>
      </c>
    </row>
    <row r="7" spans="1:32" ht="12" customHeight="1" x14ac:dyDescent="0.2">
      <c r="A7" s="27" t="s">
        <v>32</v>
      </c>
      <c r="B7" s="1" t="s">
        <v>10</v>
      </c>
      <c r="C7" s="10">
        <v>10</v>
      </c>
      <c r="D7" s="10">
        <v>1</v>
      </c>
      <c r="E7" s="10" t="s">
        <v>46</v>
      </c>
      <c r="F7" s="10">
        <v>1</v>
      </c>
      <c r="G7" s="10" t="s">
        <v>46</v>
      </c>
      <c r="H7" s="10" t="s">
        <v>43</v>
      </c>
      <c r="I7" s="10">
        <v>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</v>
      </c>
      <c r="D11" s="10">
        <v>1</v>
      </c>
      <c r="E11" s="10" t="s">
        <v>43</v>
      </c>
      <c r="F11" s="10" t="s">
        <v>43</v>
      </c>
      <c r="G11" s="10">
        <v>1</v>
      </c>
      <c r="H11" s="10" t="s">
        <v>43</v>
      </c>
      <c r="I11" s="10">
        <v>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12</v>
      </c>
      <c r="D13" s="10">
        <v>2</v>
      </c>
      <c r="E13" s="10">
        <v>1</v>
      </c>
      <c r="F13" s="10" t="s">
        <v>43</v>
      </c>
      <c r="G13" s="10">
        <v>1</v>
      </c>
      <c r="H13" s="10" t="s">
        <v>43</v>
      </c>
      <c r="I13" s="10">
        <v>10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9</v>
      </c>
      <c r="D14" s="10">
        <v>2</v>
      </c>
      <c r="E14" s="10" t="s">
        <v>43</v>
      </c>
      <c r="F14" s="10" t="s">
        <v>43</v>
      </c>
      <c r="G14" s="10">
        <v>1</v>
      </c>
      <c r="H14" s="10">
        <v>1</v>
      </c>
      <c r="I14" s="10">
        <v>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</v>
      </c>
      <c r="D15" s="10">
        <v>1</v>
      </c>
      <c r="E15" s="10" t="s">
        <v>43</v>
      </c>
      <c r="F15" s="10">
        <v>1</v>
      </c>
      <c r="G15" s="10" t="s">
        <v>43</v>
      </c>
      <c r="H15" s="10" t="s">
        <v>43</v>
      </c>
      <c r="I15" s="10">
        <v>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7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7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6</v>
      </c>
      <c r="D17" s="10">
        <v>1</v>
      </c>
      <c r="E17" s="10">
        <v>1</v>
      </c>
      <c r="F17" s="10" t="s">
        <v>43</v>
      </c>
      <c r="G17" s="10" t="s">
        <v>43</v>
      </c>
      <c r="H17" s="10" t="s">
        <v>43</v>
      </c>
      <c r="I17" s="10">
        <v>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2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4</v>
      </c>
      <c r="D19" s="10">
        <v>1</v>
      </c>
      <c r="E19" s="10" t="s">
        <v>43</v>
      </c>
      <c r="F19" s="10" t="s">
        <v>43</v>
      </c>
      <c r="G19" s="10" t="s">
        <v>43</v>
      </c>
      <c r="H19" s="10">
        <v>1</v>
      </c>
      <c r="I19" s="10">
        <v>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</v>
      </c>
      <c r="D20" s="10">
        <v>1</v>
      </c>
      <c r="E20" s="10" t="s">
        <v>43</v>
      </c>
      <c r="F20" s="10" t="s">
        <v>43</v>
      </c>
      <c r="G20" s="10">
        <v>1</v>
      </c>
      <c r="H20" s="10" t="s">
        <v>43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</v>
      </c>
      <c r="D21" s="10">
        <v>1</v>
      </c>
      <c r="E21" s="10">
        <v>1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3</v>
      </c>
      <c r="D22" s="10">
        <v>3</v>
      </c>
      <c r="E22" s="10">
        <v>2</v>
      </c>
      <c r="F22" s="10" t="s">
        <v>43</v>
      </c>
      <c r="G22" s="10">
        <v>1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</v>
      </c>
      <c r="D23" s="10">
        <v>1</v>
      </c>
      <c r="E23" s="10">
        <v>1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</v>
      </c>
      <c r="D24" s="10">
        <v>1</v>
      </c>
      <c r="E24" s="10" t="s">
        <v>43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44</v>
      </c>
      <c r="D27" s="3">
        <v>8</v>
      </c>
      <c r="E27" s="3">
        <v>2</v>
      </c>
      <c r="F27" s="3" t="s">
        <v>43</v>
      </c>
      <c r="G27" s="3">
        <v>5</v>
      </c>
      <c r="H27" s="3">
        <v>1</v>
      </c>
      <c r="I27" s="3">
        <v>36</v>
      </c>
    </row>
    <row r="28" spans="1:12" ht="12" customHeight="1" x14ac:dyDescent="0.2">
      <c r="A28" s="27" t="s">
        <v>32</v>
      </c>
      <c r="B28" s="1" t="s">
        <v>10</v>
      </c>
      <c r="C28" s="10">
        <v>6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6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2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</v>
      </c>
      <c r="D32" s="10">
        <v>1</v>
      </c>
      <c r="E32" s="10" t="s">
        <v>43</v>
      </c>
      <c r="F32" s="10" t="s">
        <v>43</v>
      </c>
      <c r="G32" s="10">
        <v>1</v>
      </c>
      <c r="H32" s="10" t="s">
        <v>43</v>
      </c>
      <c r="I32" s="10">
        <v>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6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4</v>
      </c>
      <c r="D34" s="10">
        <v>1</v>
      </c>
      <c r="E34" s="10" t="s">
        <v>43</v>
      </c>
      <c r="F34" s="10" t="s">
        <v>43</v>
      </c>
      <c r="G34" s="10">
        <v>1</v>
      </c>
      <c r="H34" s="10" t="s">
        <v>43</v>
      </c>
      <c r="I34" s="10">
        <v>3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6</v>
      </c>
      <c r="D35" s="10">
        <v>2</v>
      </c>
      <c r="E35" s="10" t="s">
        <v>43</v>
      </c>
      <c r="F35" s="10" t="s">
        <v>43</v>
      </c>
      <c r="G35" s="10">
        <v>1</v>
      </c>
      <c r="H35" s="10">
        <v>1</v>
      </c>
      <c r="I35" s="10">
        <v>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4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4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1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1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</v>
      </c>
      <c r="D40" s="10" t="s">
        <v>43</v>
      </c>
      <c r="E40" s="10" t="s">
        <v>43</v>
      </c>
      <c r="F40" s="10" t="s">
        <v>43</v>
      </c>
      <c r="G40" s="10" t="s">
        <v>43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 t="s">
        <v>43</v>
      </c>
      <c r="D41" s="10" t="s">
        <v>43</v>
      </c>
      <c r="E41" s="10" t="s">
        <v>43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  <c r="L41" t="s">
        <v>32</v>
      </c>
    </row>
    <row r="42" spans="1:12" ht="12" customHeight="1" x14ac:dyDescent="0.2">
      <c r="A42" s="27" t="s">
        <v>32</v>
      </c>
      <c r="B42" s="1" t="s">
        <v>24</v>
      </c>
      <c r="C42" s="10" t="s">
        <v>43</v>
      </c>
      <c r="D42" s="10" t="s">
        <v>43</v>
      </c>
      <c r="E42" s="10" t="s">
        <v>43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  <c r="L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</v>
      </c>
      <c r="D43" s="10">
        <v>2</v>
      </c>
      <c r="E43" s="10">
        <v>1</v>
      </c>
      <c r="F43" s="10" t="s">
        <v>43</v>
      </c>
      <c r="G43" s="10">
        <v>1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</v>
      </c>
      <c r="D44" s="10">
        <v>1</v>
      </c>
      <c r="E44" s="10">
        <v>1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 t="s">
        <v>43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47</v>
      </c>
      <c r="D48" s="3">
        <v>8</v>
      </c>
      <c r="E48" s="3">
        <v>4</v>
      </c>
      <c r="F48" s="3">
        <v>2</v>
      </c>
      <c r="G48" s="3">
        <v>1</v>
      </c>
      <c r="H48" s="3">
        <v>1</v>
      </c>
      <c r="I48" s="3">
        <v>39</v>
      </c>
    </row>
    <row r="49" spans="1:11" ht="12" customHeight="1" x14ac:dyDescent="0.2">
      <c r="A49" s="27" t="s">
        <v>32</v>
      </c>
      <c r="B49" s="1" t="s">
        <v>10</v>
      </c>
      <c r="C49" s="10">
        <v>4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2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8</v>
      </c>
      <c r="D55" s="10">
        <v>1</v>
      </c>
      <c r="E55" s="10">
        <v>1</v>
      </c>
      <c r="F55" s="10" t="s">
        <v>43</v>
      </c>
      <c r="G55" s="10" t="s">
        <v>43</v>
      </c>
      <c r="H55" s="10" t="s">
        <v>43</v>
      </c>
      <c r="I55" s="10">
        <v>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</v>
      </c>
      <c r="D57" s="10">
        <v>1</v>
      </c>
      <c r="E57" s="10" t="s">
        <v>43</v>
      </c>
      <c r="F57" s="10">
        <v>1</v>
      </c>
      <c r="G57" s="10" t="s">
        <v>43</v>
      </c>
      <c r="H57" s="10" t="s">
        <v>43</v>
      </c>
      <c r="I57" s="10">
        <v>2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4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</v>
      </c>
      <c r="D61" s="10">
        <v>1</v>
      </c>
      <c r="E61" s="10" t="s">
        <v>43</v>
      </c>
      <c r="F61" s="10" t="s">
        <v>43</v>
      </c>
      <c r="G61" s="10" t="s">
        <v>43</v>
      </c>
      <c r="H61" s="10">
        <v>1</v>
      </c>
      <c r="I61" s="10">
        <v>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</v>
      </c>
      <c r="D62" s="10">
        <v>1</v>
      </c>
      <c r="E62" s="10" t="s">
        <v>43</v>
      </c>
      <c r="F62" s="10" t="s">
        <v>43</v>
      </c>
      <c r="G62" s="10">
        <v>1</v>
      </c>
      <c r="H62" s="10" t="s">
        <v>43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</v>
      </c>
      <c r="D63" s="10">
        <v>1</v>
      </c>
      <c r="E63" s="10">
        <v>1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</v>
      </c>
      <c r="D64" s="10">
        <v>1</v>
      </c>
      <c r="E64" s="10">
        <v>1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  <c r="L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1779</v>
      </c>
      <c r="D6" s="3">
        <v>484</v>
      </c>
      <c r="E6" s="3">
        <v>257</v>
      </c>
      <c r="F6" s="3">
        <v>27</v>
      </c>
      <c r="G6" s="3">
        <v>99</v>
      </c>
      <c r="H6" s="3">
        <v>101</v>
      </c>
      <c r="I6" s="3">
        <v>1295</v>
      </c>
    </row>
    <row r="7" spans="1:32" ht="12" customHeight="1" x14ac:dyDescent="0.2">
      <c r="A7" s="27" t="s">
        <v>32</v>
      </c>
      <c r="B7" s="1" t="s">
        <v>10</v>
      </c>
      <c r="C7" s="10">
        <v>54</v>
      </c>
      <c r="D7" s="10">
        <v>5</v>
      </c>
      <c r="E7" s="10" t="s">
        <v>46</v>
      </c>
      <c r="F7" s="10">
        <v>1</v>
      </c>
      <c r="G7" s="10" t="s">
        <v>46</v>
      </c>
      <c r="H7" s="10">
        <v>4</v>
      </c>
      <c r="I7" s="10">
        <v>49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65</v>
      </c>
      <c r="D8" s="10">
        <v>2</v>
      </c>
      <c r="E8" s="10" t="s">
        <v>46</v>
      </c>
      <c r="F8" s="10">
        <v>1</v>
      </c>
      <c r="G8" s="10" t="s">
        <v>46</v>
      </c>
      <c r="H8" s="10">
        <v>1</v>
      </c>
      <c r="I8" s="10">
        <v>63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84</v>
      </c>
      <c r="D9" s="10">
        <v>3</v>
      </c>
      <c r="E9" s="10" t="s">
        <v>46</v>
      </c>
      <c r="F9" s="10" t="s">
        <v>43</v>
      </c>
      <c r="G9" s="10" t="s">
        <v>46</v>
      </c>
      <c r="H9" s="10">
        <v>3</v>
      </c>
      <c r="I9" s="10">
        <v>81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119</v>
      </c>
      <c r="D10" s="10">
        <v>11</v>
      </c>
      <c r="E10" s="10">
        <v>1</v>
      </c>
      <c r="F10" s="10">
        <v>3</v>
      </c>
      <c r="G10" s="10">
        <v>1</v>
      </c>
      <c r="H10" s="10">
        <v>6</v>
      </c>
      <c r="I10" s="10">
        <v>108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82</v>
      </c>
      <c r="D11" s="10">
        <v>8</v>
      </c>
      <c r="E11" s="10" t="s">
        <v>43</v>
      </c>
      <c r="F11" s="10" t="s">
        <v>43</v>
      </c>
      <c r="G11" s="10">
        <v>5</v>
      </c>
      <c r="H11" s="10">
        <v>3</v>
      </c>
      <c r="I11" s="10">
        <v>74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116</v>
      </c>
      <c r="D12" s="10">
        <v>10</v>
      </c>
      <c r="E12" s="10">
        <v>2</v>
      </c>
      <c r="F12" s="10">
        <v>2</v>
      </c>
      <c r="G12" s="10">
        <v>1</v>
      </c>
      <c r="H12" s="10">
        <v>5</v>
      </c>
      <c r="I12" s="10">
        <v>106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150</v>
      </c>
      <c r="D13" s="10">
        <v>12</v>
      </c>
      <c r="E13" s="10" t="s">
        <v>43</v>
      </c>
      <c r="F13" s="10">
        <v>3</v>
      </c>
      <c r="G13" s="10">
        <v>4</v>
      </c>
      <c r="H13" s="10">
        <v>5</v>
      </c>
      <c r="I13" s="10">
        <v>138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163</v>
      </c>
      <c r="D14" s="10">
        <v>12</v>
      </c>
      <c r="E14" s="10">
        <v>1</v>
      </c>
      <c r="F14" s="10">
        <v>2</v>
      </c>
      <c r="G14" s="10" t="s">
        <v>43</v>
      </c>
      <c r="H14" s="10">
        <v>9</v>
      </c>
      <c r="I14" s="10">
        <v>151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140</v>
      </c>
      <c r="D15" s="10">
        <v>10</v>
      </c>
      <c r="E15" s="10" t="s">
        <v>43</v>
      </c>
      <c r="F15" s="10" t="s">
        <v>43</v>
      </c>
      <c r="G15" s="10">
        <v>1</v>
      </c>
      <c r="H15" s="10">
        <v>9</v>
      </c>
      <c r="I15" s="10">
        <v>130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153</v>
      </c>
      <c r="D16" s="10">
        <v>22</v>
      </c>
      <c r="E16" s="10">
        <v>4</v>
      </c>
      <c r="F16" s="10">
        <v>5</v>
      </c>
      <c r="G16" s="10">
        <v>1</v>
      </c>
      <c r="H16" s="10">
        <v>12</v>
      </c>
      <c r="I16" s="10">
        <v>131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131</v>
      </c>
      <c r="D17" s="10">
        <v>16</v>
      </c>
      <c r="E17" s="10">
        <v>1</v>
      </c>
      <c r="F17" s="10">
        <v>3</v>
      </c>
      <c r="G17" s="10">
        <v>3</v>
      </c>
      <c r="H17" s="10">
        <v>9</v>
      </c>
      <c r="I17" s="10">
        <v>115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89</v>
      </c>
      <c r="D18" s="10">
        <v>16</v>
      </c>
      <c r="E18" s="10">
        <v>8</v>
      </c>
      <c r="F18" s="10" t="s">
        <v>43</v>
      </c>
      <c r="G18" s="10">
        <v>1</v>
      </c>
      <c r="H18" s="10">
        <v>7</v>
      </c>
      <c r="I18" s="10">
        <v>73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57</v>
      </c>
      <c r="D19" s="10">
        <v>24</v>
      </c>
      <c r="E19" s="10">
        <v>14</v>
      </c>
      <c r="F19" s="10">
        <v>1</v>
      </c>
      <c r="G19" s="10">
        <v>1</v>
      </c>
      <c r="H19" s="10">
        <v>8</v>
      </c>
      <c r="I19" s="10">
        <v>33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87</v>
      </c>
      <c r="D20" s="10">
        <v>70</v>
      </c>
      <c r="E20" s="10">
        <v>52</v>
      </c>
      <c r="F20" s="10">
        <v>2</v>
      </c>
      <c r="G20" s="10">
        <v>4</v>
      </c>
      <c r="H20" s="10">
        <v>12</v>
      </c>
      <c r="I20" s="10">
        <v>17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93</v>
      </c>
      <c r="D21" s="10">
        <v>82</v>
      </c>
      <c r="E21" s="10">
        <v>62</v>
      </c>
      <c r="F21" s="10">
        <v>1</v>
      </c>
      <c r="G21" s="10">
        <v>14</v>
      </c>
      <c r="H21" s="10">
        <v>5</v>
      </c>
      <c r="I21" s="10">
        <v>11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82</v>
      </c>
      <c r="D22" s="10">
        <v>76</v>
      </c>
      <c r="E22" s="10">
        <v>49</v>
      </c>
      <c r="F22" s="10">
        <v>2</v>
      </c>
      <c r="G22" s="10">
        <v>22</v>
      </c>
      <c r="H22" s="10">
        <v>3</v>
      </c>
      <c r="I22" s="10">
        <v>6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66</v>
      </c>
      <c r="D23" s="10">
        <v>61</v>
      </c>
      <c r="E23" s="10">
        <v>38</v>
      </c>
      <c r="F23" s="10" t="s">
        <v>43</v>
      </c>
      <c r="G23" s="10">
        <v>23</v>
      </c>
      <c r="H23" s="10" t="s">
        <v>43</v>
      </c>
      <c r="I23" s="10">
        <v>5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31</v>
      </c>
      <c r="D24" s="10">
        <v>28</v>
      </c>
      <c r="E24" s="10">
        <v>18</v>
      </c>
      <c r="F24" s="10">
        <v>1</v>
      </c>
      <c r="G24" s="10">
        <v>9</v>
      </c>
      <c r="H24" s="10" t="s">
        <v>43</v>
      </c>
      <c r="I24" s="10">
        <v>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17</v>
      </c>
      <c r="D25" s="10">
        <v>16</v>
      </c>
      <c r="E25" s="10">
        <v>7</v>
      </c>
      <c r="F25" s="10" t="s">
        <v>43</v>
      </c>
      <c r="G25" s="10">
        <v>9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941</v>
      </c>
      <c r="D27" s="3">
        <v>271</v>
      </c>
      <c r="E27" s="3">
        <v>122</v>
      </c>
      <c r="F27" s="3">
        <v>19</v>
      </c>
      <c r="G27" s="3">
        <v>77</v>
      </c>
      <c r="H27" s="3">
        <v>53</v>
      </c>
      <c r="I27" s="3">
        <v>670</v>
      </c>
    </row>
    <row r="28" spans="1:12" ht="12" customHeight="1" x14ac:dyDescent="0.2">
      <c r="A28" s="27" t="s">
        <v>32</v>
      </c>
      <c r="B28" s="1" t="s">
        <v>10</v>
      </c>
      <c r="C28" s="10">
        <v>30</v>
      </c>
      <c r="D28" s="10">
        <v>2</v>
      </c>
      <c r="E28" s="10" t="s">
        <v>46</v>
      </c>
      <c r="F28" s="10" t="s">
        <v>43</v>
      </c>
      <c r="G28" s="10" t="s">
        <v>46</v>
      </c>
      <c r="H28" s="10">
        <v>2</v>
      </c>
      <c r="I28" s="10">
        <v>28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36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35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34</v>
      </c>
      <c r="D30" s="10">
        <v>2</v>
      </c>
      <c r="E30" s="10" t="s">
        <v>46</v>
      </c>
      <c r="F30" s="10" t="s">
        <v>43</v>
      </c>
      <c r="G30" s="10" t="s">
        <v>46</v>
      </c>
      <c r="H30" s="10">
        <v>2</v>
      </c>
      <c r="I30" s="10">
        <v>32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59</v>
      </c>
      <c r="D31" s="10">
        <v>8</v>
      </c>
      <c r="E31" s="10">
        <v>1</v>
      </c>
      <c r="F31" s="10">
        <v>3</v>
      </c>
      <c r="G31" s="10" t="s">
        <v>43</v>
      </c>
      <c r="H31" s="10">
        <v>4</v>
      </c>
      <c r="I31" s="10">
        <v>51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45</v>
      </c>
      <c r="D32" s="10">
        <v>5</v>
      </c>
      <c r="E32" s="10" t="s">
        <v>43</v>
      </c>
      <c r="F32" s="10" t="s">
        <v>43</v>
      </c>
      <c r="G32" s="10">
        <v>4</v>
      </c>
      <c r="H32" s="10">
        <v>1</v>
      </c>
      <c r="I32" s="10">
        <v>40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65</v>
      </c>
      <c r="D33" s="10">
        <v>6</v>
      </c>
      <c r="E33" s="10">
        <v>2</v>
      </c>
      <c r="F33" s="10">
        <v>1</v>
      </c>
      <c r="G33" s="10" t="s">
        <v>43</v>
      </c>
      <c r="H33" s="10">
        <v>3</v>
      </c>
      <c r="I33" s="10">
        <v>59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76</v>
      </c>
      <c r="D34" s="10">
        <v>9</v>
      </c>
      <c r="E34" s="10" t="s">
        <v>43</v>
      </c>
      <c r="F34" s="10">
        <v>3</v>
      </c>
      <c r="G34" s="10">
        <v>2</v>
      </c>
      <c r="H34" s="10">
        <v>4</v>
      </c>
      <c r="I34" s="10">
        <v>67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88</v>
      </c>
      <c r="D35" s="10">
        <v>5</v>
      </c>
      <c r="E35" s="10">
        <v>1</v>
      </c>
      <c r="F35" s="10">
        <v>1</v>
      </c>
      <c r="G35" s="10" t="s">
        <v>43</v>
      </c>
      <c r="H35" s="10">
        <v>3</v>
      </c>
      <c r="I35" s="10">
        <v>83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82</v>
      </c>
      <c r="D36" s="10">
        <v>6</v>
      </c>
      <c r="E36" s="10" t="s">
        <v>43</v>
      </c>
      <c r="F36" s="10" t="s">
        <v>43</v>
      </c>
      <c r="G36" s="10">
        <v>1</v>
      </c>
      <c r="H36" s="10">
        <v>5</v>
      </c>
      <c r="I36" s="10">
        <v>76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80</v>
      </c>
      <c r="D37" s="10">
        <v>15</v>
      </c>
      <c r="E37" s="10">
        <v>3</v>
      </c>
      <c r="F37" s="10">
        <v>4</v>
      </c>
      <c r="G37" s="10" t="s">
        <v>43</v>
      </c>
      <c r="H37" s="10">
        <v>8</v>
      </c>
      <c r="I37" s="10">
        <v>65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70</v>
      </c>
      <c r="D38" s="10">
        <v>7</v>
      </c>
      <c r="E38" s="10">
        <v>1</v>
      </c>
      <c r="F38" s="10">
        <v>1</v>
      </c>
      <c r="G38" s="10">
        <v>1</v>
      </c>
      <c r="H38" s="10">
        <v>4</v>
      </c>
      <c r="I38" s="10">
        <v>63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49</v>
      </c>
      <c r="D39" s="10">
        <v>7</v>
      </c>
      <c r="E39" s="10">
        <v>3</v>
      </c>
      <c r="F39" s="10" t="s">
        <v>43</v>
      </c>
      <c r="G39" s="10" t="s">
        <v>43</v>
      </c>
      <c r="H39" s="10">
        <v>4</v>
      </c>
      <c r="I39" s="10">
        <v>42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32</v>
      </c>
      <c r="D40" s="10">
        <v>18</v>
      </c>
      <c r="E40" s="10">
        <v>12</v>
      </c>
      <c r="F40" s="10">
        <v>1</v>
      </c>
      <c r="G40" s="10" t="s">
        <v>43</v>
      </c>
      <c r="H40" s="10">
        <v>5</v>
      </c>
      <c r="I40" s="10">
        <v>14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34</v>
      </c>
      <c r="D41" s="10">
        <v>31</v>
      </c>
      <c r="E41" s="10">
        <v>20</v>
      </c>
      <c r="F41" s="10">
        <v>1</v>
      </c>
      <c r="G41" s="10">
        <v>4</v>
      </c>
      <c r="H41" s="10">
        <v>6</v>
      </c>
      <c r="I41" s="10">
        <v>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53</v>
      </c>
      <c r="D42" s="10">
        <v>46</v>
      </c>
      <c r="E42" s="10">
        <v>31</v>
      </c>
      <c r="F42" s="10">
        <v>1</v>
      </c>
      <c r="G42" s="10">
        <v>13</v>
      </c>
      <c r="H42" s="10">
        <v>1</v>
      </c>
      <c r="I42" s="10">
        <v>7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49</v>
      </c>
      <c r="D43" s="10">
        <v>48</v>
      </c>
      <c r="E43" s="10">
        <v>26</v>
      </c>
      <c r="F43" s="10">
        <v>2</v>
      </c>
      <c r="G43" s="10">
        <v>19</v>
      </c>
      <c r="H43" s="10">
        <v>1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30</v>
      </c>
      <c r="D44" s="10">
        <v>27</v>
      </c>
      <c r="E44" s="10">
        <v>10</v>
      </c>
      <c r="F44" s="10" t="s">
        <v>43</v>
      </c>
      <c r="G44" s="10">
        <v>17</v>
      </c>
      <c r="H44" s="10" t="s">
        <v>43</v>
      </c>
      <c r="I44" s="10">
        <v>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19</v>
      </c>
      <c r="D45" s="10">
        <v>18</v>
      </c>
      <c r="E45" s="10">
        <v>9</v>
      </c>
      <c r="F45" s="10" t="s">
        <v>43</v>
      </c>
      <c r="G45" s="10">
        <v>9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10</v>
      </c>
      <c r="D46" s="10">
        <v>10</v>
      </c>
      <c r="E46" s="10">
        <v>3</v>
      </c>
      <c r="F46" s="10" t="s">
        <v>43</v>
      </c>
      <c r="G46" s="10">
        <v>7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838</v>
      </c>
      <c r="D48" s="3">
        <v>213</v>
      </c>
      <c r="E48" s="3">
        <v>135</v>
      </c>
      <c r="F48" s="3">
        <v>8</v>
      </c>
      <c r="G48" s="3">
        <v>22</v>
      </c>
      <c r="H48" s="3">
        <v>48</v>
      </c>
      <c r="I48" s="3">
        <v>625</v>
      </c>
    </row>
    <row r="49" spans="1:11" ht="12" customHeight="1" x14ac:dyDescent="0.2">
      <c r="A49" s="27" t="s">
        <v>32</v>
      </c>
      <c r="B49" s="1" t="s">
        <v>10</v>
      </c>
      <c r="C49" s="10">
        <v>24</v>
      </c>
      <c r="D49" s="10">
        <v>3</v>
      </c>
      <c r="E49" s="10" t="s">
        <v>46</v>
      </c>
      <c r="F49" s="10">
        <v>1</v>
      </c>
      <c r="G49" s="10" t="s">
        <v>46</v>
      </c>
      <c r="H49" s="10">
        <v>2</v>
      </c>
      <c r="I49" s="10">
        <v>21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29</v>
      </c>
      <c r="D50" s="10">
        <v>1</v>
      </c>
      <c r="E50" s="10" t="s">
        <v>46</v>
      </c>
      <c r="F50" s="10" t="s">
        <v>43</v>
      </c>
      <c r="G50" s="10" t="s">
        <v>46</v>
      </c>
      <c r="H50" s="10">
        <v>1</v>
      </c>
      <c r="I50" s="10">
        <v>28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50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49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60</v>
      </c>
      <c r="D52" s="10">
        <v>3</v>
      </c>
      <c r="E52" s="10" t="s">
        <v>43</v>
      </c>
      <c r="F52" s="10" t="s">
        <v>43</v>
      </c>
      <c r="G52" s="10">
        <v>1</v>
      </c>
      <c r="H52" s="10">
        <v>2</v>
      </c>
      <c r="I52" s="10">
        <v>57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37</v>
      </c>
      <c r="D53" s="10">
        <v>3</v>
      </c>
      <c r="E53" s="10" t="s">
        <v>43</v>
      </c>
      <c r="F53" s="10" t="s">
        <v>43</v>
      </c>
      <c r="G53" s="10">
        <v>1</v>
      </c>
      <c r="H53" s="10">
        <v>2</v>
      </c>
      <c r="I53" s="10">
        <v>34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51</v>
      </c>
      <c r="D54" s="10">
        <v>4</v>
      </c>
      <c r="E54" s="10" t="s">
        <v>43</v>
      </c>
      <c r="F54" s="10">
        <v>1</v>
      </c>
      <c r="G54" s="10">
        <v>1</v>
      </c>
      <c r="H54" s="10">
        <v>2</v>
      </c>
      <c r="I54" s="10">
        <v>47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74</v>
      </c>
      <c r="D55" s="10">
        <v>3</v>
      </c>
      <c r="E55" s="10" t="s">
        <v>43</v>
      </c>
      <c r="F55" s="10" t="s">
        <v>43</v>
      </c>
      <c r="G55" s="10">
        <v>2</v>
      </c>
      <c r="H55" s="10">
        <v>1</v>
      </c>
      <c r="I55" s="10">
        <v>71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75</v>
      </c>
      <c r="D56" s="10">
        <v>7</v>
      </c>
      <c r="E56" s="10" t="s">
        <v>43</v>
      </c>
      <c r="F56" s="10">
        <v>1</v>
      </c>
      <c r="G56" s="10" t="s">
        <v>43</v>
      </c>
      <c r="H56" s="10">
        <v>6</v>
      </c>
      <c r="I56" s="10">
        <v>68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58</v>
      </c>
      <c r="D57" s="10">
        <v>4</v>
      </c>
      <c r="E57" s="10" t="s">
        <v>43</v>
      </c>
      <c r="F57" s="10" t="s">
        <v>43</v>
      </c>
      <c r="G57" s="10" t="s">
        <v>43</v>
      </c>
      <c r="H57" s="10">
        <v>4</v>
      </c>
      <c r="I57" s="10">
        <v>54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73</v>
      </c>
      <c r="D58" s="10">
        <v>7</v>
      </c>
      <c r="E58" s="10">
        <v>1</v>
      </c>
      <c r="F58" s="10">
        <v>1</v>
      </c>
      <c r="G58" s="10">
        <v>1</v>
      </c>
      <c r="H58" s="10">
        <v>4</v>
      </c>
      <c r="I58" s="10">
        <v>66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61</v>
      </c>
      <c r="D59" s="10">
        <v>9</v>
      </c>
      <c r="E59" s="10" t="s">
        <v>43</v>
      </c>
      <c r="F59" s="10">
        <v>2</v>
      </c>
      <c r="G59" s="10">
        <v>2</v>
      </c>
      <c r="H59" s="10">
        <v>5</v>
      </c>
      <c r="I59" s="10">
        <v>52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40</v>
      </c>
      <c r="D60" s="10">
        <v>9</v>
      </c>
      <c r="E60" s="10">
        <v>5</v>
      </c>
      <c r="F60" s="10" t="s">
        <v>43</v>
      </c>
      <c r="G60" s="10">
        <v>1</v>
      </c>
      <c r="H60" s="10">
        <v>3</v>
      </c>
      <c r="I60" s="10">
        <v>31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25</v>
      </c>
      <c r="D61" s="10">
        <v>6</v>
      </c>
      <c r="E61" s="10">
        <v>2</v>
      </c>
      <c r="F61" s="10" t="s">
        <v>43</v>
      </c>
      <c r="G61" s="10">
        <v>1</v>
      </c>
      <c r="H61" s="10">
        <v>3</v>
      </c>
      <c r="I61" s="10">
        <v>19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53</v>
      </c>
      <c r="D62" s="10">
        <v>39</v>
      </c>
      <c r="E62" s="10">
        <v>32</v>
      </c>
      <c r="F62" s="10">
        <v>1</v>
      </c>
      <c r="G62" s="10" t="s">
        <v>43</v>
      </c>
      <c r="H62" s="10">
        <v>6</v>
      </c>
      <c r="I62" s="10">
        <v>14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40</v>
      </c>
      <c r="D63" s="10">
        <v>36</v>
      </c>
      <c r="E63" s="10">
        <v>31</v>
      </c>
      <c r="F63" s="10" t="s">
        <v>43</v>
      </c>
      <c r="G63" s="10">
        <v>1</v>
      </c>
      <c r="H63" s="10">
        <v>4</v>
      </c>
      <c r="I63" s="10">
        <v>4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33</v>
      </c>
      <c r="D64" s="10">
        <v>28</v>
      </c>
      <c r="E64" s="10">
        <v>23</v>
      </c>
      <c r="F64" s="10" t="s">
        <v>43</v>
      </c>
      <c r="G64" s="10">
        <v>3</v>
      </c>
      <c r="H64" s="10">
        <v>2</v>
      </c>
      <c r="I64" s="10">
        <v>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36</v>
      </c>
      <c r="D65" s="10">
        <v>34</v>
      </c>
      <c r="E65" s="10">
        <v>28</v>
      </c>
      <c r="F65" s="10" t="s">
        <v>43</v>
      </c>
      <c r="G65" s="10">
        <v>6</v>
      </c>
      <c r="H65" s="10" t="s">
        <v>43</v>
      </c>
      <c r="I65" s="10">
        <v>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12</v>
      </c>
      <c r="D66" s="10">
        <v>10</v>
      </c>
      <c r="E66" s="10">
        <v>9</v>
      </c>
      <c r="F66" s="10">
        <v>1</v>
      </c>
      <c r="G66" s="10" t="s">
        <v>43</v>
      </c>
      <c r="H66" s="10" t="s">
        <v>43</v>
      </c>
      <c r="I66" s="10">
        <v>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7</v>
      </c>
      <c r="D67" s="10">
        <v>6</v>
      </c>
      <c r="E67" s="10">
        <v>4</v>
      </c>
      <c r="F67" s="10" t="s">
        <v>43</v>
      </c>
      <c r="G67" s="10">
        <v>2</v>
      </c>
      <c r="H67" s="10" t="s">
        <v>43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139</v>
      </c>
      <c r="D6" s="3">
        <v>21</v>
      </c>
      <c r="E6" s="3">
        <v>14</v>
      </c>
      <c r="F6" s="3">
        <v>1</v>
      </c>
      <c r="G6" s="3">
        <v>4</v>
      </c>
      <c r="H6" s="3">
        <v>2</v>
      </c>
      <c r="I6" s="3">
        <v>118</v>
      </c>
    </row>
    <row r="7" spans="1:32" ht="12" customHeight="1" x14ac:dyDescent="0.2">
      <c r="A7" s="27" t="s">
        <v>32</v>
      </c>
      <c r="B7" s="1" t="s">
        <v>10</v>
      </c>
      <c r="C7" s="10">
        <v>5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8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14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14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14</v>
      </c>
      <c r="D13" s="10">
        <v>1</v>
      </c>
      <c r="E13" s="10">
        <v>1</v>
      </c>
      <c r="F13" s="10" t="s">
        <v>43</v>
      </c>
      <c r="G13" s="10" t="s">
        <v>43</v>
      </c>
      <c r="H13" s="10" t="s">
        <v>43</v>
      </c>
      <c r="I13" s="10">
        <v>13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19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19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15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15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7</v>
      </c>
      <c r="D16" s="10">
        <v>1</v>
      </c>
      <c r="E16" s="10" t="s">
        <v>43</v>
      </c>
      <c r="F16" s="10" t="s">
        <v>43</v>
      </c>
      <c r="G16" s="10" t="s">
        <v>43</v>
      </c>
      <c r="H16" s="10">
        <v>1</v>
      </c>
      <c r="I16" s="10">
        <v>6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10</v>
      </c>
      <c r="D17" s="10">
        <v>1</v>
      </c>
      <c r="E17" s="10">
        <v>1</v>
      </c>
      <c r="F17" s="10" t="s">
        <v>43</v>
      </c>
      <c r="G17" s="10" t="s">
        <v>43</v>
      </c>
      <c r="H17" s="10" t="s">
        <v>43</v>
      </c>
      <c r="I17" s="10">
        <v>9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7</v>
      </c>
      <c r="D18" s="10">
        <v>1</v>
      </c>
      <c r="E18" s="10" t="s">
        <v>43</v>
      </c>
      <c r="F18" s="10">
        <v>1</v>
      </c>
      <c r="G18" s="10" t="s">
        <v>43</v>
      </c>
      <c r="H18" s="10" t="s">
        <v>43</v>
      </c>
      <c r="I18" s="10">
        <v>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8</v>
      </c>
      <c r="D19" s="10">
        <v>3</v>
      </c>
      <c r="E19" s="10">
        <v>2</v>
      </c>
      <c r="F19" s="10" t="s">
        <v>43</v>
      </c>
      <c r="G19" s="10">
        <v>1</v>
      </c>
      <c r="H19" s="10" t="s">
        <v>43</v>
      </c>
      <c r="I19" s="10">
        <v>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3</v>
      </c>
      <c r="D20" s="10">
        <v>1</v>
      </c>
      <c r="E20" s="10">
        <v>1</v>
      </c>
      <c r="F20" s="10" t="s">
        <v>43</v>
      </c>
      <c r="G20" s="10" t="s">
        <v>43</v>
      </c>
      <c r="H20" s="10" t="s">
        <v>43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4</v>
      </c>
      <c r="D21" s="10">
        <v>3</v>
      </c>
      <c r="E21" s="10">
        <v>2</v>
      </c>
      <c r="F21" s="10" t="s">
        <v>43</v>
      </c>
      <c r="G21" s="10">
        <v>1</v>
      </c>
      <c r="H21" s="10" t="s">
        <v>43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5</v>
      </c>
      <c r="D22" s="10">
        <v>5</v>
      </c>
      <c r="E22" s="10">
        <v>4</v>
      </c>
      <c r="F22" s="10" t="s">
        <v>43</v>
      </c>
      <c r="G22" s="10" t="s">
        <v>43</v>
      </c>
      <c r="H22" s="10">
        <v>1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3</v>
      </c>
      <c r="D23" s="10">
        <v>3</v>
      </c>
      <c r="E23" s="10">
        <v>3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2</v>
      </c>
      <c r="D24" s="10">
        <v>1</v>
      </c>
      <c r="E24" s="10" t="s">
        <v>43</v>
      </c>
      <c r="F24" s="10" t="s">
        <v>43</v>
      </c>
      <c r="G24" s="10">
        <v>1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1</v>
      </c>
      <c r="E25" s="10" t="s">
        <v>43</v>
      </c>
      <c r="F25" s="10" t="s">
        <v>43</v>
      </c>
      <c r="G25" s="10">
        <v>1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73</v>
      </c>
      <c r="D27" s="3">
        <v>14</v>
      </c>
      <c r="E27" s="3">
        <v>7</v>
      </c>
      <c r="F27" s="3">
        <v>1</v>
      </c>
      <c r="G27" s="3">
        <v>4</v>
      </c>
      <c r="H27" s="3">
        <v>2</v>
      </c>
      <c r="I27" s="3">
        <v>59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5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5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2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7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7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8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10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10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6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6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 t="s">
        <v>43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5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5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6</v>
      </c>
      <c r="D39" s="10">
        <v>1</v>
      </c>
      <c r="E39" s="10" t="s">
        <v>43</v>
      </c>
      <c r="F39" s="10">
        <v>1</v>
      </c>
      <c r="G39" s="10" t="s">
        <v>43</v>
      </c>
      <c r="H39" s="10" t="s">
        <v>43</v>
      </c>
      <c r="I39" s="10">
        <v>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6</v>
      </c>
      <c r="D40" s="10">
        <v>3</v>
      </c>
      <c r="E40" s="10">
        <v>2</v>
      </c>
      <c r="F40" s="10" t="s">
        <v>43</v>
      </c>
      <c r="G40" s="10">
        <v>1</v>
      </c>
      <c r="H40" s="10" t="s">
        <v>43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>
        <v>1</v>
      </c>
      <c r="E41" s="10">
        <v>1</v>
      </c>
      <c r="F41" s="10" t="s">
        <v>43</v>
      </c>
      <c r="G41" s="10" t="s">
        <v>43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</v>
      </c>
      <c r="D42" s="10">
        <v>2</v>
      </c>
      <c r="E42" s="10">
        <v>1</v>
      </c>
      <c r="F42" s="10" t="s">
        <v>43</v>
      </c>
      <c r="G42" s="10">
        <v>1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3</v>
      </c>
      <c r="D43" s="10">
        <v>3</v>
      </c>
      <c r="E43" s="10">
        <v>2</v>
      </c>
      <c r="F43" s="10" t="s">
        <v>43</v>
      </c>
      <c r="G43" s="10" t="s">
        <v>43</v>
      </c>
      <c r="H43" s="10">
        <v>1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</v>
      </c>
      <c r="D44" s="10">
        <v>1</v>
      </c>
      <c r="E44" s="10">
        <v>1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1</v>
      </c>
      <c r="E45" s="10" t="s">
        <v>43</v>
      </c>
      <c r="F45" s="10" t="s">
        <v>43</v>
      </c>
      <c r="G45" s="10">
        <v>1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1</v>
      </c>
      <c r="E46" s="10" t="s">
        <v>43</v>
      </c>
      <c r="F46" s="10" t="s">
        <v>43</v>
      </c>
      <c r="G46" s="10">
        <v>1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66</v>
      </c>
      <c r="D48" s="3">
        <v>7</v>
      </c>
      <c r="E48" s="3">
        <v>7</v>
      </c>
      <c r="F48" s="3" t="s">
        <v>43</v>
      </c>
      <c r="G48" s="3" t="s">
        <v>43</v>
      </c>
      <c r="H48" s="3" t="s">
        <v>43</v>
      </c>
      <c r="I48" s="3">
        <v>59</v>
      </c>
    </row>
    <row r="49" spans="1:11" ht="12" customHeight="1" x14ac:dyDescent="0.2">
      <c r="A49" s="27" t="s">
        <v>32</v>
      </c>
      <c r="B49" s="1" t="s">
        <v>10</v>
      </c>
      <c r="C49" s="10">
        <v>2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6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4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7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6</v>
      </c>
      <c r="D55" s="10">
        <v>1</v>
      </c>
      <c r="E55" s="10">
        <v>1</v>
      </c>
      <c r="F55" s="10" t="s">
        <v>43</v>
      </c>
      <c r="G55" s="10" t="s">
        <v>43</v>
      </c>
      <c r="H55" s="10" t="s">
        <v>43</v>
      </c>
      <c r="I55" s="10">
        <v>5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9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9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9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</v>
      </c>
      <c r="D62" s="10" t="s">
        <v>43</v>
      </c>
      <c r="E62" s="10" t="s">
        <v>43</v>
      </c>
      <c r="F62" s="10" t="s">
        <v>43</v>
      </c>
      <c r="G62" s="10" t="s">
        <v>43</v>
      </c>
      <c r="H62" s="10" t="s">
        <v>43</v>
      </c>
      <c r="I62" s="10">
        <v>1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</v>
      </c>
      <c r="D63" s="10">
        <v>1</v>
      </c>
      <c r="E63" s="10">
        <v>1</v>
      </c>
      <c r="F63" s="10" t="s">
        <v>43</v>
      </c>
      <c r="G63" s="10" t="s">
        <v>43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</v>
      </c>
      <c r="D64" s="10">
        <v>2</v>
      </c>
      <c r="E64" s="10">
        <v>2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</v>
      </c>
      <c r="D65" s="10">
        <v>2</v>
      </c>
      <c r="E65" s="10">
        <v>2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29603</v>
      </c>
      <c r="D6" s="3">
        <v>4128</v>
      </c>
      <c r="E6" s="3">
        <v>2095</v>
      </c>
      <c r="F6" s="3">
        <v>455</v>
      </c>
      <c r="G6" s="3">
        <v>471</v>
      </c>
      <c r="H6" s="3">
        <v>1107</v>
      </c>
      <c r="I6" s="3">
        <v>25475</v>
      </c>
    </row>
    <row r="7" spans="1:32" ht="12" customHeight="1" x14ac:dyDescent="0.2">
      <c r="A7" s="27" t="s">
        <v>32</v>
      </c>
      <c r="B7" s="1" t="s">
        <v>10</v>
      </c>
      <c r="C7" s="10">
        <v>341</v>
      </c>
      <c r="D7" s="10">
        <v>22</v>
      </c>
      <c r="E7" s="10" t="s">
        <v>46</v>
      </c>
      <c r="F7" s="10">
        <v>7</v>
      </c>
      <c r="G7" s="10" t="s">
        <v>46</v>
      </c>
      <c r="H7" s="10">
        <v>15</v>
      </c>
      <c r="I7" s="10">
        <v>319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668</v>
      </c>
      <c r="D8" s="10">
        <v>32</v>
      </c>
      <c r="E8" s="10" t="s">
        <v>46</v>
      </c>
      <c r="F8" s="10">
        <v>16</v>
      </c>
      <c r="G8" s="10" t="s">
        <v>46</v>
      </c>
      <c r="H8" s="10">
        <v>16</v>
      </c>
      <c r="I8" s="10">
        <v>636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970</v>
      </c>
      <c r="D9" s="10">
        <v>60</v>
      </c>
      <c r="E9" s="10" t="s">
        <v>46</v>
      </c>
      <c r="F9" s="10">
        <v>19</v>
      </c>
      <c r="G9" s="10" t="s">
        <v>46</v>
      </c>
      <c r="H9" s="10">
        <v>41</v>
      </c>
      <c r="I9" s="10">
        <v>910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1644</v>
      </c>
      <c r="D10" s="10">
        <v>68</v>
      </c>
      <c r="E10" s="10">
        <v>6</v>
      </c>
      <c r="F10" s="10">
        <v>15</v>
      </c>
      <c r="G10" s="10">
        <v>3</v>
      </c>
      <c r="H10" s="10">
        <v>44</v>
      </c>
      <c r="I10" s="10">
        <v>1576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2020</v>
      </c>
      <c r="D11" s="10">
        <v>101</v>
      </c>
      <c r="E11" s="10">
        <v>17</v>
      </c>
      <c r="F11" s="10">
        <v>17</v>
      </c>
      <c r="G11" s="10">
        <v>17</v>
      </c>
      <c r="H11" s="10">
        <v>50</v>
      </c>
      <c r="I11" s="10">
        <v>1919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2692</v>
      </c>
      <c r="D12" s="10">
        <v>152</v>
      </c>
      <c r="E12" s="10">
        <v>24</v>
      </c>
      <c r="F12" s="10">
        <v>27</v>
      </c>
      <c r="G12" s="10">
        <v>11</v>
      </c>
      <c r="H12" s="10">
        <v>90</v>
      </c>
      <c r="I12" s="10">
        <v>2540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3439</v>
      </c>
      <c r="D13" s="10">
        <v>234</v>
      </c>
      <c r="E13" s="10">
        <v>36</v>
      </c>
      <c r="F13" s="10">
        <v>43</v>
      </c>
      <c r="G13" s="10">
        <v>21</v>
      </c>
      <c r="H13" s="10">
        <v>134</v>
      </c>
      <c r="I13" s="10">
        <v>3205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3745</v>
      </c>
      <c r="D14" s="10">
        <v>218</v>
      </c>
      <c r="E14" s="10">
        <v>26</v>
      </c>
      <c r="F14" s="10">
        <v>48</v>
      </c>
      <c r="G14" s="10">
        <v>20</v>
      </c>
      <c r="H14" s="10">
        <v>124</v>
      </c>
      <c r="I14" s="10">
        <v>3527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3052</v>
      </c>
      <c r="D15" s="10">
        <v>165</v>
      </c>
      <c r="E15" s="10">
        <v>16</v>
      </c>
      <c r="F15" s="10">
        <v>39</v>
      </c>
      <c r="G15" s="10">
        <v>15</v>
      </c>
      <c r="H15" s="10">
        <v>95</v>
      </c>
      <c r="I15" s="10">
        <v>2887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2543</v>
      </c>
      <c r="D16" s="10">
        <v>163</v>
      </c>
      <c r="E16" s="10">
        <v>23</v>
      </c>
      <c r="F16" s="10">
        <v>36</v>
      </c>
      <c r="G16" s="10">
        <v>13</v>
      </c>
      <c r="H16" s="10">
        <v>91</v>
      </c>
      <c r="I16" s="10">
        <v>2380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2227</v>
      </c>
      <c r="D17" s="10">
        <v>170</v>
      </c>
      <c r="E17" s="10">
        <v>32</v>
      </c>
      <c r="F17" s="10">
        <v>46</v>
      </c>
      <c r="G17" s="10">
        <v>9</v>
      </c>
      <c r="H17" s="10">
        <v>83</v>
      </c>
      <c r="I17" s="10">
        <v>2057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1763</v>
      </c>
      <c r="D18" s="10">
        <v>181</v>
      </c>
      <c r="E18" s="10">
        <v>53</v>
      </c>
      <c r="F18" s="10">
        <v>40</v>
      </c>
      <c r="G18" s="10">
        <v>11</v>
      </c>
      <c r="H18" s="10">
        <v>77</v>
      </c>
      <c r="I18" s="10">
        <v>1582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1314</v>
      </c>
      <c r="D19" s="10">
        <v>314</v>
      </c>
      <c r="E19" s="10">
        <v>214</v>
      </c>
      <c r="F19" s="10">
        <v>34</v>
      </c>
      <c r="G19" s="10">
        <v>14</v>
      </c>
      <c r="H19" s="10">
        <v>52</v>
      </c>
      <c r="I19" s="10">
        <v>1000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1066</v>
      </c>
      <c r="D20" s="10">
        <v>578</v>
      </c>
      <c r="E20" s="10">
        <v>421</v>
      </c>
      <c r="F20" s="10">
        <v>23</v>
      </c>
      <c r="G20" s="10">
        <v>46</v>
      </c>
      <c r="H20" s="10">
        <v>88</v>
      </c>
      <c r="I20" s="10">
        <v>488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846</v>
      </c>
      <c r="D21" s="10">
        <v>658</v>
      </c>
      <c r="E21" s="10">
        <v>517</v>
      </c>
      <c r="F21" s="10">
        <v>9</v>
      </c>
      <c r="G21" s="10">
        <v>70</v>
      </c>
      <c r="H21" s="10">
        <v>62</v>
      </c>
      <c r="I21" s="10">
        <v>188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621</v>
      </c>
      <c r="D22" s="10">
        <v>504</v>
      </c>
      <c r="E22" s="10">
        <v>371</v>
      </c>
      <c r="F22" s="10">
        <v>16</v>
      </c>
      <c r="G22" s="10">
        <v>89</v>
      </c>
      <c r="H22" s="10">
        <v>28</v>
      </c>
      <c r="I22" s="10">
        <v>117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367</v>
      </c>
      <c r="D23" s="10">
        <v>301</v>
      </c>
      <c r="E23" s="10">
        <v>218</v>
      </c>
      <c r="F23" s="10">
        <v>12</v>
      </c>
      <c r="G23" s="10">
        <v>66</v>
      </c>
      <c r="H23" s="10">
        <v>5</v>
      </c>
      <c r="I23" s="10">
        <v>66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169</v>
      </c>
      <c r="D24" s="10">
        <v>129</v>
      </c>
      <c r="E24" s="10">
        <v>81</v>
      </c>
      <c r="F24" s="10">
        <v>6</v>
      </c>
      <c r="G24" s="10">
        <v>36</v>
      </c>
      <c r="H24" s="10">
        <v>6</v>
      </c>
      <c r="I24" s="10">
        <v>40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115</v>
      </c>
      <c r="D25" s="10">
        <v>77</v>
      </c>
      <c r="E25" s="10">
        <v>39</v>
      </c>
      <c r="F25" s="10">
        <v>2</v>
      </c>
      <c r="G25" s="10">
        <v>30</v>
      </c>
      <c r="H25" s="10">
        <v>6</v>
      </c>
      <c r="I25" s="10">
        <v>38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16025</v>
      </c>
      <c r="D27" s="3">
        <v>2580</v>
      </c>
      <c r="E27" s="3">
        <v>1150</v>
      </c>
      <c r="F27" s="3">
        <v>313</v>
      </c>
      <c r="G27" s="3">
        <v>339</v>
      </c>
      <c r="H27" s="3">
        <v>778</v>
      </c>
      <c r="I27" s="3">
        <v>13445</v>
      </c>
    </row>
    <row r="28" spans="1:11" ht="12" customHeight="1" x14ac:dyDescent="0.2">
      <c r="A28" s="27" t="s">
        <v>32</v>
      </c>
      <c r="B28" s="1" t="s">
        <v>10</v>
      </c>
      <c r="C28" s="10">
        <v>160</v>
      </c>
      <c r="D28" s="10">
        <v>17</v>
      </c>
      <c r="E28" s="10" t="s">
        <v>46</v>
      </c>
      <c r="F28" s="10">
        <v>5</v>
      </c>
      <c r="G28" s="10" t="s">
        <v>46</v>
      </c>
      <c r="H28" s="10">
        <v>12</v>
      </c>
      <c r="I28" s="10">
        <v>143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314</v>
      </c>
      <c r="D29" s="10">
        <v>13</v>
      </c>
      <c r="E29" s="10" t="s">
        <v>46</v>
      </c>
      <c r="F29" s="10">
        <v>7</v>
      </c>
      <c r="G29" s="10" t="s">
        <v>46</v>
      </c>
      <c r="H29" s="10">
        <v>6</v>
      </c>
      <c r="I29" s="10">
        <v>301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469</v>
      </c>
      <c r="D30" s="10">
        <v>33</v>
      </c>
      <c r="E30" s="10" t="s">
        <v>46</v>
      </c>
      <c r="F30" s="10">
        <v>8</v>
      </c>
      <c r="G30" s="10" t="s">
        <v>46</v>
      </c>
      <c r="H30" s="10">
        <v>25</v>
      </c>
      <c r="I30" s="10">
        <v>436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837</v>
      </c>
      <c r="D31" s="10">
        <v>39</v>
      </c>
      <c r="E31" s="10">
        <v>4</v>
      </c>
      <c r="F31" s="10">
        <v>8</v>
      </c>
      <c r="G31" s="10">
        <v>1</v>
      </c>
      <c r="H31" s="10">
        <v>26</v>
      </c>
      <c r="I31" s="10">
        <v>798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1050</v>
      </c>
      <c r="D32" s="10">
        <v>66</v>
      </c>
      <c r="E32" s="10">
        <v>9</v>
      </c>
      <c r="F32" s="10">
        <v>9</v>
      </c>
      <c r="G32" s="10">
        <v>8</v>
      </c>
      <c r="H32" s="10">
        <v>40</v>
      </c>
      <c r="I32" s="10">
        <v>984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1421</v>
      </c>
      <c r="D33" s="10">
        <v>92</v>
      </c>
      <c r="E33" s="10">
        <v>11</v>
      </c>
      <c r="F33" s="10">
        <v>14</v>
      </c>
      <c r="G33" s="10">
        <v>6</v>
      </c>
      <c r="H33" s="10">
        <v>61</v>
      </c>
      <c r="I33" s="10">
        <v>1329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1899</v>
      </c>
      <c r="D34" s="10">
        <v>155</v>
      </c>
      <c r="E34" s="10">
        <v>21</v>
      </c>
      <c r="F34" s="10">
        <v>25</v>
      </c>
      <c r="G34" s="10">
        <v>10</v>
      </c>
      <c r="H34" s="10">
        <v>99</v>
      </c>
      <c r="I34" s="10">
        <v>1744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1955</v>
      </c>
      <c r="D35" s="10">
        <v>148</v>
      </c>
      <c r="E35" s="10">
        <v>18</v>
      </c>
      <c r="F35" s="10">
        <v>30</v>
      </c>
      <c r="G35" s="10">
        <v>8</v>
      </c>
      <c r="H35" s="10">
        <v>92</v>
      </c>
      <c r="I35" s="10">
        <v>1807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1721</v>
      </c>
      <c r="D36" s="10">
        <v>126</v>
      </c>
      <c r="E36" s="10">
        <v>10</v>
      </c>
      <c r="F36" s="10">
        <v>30</v>
      </c>
      <c r="G36" s="10">
        <v>7</v>
      </c>
      <c r="H36" s="10">
        <v>79</v>
      </c>
      <c r="I36" s="10">
        <v>1595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1394</v>
      </c>
      <c r="D37" s="10">
        <v>119</v>
      </c>
      <c r="E37" s="10">
        <v>11</v>
      </c>
      <c r="F37" s="10">
        <v>31</v>
      </c>
      <c r="G37" s="10">
        <v>8</v>
      </c>
      <c r="H37" s="10">
        <v>69</v>
      </c>
      <c r="I37" s="10">
        <v>1275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1266</v>
      </c>
      <c r="D38" s="10">
        <v>125</v>
      </c>
      <c r="E38" s="10">
        <v>18</v>
      </c>
      <c r="F38" s="10">
        <v>35</v>
      </c>
      <c r="G38" s="10">
        <v>3</v>
      </c>
      <c r="H38" s="10">
        <v>69</v>
      </c>
      <c r="I38" s="10">
        <v>1141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990</v>
      </c>
      <c r="D39" s="10">
        <v>122</v>
      </c>
      <c r="E39" s="10">
        <v>31</v>
      </c>
      <c r="F39" s="10">
        <v>30</v>
      </c>
      <c r="G39" s="10">
        <v>5</v>
      </c>
      <c r="H39" s="10">
        <v>56</v>
      </c>
      <c r="I39" s="10">
        <v>868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755</v>
      </c>
      <c r="D40" s="10">
        <v>248</v>
      </c>
      <c r="E40" s="10">
        <v>165</v>
      </c>
      <c r="F40" s="10">
        <v>28</v>
      </c>
      <c r="G40" s="10">
        <v>13</v>
      </c>
      <c r="H40" s="10">
        <v>42</v>
      </c>
      <c r="I40" s="10">
        <v>507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593</v>
      </c>
      <c r="D41" s="10">
        <v>353</v>
      </c>
      <c r="E41" s="10">
        <v>257</v>
      </c>
      <c r="F41" s="10">
        <v>16</v>
      </c>
      <c r="G41" s="10">
        <v>40</v>
      </c>
      <c r="H41" s="10">
        <v>40</v>
      </c>
      <c r="I41" s="10">
        <v>240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464</v>
      </c>
      <c r="D42" s="10">
        <v>351</v>
      </c>
      <c r="E42" s="10">
        <v>255</v>
      </c>
      <c r="F42" s="10">
        <v>6</v>
      </c>
      <c r="G42" s="10">
        <v>56</v>
      </c>
      <c r="H42" s="10">
        <v>34</v>
      </c>
      <c r="I42" s="10">
        <v>113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343</v>
      </c>
      <c r="D43" s="10">
        <v>269</v>
      </c>
      <c r="E43" s="10">
        <v>167</v>
      </c>
      <c r="F43" s="10">
        <v>15</v>
      </c>
      <c r="G43" s="10">
        <v>69</v>
      </c>
      <c r="H43" s="10">
        <v>18</v>
      </c>
      <c r="I43" s="10">
        <v>74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215</v>
      </c>
      <c r="D44" s="10">
        <v>172</v>
      </c>
      <c r="E44" s="10">
        <v>107</v>
      </c>
      <c r="F44" s="10">
        <v>10</v>
      </c>
      <c r="G44" s="10">
        <v>51</v>
      </c>
      <c r="H44" s="10">
        <v>4</v>
      </c>
      <c r="I44" s="10">
        <v>43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101</v>
      </c>
      <c r="D45" s="10">
        <v>76</v>
      </c>
      <c r="E45" s="10">
        <v>38</v>
      </c>
      <c r="F45" s="10">
        <v>5</v>
      </c>
      <c r="G45" s="10">
        <v>30</v>
      </c>
      <c r="H45" s="10">
        <v>3</v>
      </c>
      <c r="I45" s="10">
        <v>25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77</v>
      </c>
      <c r="D46" s="10">
        <v>55</v>
      </c>
      <c r="E46" s="10">
        <v>27</v>
      </c>
      <c r="F46" s="10">
        <v>1</v>
      </c>
      <c r="G46" s="10">
        <v>24</v>
      </c>
      <c r="H46" s="10">
        <v>3</v>
      </c>
      <c r="I46" s="10">
        <v>22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>
        <v>1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13578</v>
      </c>
      <c r="D48" s="3">
        <v>1548</v>
      </c>
      <c r="E48" s="3">
        <v>945</v>
      </c>
      <c r="F48" s="3">
        <v>142</v>
      </c>
      <c r="G48" s="3">
        <v>132</v>
      </c>
      <c r="H48" s="3">
        <v>329</v>
      </c>
      <c r="I48" s="3">
        <v>12030</v>
      </c>
    </row>
    <row r="49" spans="1:11" ht="12" customHeight="1" x14ac:dyDescent="0.2">
      <c r="A49" s="27" t="s">
        <v>32</v>
      </c>
      <c r="B49" s="1" t="s">
        <v>10</v>
      </c>
      <c r="C49" s="10">
        <v>181</v>
      </c>
      <c r="D49" s="10">
        <v>5</v>
      </c>
      <c r="E49" s="10" t="s">
        <v>46</v>
      </c>
      <c r="F49" s="10">
        <v>2</v>
      </c>
      <c r="G49" s="10" t="s">
        <v>46</v>
      </c>
      <c r="H49" s="10">
        <v>3</v>
      </c>
      <c r="I49" s="10">
        <v>176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354</v>
      </c>
      <c r="D50" s="10">
        <v>19</v>
      </c>
      <c r="E50" s="10" t="s">
        <v>46</v>
      </c>
      <c r="F50" s="10">
        <v>9</v>
      </c>
      <c r="G50" s="10" t="s">
        <v>46</v>
      </c>
      <c r="H50" s="10">
        <v>10</v>
      </c>
      <c r="I50" s="10">
        <v>335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501</v>
      </c>
      <c r="D51" s="10">
        <v>27</v>
      </c>
      <c r="E51" s="10" t="s">
        <v>46</v>
      </c>
      <c r="F51" s="10">
        <v>11</v>
      </c>
      <c r="G51" s="10" t="s">
        <v>46</v>
      </c>
      <c r="H51" s="10">
        <v>16</v>
      </c>
      <c r="I51" s="10">
        <v>474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807</v>
      </c>
      <c r="D52" s="10">
        <v>29</v>
      </c>
      <c r="E52" s="10">
        <v>2</v>
      </c>
      <c r="F52" s="10">
        <v>7</v>
      </c>
      <c r="G52" s="10">
        <v>2</v>
      </c>
      <c r="H52" s="10">
        <v>18</v>
      </c>
      <c r="I52" s="10">
        <v>778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970</v>
      </c>
      <c r="D53" s="10">
        <v>35</v>
      </c>
      <c r="E53" s="10">
        <v>8</v>
      </c>
      <c r="F53" s="10">
        <v>8</v>
      </c>
      <c r="G53" s="10">
        <v>9</v>
      </c>
      <c r="H53" s="10">
        <v>10</v>
      </c>
      <c r="I53" s="10">
        <v>935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1271</v>
      </c>
      <c r="D54" s="10">
        <v>60</v>
      </c>
      <c r="E54" s="10">
        <v>13</v>
      </c>
      <c r="F54" s="10">
        <v>13</v>
      </c>
      <c r="G54" s="10">
        <v>5</v>
      </c>
      <c r="H54" s="10">
        <v>29</v>
      </c>
      <c r="I54" s="10">
        <v>1211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1540</v>
      </c>
      <c r="D55" s="10">
        <v>79</v>
      </c>
      <c r="E55" s="10">
        <v>15</v>
      </c>
      <c r="F55" s="10">
        <v>18</v>
      </c>
      <c r="G55" s="10">
        <v>11</v>
      </c>
      <c r="H55" s="10">
        <v>35</v>
      </c>
      <c r="I55" s="10">
        <v>1461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1790</v>
      </c>
      <c r="D56" s="10">
        <v>70</v>
      </c>
      <c r="E56" s="10">
        <v>8</v>
      </c>
      <c r="F56" s="10">
        <v>18</v>
      </c>
      <c r="G56" s="10">
        <v>12</v>
      </c>
      <c r="H56" s="10">
        <v>32</v>
      </c>
      <c r="I56" s="10">
        <v>1720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1331</v>
      </c>
      <c r="D57" s="10">
        <v>39</v>
      </c>
      <c r="E57" s="10">
        <v>6</v>
      </c>
      <c r="F57" s="10">
        <v>9</v>
      </c>
      <c r="G57" s="10">
        <v>8</v>
      </c>
      <c r="H57" s="10">
        <v>16</v>
      </c>
      <c r="I57" s="10">
        <v>1292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1149</v>
      </c>
      <c r="D58" s="10">
        <v>44</v>
      </c>
      <c r="E58" s="10">
        <v>12</v>
      </c>
      <c r="F58" s="10">
        <v>5</v>
      </c>
      <c r="G58" s="10">
        <v>5</v>
      </c>
      <c r="H58" s="10">
        <v>22</v>
      </c>
      <c r="I58" s="10">
        <v>1105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961</v>
      </c>
      <c r="D59" s="10">
        <v>45</v>
      </c>
      <c r="E59" s="10">
        <v>14</v>
      </c>
      <c r="F59" s="10">
        <v>11</v>
      </c>
      <c r="G59" s="10">
        <v>6</v>
      </c>
      <c r="H59" s="10">
        <v>14</v>
      </c>
      <c r="I59" s="10">
        <v>916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773</v>
      </c>
      <c r="D60" s="10">
        <v>59</v>
      </c>
      <c r="E60" s="10">
        <v>22</v>
      </c>
      <c r="F60" s="10">
        <v>10</v>
      </c>
      <c r="G60" s="10">
        <v>6</v>
      </c>
      <c r="H60" s="10">
        <v>21</v>
      </c>
      <c r="I60" s="10">
        <v>714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559</v>
      </c>
      <c r="D61" s="10">
        <v>66</v>
      </c>
      <c r="E61" s="10">
        <v>49</v>
      </c>
      <c r="F61" s="10">
        <v>6</v>
      </c>
      <c r="G61" s="10">
        <v>1</v>
      </c>
      <c r="H61" s="10">
        <v>10</v>
      </c>
      <c r="I61" s="10">
        <v>493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473</v>
      </c>
      <c r="D62" s="10">
        <v>225</v>
      </c>
      <c r="E62" s="10">
        <v>164</v>
      </c>
      <c r="F62" s="10">
        <v>7</v>
      </c>
      <c r="G62" s="10">
        <v>6</v>
      </c>
      <c r="H62" s="10">
        <v>48</v>
      </c>
      <c r="I62" s="10">
        <v>248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382</v>
      </c>
      <c r="D63" s="10">
        <v>307</v>
      </c>
      <c r="E63" s="10">
        <v>262</v>
      </c>
      <c r="F63" s="10">
        <v>3</v>
      </c>
      <c r="G63" s="10">
        <v>14</v>
      </c>
      <c r="H63" s="10">
        <v>28</v>
      </c>
      <c r="I63" s="10">
        <v>75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278</v>
      </c>
      <c r="D64" s="10">
        <v>235</v>
      </c>
      <c r="E64" s="10">
        <v>204</v>
      </c>
      <c r="F64" s="10">
        <v>1</v>
      </c>
      <c r="G64" s="10">
        <v>20</v>
      </c>
      <c r="H64" s="10">
        <v>10</v>
      </c>
      <c r="I64" s="10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152</v>
      </c>
      <c r="D65" s="10">
        <v>129</v>
      </c>
      <c r="E65" s="10">
        <v>111</v>
      </c>
      <c r="F65" s="10">
        <v>2</v>
      </c>
      <c r="G65" s="10">
        <v>15</v>
      </c>
      <c r="H65" s="10">
        <v>1</v>
      </c>
      <c r="I65" s="10">
        <v>23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68</v>
      </c>
      <c r="D66" s="10">
        <v>53</v>
      </c>
      <c r="E66" s="10">
        <v>43</v>
      </c>
      <c r="F66" s="10">
        <v>1</v>
      </c>
      <c r="G66" s="10">
        <v>6</v>
      </c>
      <c r="H66" s="10">
        <v>3</v>
      </c>
      <c r="I66" s="10">
        <v>15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38</v>
      </c>
      <c r="D67" s="10">
        <v>22</v>
      </c>
      <c r="E67" s="10">
        <v>12</v>
      </c>
      <c r="F67" s="10">
        <v>1</v>
      </c>
      <c r="G67" s="10">
        <v>6</v>
      </c>
      <c r="H67" s="10">
        <v>3</v>
      </c>
      <c r="I67" s="10">
        <v>16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4645</v>
      </c>
      <c r="D6" s="3">
        <v>703</v>
      </c>
      <c r="E6" s="3">
        <v>384</v>
      </c>
      <c r="F6" s="3">
        <v>53</v>
      </c>
      <c r="G6" s="3">
        <v>93</v>
      </c>
      <c r="H6" s="3">
        <v>173</v>
      </c>
      <c r="I6" s="3">
        <v>3942</v>
      </c>
    </row>
    <row r="7" spans="1:32" ht="12" customHeight="1" x14ac:dyDescent="0.2">
      <c r="A7" s="27" t="s">
        <v>32</v>
      </c>
      <c r="B7" s="1" t="s">
        <v>10</v>
      </c>
      <c r="C7" s="10">
        <v>47</v>
      </c>
      <c r="D7" s="10">
        <v>2</v>
      </c>
      <c r="E7" s="10" t="s">
        <v>46</v>
      </c>
      <c r="F7" s="10">
        <v>1</v>
      </c>
      <c r="G7" s="10" t="s">
        <v>46</v>
      </c>
      <c r="H7" s="10">
        <v>1</v>
      </c>
      <c r="I7" s="10">
        <v>45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89</v>
      </c>
      <c r="D8" s="10">
        <v>5</v>
      </c>
      <c r="E8" s="10" t="s">
        <v>46</v>
      </c>
      <c r="F8" s="10">
        <v>1</v>
      </c>
      <c r="G8" s="10" t="s">
        <v>46</v>
      </c>
      <c r="H8" s="10">
        <v>4</v>
      </c>
      <c r="I8" s="10">
        <v>84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169</v>
      </c>
      <c r="D9" s="10">
        <v>9</v>
      </c>
      <c r="E9" s="10" t="s">
        <v>46</v>
      </c>
      <c r="F9" s="10">
        <v>3</v>
      </c>
      <c r="G9" s="10" t="s">
        <v>46</v>
      </c>
      <c r="H9" s="10">
        <v>6</v>
      </c>
      <c r="I9" s="10">
        <v>160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278</v>
      </c>
      <c r="D10" s="10">
        <v>13</v>
      </c>
      <c r="E10" s="10" t="s">
        <v>43</v>
      </c>
      <c r="F10" s="10">
        <v>1</v>
      </c>
      <c r="G10" s="10">
        <v>2</v>
      </c>
      <c r="H10" s="10">
        <v>10</v>
      </c>
      <c r="I10" s="10">
        <v>265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297</v>
      </c>
      <c r="D11" s="10">
        <v>10</v>
      </c>
      <c r="E11" s="10" t="s">
        <v>43</v>
      </c>
      <c r="F11" s="10">
        <v>1</v>
      </c>
      <c r="G11" s="10">
        <v>2</v>
      </c>
      <c r="H11" s="10">
        <v>7</v>
      </c>
      <c r="I11" s="10">
        <v>287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392</v>
      </c>
      <c r="D12" s="10">
        <v>20</v>
      </c>
      <c r="E12" s="10">
        <v>2</v>
      </c>
      <c r="F12" s="10">
        <v>2</v>
      </c>
      <c r="G12" s="10">
        <v>3</v>
      </c>
      <c r="H12" s="10">
        <v>13</v>
      </c>
      <c r="I12" s="10">
        <v>372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543</v>
      </c>
      <c r="D13" s="10">
        <v>18</v>
      </c>
      <c r="E13" s="10">
        <v>2</v>
      </c>
      <c r="F13" s="10">
        <v>2</v>
      </c>
      <c r="G13" s="10">
        <v>2</v>
      </c>
      <c r="H13" s="10">
        <v>12</v>
      </c>
      <c r="I13" s="10">
        <v>525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550</v>
      </c>
      <c r="D14" s="10">
        <v>35</v>
      </c>
      <c r="E14" s="10">
        <v>2</v>
      </c>
      <c r="F14" s="10">
        <v>2</v>
      </c>
      <c r="G14" s="10">
        <v>4</v>
      </c>
      <c r="H14" s="10">
        <v>27</v>
      </c>
      <c r="I14" s="10">
        <v>515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507</v>
      </c>
      <c r="D15" s="10">
        <v>30</v>
      </c>
      <c r="E15" s="10">
        <v>4</v>
      </c>
      <c r="F15" s="10">
        <v>2</v>
      </c>
      <c r="G15" s="10">
        <v>4</v>
      </c>
      <c r="H15" s="10">
        <v>20</v>
      </c>
      <c r="I15" s="10">
        <v>477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357</v>
      </c>
      <c r="D16" s="10">
        <v>12</v>
      </c>
      <c r="E16" s="10">
        <v>2</v>
      </c>
      <c r="F16" s="10">
        <v>3</v>
      </c>
      <c r="G16" s="10" t="s">
        <v>43</v>
      </c>
      <c r="H16" s="10">
        <v>7</v>
      </c>
      <c r="I16" s="10">
        <v>345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333</v>
      </c>
      <c r="D17" s="10">
        <v>20</v>
      </c>
      <c r="E17" s="10">
        <v>7</v>
      </c>
      <c r="F17" s="10">
        <v>1</v>
      </c>
      <c r="G17" s="10">
        <v>1</v>
      </c>
      <c r="H17" s="10">
        <v>11</v>
      </c>
      <c r="I17" s="10">
        <v>313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279</v>
      </c>
      <c r="D18" s="10">
        <v>33</v>
      </c>
      <c r="E18" s="10">
        <v>8</v>
      </c>
      <c r="F18" s="10">
        <v>13</v>
      </c>
      <c r="G18" s="10">
        <v>1</v>
      </c>
      <c r="H18" s="10">
        <v>11</v>
      </c>
      <c r="I18" s="10">
        <v>246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224</v>
      </c>
      <c r="D19" s="10">
        <v>46</v>
      </c>
      <c r="E19" s="10">
        <v>34</v>
      </c>
      <c r="F19" s="10">
        <v>7</v>
      </c>
      <c r="G19" s="10">
        <v>1</v>
      </c>
      <c r="H19" s="10">
        <v>4</v>
      </c>
      <c r="I19" s="10">
        <v>178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178</v>
      </c>
      <c r="D20" s="10">
        <v>109</v>
      </c>
      <c r="E20" s="10">
        <v>78</v>
      </c>
      <c r="F20" s="10">
        <v>3</v>
      </c>
      <c r="G20" s="10">
        <v>6</v>
      </c>
      <c r="H20" s="10">
        <v>22</v>
      </c>
      <c r="I20" s="10">
        <v>69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156</v>
      </c>
      <c r="D21" s="10">
        <v>138</v>
      </c>
      <c r="E21" s="10">
        <v>107</v>
      </c>
      <c r="F21" s="10">
        <v>4</v>
      </c>
      <c r="G21" s="10">
        <v>18</v>
      </c>
      <c r="H21" s="10">
        <v>9</v>
      </c>
      <c r="I21" s="10">
        <v>18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119</v>
      </c>
      <c r="D22" s="10">
        <v>96</v>
      </c>
      <c r="E22" s="10">
        <v>73</v>
      </c>
      <c r="F22" s="10">
        <v>3</v>
      </c>
      <c r="G22" s="10">
        <v>15</v>
      </c>
      <c r="H22" s="10">
        <v>5</v>
      </c>
      <c r="I22" s="10">
        <v>23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69</v>
      </c>
      <c r="D23" s="10">
        <v>60</v>
      </c>
      <c r="E23" s="10">
        <v>41</v>
      </c>
      <c r="F23" s="10">
        <v>4</v>
      </c>
      <c r="G23" s="10">
        <v>12</v>
      </c>
      <c r="H23" s="10">
        <v>3</v>
      </c>
      <c r="I23" s="10">
        <v>9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37</v>
      </c>
      <c r="D24" s="10">
        <v>31</v>
      </c>
      <c r="E24" s="10">
        <v>16</v>
      </c>
      <c r="F24" s="10" t="s">
        <v>43</v>
      </c>
      <c r="G24" s="10">
        <v>15</v>
      </c>
      <c r="H24" s="10" t="s">
        <v>43</v>
      </c>
      <c r="I24" s="10">
        <v>6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21</v>
      </c>
      <c r="D25" s="10">
        <v>16</v>
      </c>
      <c r="E25" s="10">
        <v>8</v>
      </c>
      <c r="F25" s="10" t="s">
        <v>43</v>
      </c>
      <c r="G25" s="10">
        <v>7</v>
      </c>
      <c r="H25" s="10">
        <v>1</v>
      </c>
      <c r="I25" s="10">
        <v>5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2374</v>
      </c>
      <c r="D27" s="3">
        <v>419</v>
      </c>
      <c r="E27" s="3">
        <v>194</v>
      </c>
      <c r="F27" s="3">
        <v>40</v>
      </c>
      <c r="G27" s="3">
        <v>69</v>
      </c>
      <c r="H27" s="3">
        <v>116</v>
      </c>
      <c r="I27" s="3">
        <v>1955</v>
      </c>
    </row>
    <row r="28" spans="1:12" ht="12" customHeight="1" x14ac:dyDescent="0.2">
      <c r="A28" s="27" t="s">
        <v>32</v>
      </c>
      <c r="B28" s="1" t="s">
        <v>10</v>
      </c>
      <c r="C28" s="10">
        <v>25</v>
      </c>
      <c r="D28" s="10">
        <v>1</v>
      </c>
      <c r="E28" s="10" t="s">
        <v>46</v>
      </c>
      <c r="F28" s="10">
        <v>1</v>
      </c>
      <c r="G28" s="10" t="s">
        <v>46</v>
      </c>
      <c r="H28" s="10" t="s">
        <v>43</v>
      </c>
      <c r="I28" s="10">
        <v>24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41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40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81</v>
      </c>
      <c r="D30" s="10">
        <v>3</v>
      </c>
      <c r="E30" s="10" t="s">
        <v>46</v>
      </c>
      <c r="F30" s="10">
        <v>1</v>
      </c>
      <c r="G30" s="10" t="s">
        <v>46</v>
      </c>
      <c r="H30" s="10">
        <v>2</v>
      </c>
      <c r="I30" s="10">
        <v>78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128</v>
      </c>
      <c r="D31" s="10">
        <v>8</v>
      </c>
      <c r="E31" s="10" t="s">
        <v>43</v>
      </c>
      <c r="F31" s="10">
        <v>1</v>
      </c>
      <c r="G31" s="10">
        <v>1</v>
      </c>
      <c r="H31" s="10">
        <v>6</v>
      </c>
      <c r="I31" s="10">
        <v>120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148</v>
      </c>
      <c r="D32" s="10">
        <v>6</v>
      </c>
      <c r="E32" s="10" t="s">
        <v>43</v>
      </c>
      <c r="F32" s="10" t="s">
        <v>43</v>
      </c>
      <c r="G32" s="10">
        <v>1</v>
      </c>
      <c r="H32" s="10">
        <v>5</v>
      </c>
      <c r="I32" s="10">
        <v>142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198</v>
      </c>
      <c r="D33" s="10">
        <v>15</v>
      </c>
      <c r="E33" s="10" t="s">
        <v>43</v>
      </c>
      <c r="F33" s="10">
        <v>1</v>
      </c>
      <c r="G33" s="10">
        <v>3</v>
      </c>
      <c r="H33" s="10">
        <v>11</v>
      </c>
      <c r="I33" s="10">
        <v>183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258</v>
      </c>
      <c r="D34" s="10">
        <v>12</v>
      </c>
      <c r="E34" s="10">
        <v>1</v>
      </c>
      <c r="F34" s="10">
        <v>1</v>
      </c>
      <c r="G34" s="10" t="s">
        <v>43</v>
      </c>
      <c r="H34" s="10">
        <v>10</v>
      </c>
      <c r="I34" s="10">
        <v>246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292</v>
      </c>
      <c r="D35" s="10">
        <v>30</v>
      </c>
      <c r="E35" s="10">
        <v>2</v>
      </c>
      <c r="F35" s="10">
        <v>2</v>
      </c>
      <c r="G35" s="10">
        <v>3</v>
      </c>
      <c r="H35" s="10">
        <v>23</v>
      </c>
      <c r="I35" s="10">
        <v>262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267</v>
      </c>
      <c r="D36" s="10">
        <v>18</v>
      </c>
      <c r="E36" s="10">
        <v>1</v>
      </c>
      <c r="F36" s="10">
        <v>2</v>
      </c>
      <c r="G36" s="10" t="s">
        <v>43</v>
      </c>
      <c r="H36" s="10">
        <v>15</v>
      </c>
      <c r="I36" s="10">
        <v>249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194</v>
      </c>
      <c r="D37" s="10">
        <v>11</v>
      </c>
      <c r="E37" s="10">
        <v>1</v>
      </c>
      <c r="F37" s="10">
        <v>3</v>
      </c>
      <c r="G37" s="10" t="s">
        <v>43</v>
      </c>
      <c r="H37" s="10">
        <v>7</v>
      </c>
      <c r="I37" s="10">
        <v>183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163</v>
      </c>
      <c r="D38" s="10">
        <v>11</v>
      </c>
      <c r="E38" s="10">
        <v>3</v>
      </c>
      <c r="F38" s="10">
        <v>1</v>
      </c>
      <c r="G38" s="10">
        <v>1</v>
      </c>
      <c r="H38" s="10">
        <v>6</v>
      </c>
      <c r="I38" s="10">
        <v>152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152</v>
      </c>
      <c r="D39" s="10">
        <v>26</v>
      </c>
      <c r="E39" s="10">
        <v>6</v>
      </c>
      <c r="F39" s="10">
        <v>9</v>
      </c>
      <c r="G39" s="10">
        <v>1</v>
      </c>
      <c r="H39" s="10">
        <v>10</v>
      </c>
      <c r="I39" s="10">
        <v>126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124</v>
      </c>
      <c r="D40" s="10">
        <v>38</v>
      </c>
      <c r="E40" s="10">
        <v>27</v>
      </c>
      <c r="F40" s="10">
        <v>6</v>
      </c>
      <c r="G40" s="10">
        <v>1</v>
      </c>
      <c r="H40" s="10">
        <v>4</v>
      </c>
      <c r="I40" s="10">
        <v>86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91</v>
      </c>
      <c r="D41" s="10">
        <v>62</v>
      </c>
      <c r="E41" s="10">
        <v>44</v>
      </c>
      <c r="F41" s="10">
        <v>3</v>
      </c>
      <c r="G41" s="10">
        <v>5</v>
      </c>
      <c r="H41" s="10">
        <v>10</v>
      </c>
      <c r="I41" s="10">
        <v>29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83</v>
      </c>
      <c r="D42" s="10">
        <v>75</v>
      </c>
      <c r="E42" s="10">
        <v>54</v>
      </c>
      <c r="F42" s="10">
        <v>2</v>
      </c>
      <c r="G42" s="10">
        <v>15</v>
      </c>
      <c r="H42" s="10">
        <v>4</v>
      </c>
      <c r="I42" s="10">
        <v>8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60</v>
      </c>
      <c r="D43" s="10">
        <v>45</v>
      </c>
      <c r="E43" s="10">
        <v>30</v>
      </c>
      <c r="F43" s="10">
        <v>3</v>
      </c>
      <c r="G43" s="10">
        <v>11</v>
      </c>
      <c r="H43" s="10">
        <v>1</v>
      </c>
      <c r="I43" s="10">
        <v>15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39</v>
      </c>
      <c r="D44" s="10">
        <v>34</v>
      </c>
      <c r="E44" s="10">
        <v>18</v>
      </c>
      <c r="F44" s="10">
        <v>4</v>
      </c>
      <c r="G44" s="10">
        <v>11</v>
      </c>
      <c r="H44" s="10">
        <v>1</v>
      </c>
      <c r="I44" s="10">
        <v>5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18</v>
      </c>
      <c r="D45" s="10">
        <v>14</v>
      </c>
      <c r="E45" s="10">
        <v>4</v>
      </c>
      <c r="F45" s="10" t="s">
        <v>43</v>
      </c>
      <c r="G45" s="10">
        <v>10</v>
      </c>
      <c r="H45" s="10" t="s">
        <v>43</v>
      </c>
      <c r="I45" s="10">
        <v>4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12</v>
      </c>
      <c r="D46" s="10">
        <v>9</v>
      </c>
      <c r="E46" s="10">
        <v>3</v>
      </c>
      <c r="F46" s="10" t="s">
        <v>43</v>
      </c>
      <c r="G46" s="10">
        <v>6</v>
      </c>
      <c r="H46" s="10" t="s">
        <v>43</v>
      </c>
      <c r="I46" s="10">
        <v>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2271</v>
      </c>
      <c r="D48" s="3">
        <v>284</v>
      </c>
      <c r="E48" s="3">
        <v>190</v>
      </c>
      <c r="F48" s="3">
        <v>13</v>
      </c>
      <c r="G48" s="3">
        <v>24</v>
      </c>
      <c r="H48" s="3">
        <v>57</v>
      </c>
      <c r="I48" s="3">
        <v>1987</v>
      </c>
    </row>
    <row r="49" spans="1:11" ht="12" customHeight="1" x14ac:dyDescent="0.2">
      <c r="A49" s="27" t="s">
        <v>32</v>
      </c>
      <c r="B49" s="1" t="s">
        <v>10</v>
      </c>
      <c r="C49" s="10">
        <v>22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21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48</v>
      </c>
      <c r="D50" s="10">
        <v>4</v>
      </c>
      <c r="E50" s="10" t="s">
        <v>46</v>
      </c>
      <c r="F50" s="10">
        <v>1</v>
      </c>
      <c r="G50" s="10" t="s">
        <v>46</v>
      </c>
      <c r="H50" s="10">
        <v>3</v>
      </c>
      <c r="I50" s="10">
        <v>44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88</v>
      </c>
      <c r="D51" s="10">
        <v>6</v>
      </c>
      <c r="E51" s="10" t="s">
        <v>46</v>
      </c>
      <c r="F51" s="10">
        <v>2</v>
      </c>
      <c r="G51" s="10" t="s">
        <v>46</v>
      </c>
      <c r="H51" s="10">
        <v>4</v>
      </c>
      <c r="I51" s="10">
        <v>82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150</v>
      </c>
      <c r="D52" s="10">
        <v>5</v>
      </c>
      <c r="E52" s="10" t="s">
        <v>43</v>
      </c>
      <c r="F52" s="10" t="s">
        <v>43</v>
      </c>
      <c r="G52" s="10">
        <v>1</v>
      </c>
      <c r="H52" s="10">
        <v>4</v>
      </c>
      <c r="I52" s="10">
        <v>145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149</v>
      </c>
      <c r="D53" s="10">
        <v>4</v>
      </c>
      <c r="E53" s="10" t="s">
        <v>43</v>
      </c>
      <c r="F53" s="10">
        <v>1</v>
      </c>
      <c r="G53" s="10">
        <v>1</v>
      </c>
      <c r="H53" s="10">
        <v>2</v>
      </c>
      <c r="I53" s="10">
        <v>145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194</v>
      </c>
      <c r="D54" s="10">
        <v>5</v>
      </c>
      <c r="E54" s="10">
        <v>2</v>
      </c>
      <c r="F54" s="10">
        <v>1</v>
      </c>
      <c r="G54" s="10" t="s">
        <v>43</v>
      </c>
      <c r="H54" s="10">
        <v>2</v>
      </c>
      <c r="I54" s="10">
        <v>189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285</v>
      </c>
      <c r="D55" s="10">
        <v>6</v>
      </c>
      <c r="E55" s="10">
        <v>1</v>
      </c>
      <c r="F55" s="10">
        <v>1</v>
      </c>
      <c r="G55" s="10">
        <v>2</v>
      </c>
      <c r="H55" s="10">
        <v>2</v>
      </c>
      <c r="I55" s="10">
        <v>279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258</v>
      </c>
      <c r="D56" s="10">
        <v>5</v>
      </c>
      <c r="E56" s="10" t="s">
        <v>43</v>
      </c>
      <c r="F56" s="10" t="s">
        <v>43</v>
      </c>
      <c r="G56" s="10">
        <v>1</v>
      </c>
      <c r="H56" s="10">
        <v>4</v>
      </c>
      <c r="I56" s="10">
        <v>253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240</v>
      </c>
      <c r="D57" s="10">
        <v>12</v>
      </c>
      <c r="E57" s="10">
        <v>3</v>
      </c>
      <c r="F57" s="10" t="s">
        <v>43</v>
      </c>
      <c r="G57" s="10">
        <v>4</v>
      </c>
      <c r="H57" s="10">
        <v>5</v>
      </c>
      <c r="I57" s="10">
        <v>228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163</v>
      </c>
      <c r="D58" s="10">
        <v>1</v>
      </c>
      <c r="E58" s="10">
        <v>1</v>
      </c>
      <c r="F58" s="10" t="s">
        <v>43</v>
      </c>
      <c r="G58" s="10" t="s">
        <v>43</v>
      </c>
      <c r="H58" s="10" t="s">
        <v>43</v>
      </c>
      <c r="I58" s="10">
        <v>162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170</v>
      </c>
      <c r="D59" s="10">
        <v>9</v>
      </c>
      <c r="E59" s="10">
        <v>4</v>
      </c>
      <c r="F59" s="10" t="s">
        <v>43</v>
      </c>
      <c r="G59" s="10" t="s">
        <v>43</v>
      </c>
      <c r="H59" s="10">
        <v>5</v>
      </c>
      <c r="I59" s="10">
        <v>161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127</v>
      </c>
      <c r="D60" s="10">
        <v>7</v>
      </c>
      <c r="E60" s="10">
        <v>2</v>
      </c>
      <c r="F60" s="10">
        <v>4</v>
      </c>
      <c r="G60" s="10" t="s">
        <v>43</v>
      </c>
      <c r="H60" s="10">
        <v>1</v>
      </c>
      <c r="I60" s="10">
        <v>120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100</v>
      </c>
      <c r="D61" s="10">
        <v>8</v>
      </c>
      <c r="E61" s="10">
        <v>7</v>
      </c>
      <c r="F61" s="10">
        <v>1</v>
      </c>
      <c r="G61" s="10" t="s">
        <v>43</v>
      </c>
      <c r="H61" s="10" t="s">
        <v>43</v>
      </c>
      <c r="I61" s="10">
        <v>92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87</v>
      </c>
      <c r="D62" s="10">
        <v>47</v>
      </c>
      <c r="E62" s="10">
        <v>34</v>
      </c>
      <c r="F62" s="10" t="s">
        <v>43</v>
      </c>
      <c r="G62" s="10">
        <v>1</v>
      </c>
      <c r="H62" s="10">
        <v>12</v>
      </c>
      <c r="I62" s="10">
        <v>40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73</v>
      </c>
      <c r="D63" s="10">
        <v>63</v>
      </c>
      <c r="E63" s="10">
        <v>53</v>
      </c>
      <c r="F63" s="10">
        <v>2</v>
      </c>
      <c r="G63" s="10">
        <v>3</v>
      </c>
      <c r="H63" s="10">
        <v>5</v>
      </c>
      <c r="I63" s="10">
        <v>10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59</v>
      </c>
      <c r="D64" s="10">
        <v>51</v>
      </c>
      <c r="E64" s="10">
        <v>43</v>
      </c>
      <c r="F64" s="10" t="s">
        <v>43</v>
      </c>
      <c r="G64" s="10">
        <v>4</v>
      </c>
      <c r="H64" s="10">
        <v>4</v>
      </c>
      <c r="I64" s="10">
        <v>8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30</v>
      </c>
      <c r="D65" s="10">
        <v>26</v>
      </c>
      <c r="E65" s="10">
        <v>23</v>
      </c>
      <c r="F65" s="10" t="s">
        <v>43</v>
      </c>
      <c r="G65" s="10">
        <v>1</v>
      </c>
      <c r="H65" s="10">
        <v>2</v>
      </c>
      <c r="I65" s="10">
        <v>4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19</v>
      </c>
      <c r="D66" s="10">
        <v>17</v>
      </c>
      <c r="E66" s="10">
        <v>12</v>
      </c>
      <c r="F66" s="10" t="s">
        <v>43</v>
      </c>
      <c r="G66" s="10">
        <v>5</v>
      </c>
      <c r="H66" s="10" t="s">
        <v>43</v>
      </c>
      <c r="I66" s="10">
        <v>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9</v>
      </c>
      <c r="D67" s="10">
        <v>7</v>
      </c>
      <c r="E67" s="10">
        <v>5</v>
      </c>
      <c r="F67" s="10" t="s">
        <v>43</v>
      </c>
      <c r="G67" s="10">
        <v>1</v>
      </c>
      <c r="H67" s="10">
        <v>1</v>
      </c>
      <c r="I67" s="10">
        <v>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9000</v>
      </c>
      <c r="D6" s="3">
        <v>1264</v>
      </c>
      <c r="E6" s="3">
        <v>588</v>
      </c>
      <c r="F6" s="3">
        <v>184</v>
      </c>
      <c r="G6" s="3">
        <v>139</v>
      </c>
      <c r="H6" s="3">
        <v>353</v>
      </c>
      <c r="I6" s="3">
        <v>7736</v>
      </c>
    </row>
    <row r="7" spans="1:32" ht="12" customHeight="1" x14ac:dyDescent="0.2">
      <c r="A7" s="27" t="s">
        <v>32</v>
      </c>
      <c r="B7" s="1" t="s">
        <v>10</v>
      </c>
      <c r="C7" s="10">
        <v>85</v>
      </c>
      <c r="D7" s="10">
        <v>3</v>
      </c>
      <c r="E7" s="10" t="s">
        <v>46</v>
      </c>
      <c r="F7" s="10">
        <v>2</v>
      </c>
      <c r="G7" s="10" t="s">
        <v>46</v>
      </c>
      <c r="H7" s="10">
        <v>1</v>
      </c>
      <c r="I7" s="10">
        <v>82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138</v>
      </c>
      <c r="D8" s="10">
        <v>7</v>
      </c>
      <c r="E8" s="10" t="s">
        <v>46</v>
      </c>
      <c r="F8" s="10">
        <v>5</v>
      </c>
      <c r="G8" s="10" t="s">
        <v>46</v>
      </c>
      <c r="H8" s="10">
        <v>2</v>
      </c>
      <c r="I8" s="10">
        <v>131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256</v>
      </c>
      <c r="D9" s="10">
        <v>6</v>
      </c>
      <c r="E9" s="10" t="s">
        <v>46</v>
      </c>
      <c r="F9" s="10">
        <v>1</v>
      </c>
      <c r="G9" s="10" t="s">
        <v>46</v>
      </c>
      <c r="H9" s="10">
        <v>5</v>
      </c>
      <c r="I9" s="10">
        <v>250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520</v>
      </c>
      <c r="D10" s="10">
        <v>16</v>
      </c>
      <c r="E10" s="10">
        <v>2</v>
      </c>
      <c r="F10" s="10">
        <v>4</v>
      </c>
      <c r="G10" s="10" t="s">
        <v>43</v>
      </c>
      <c r="H10" s="10">
        <v>10</v>
      </c>
      <c r="I10" s="10">
        <v>504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583</v>
      </c>
      <c r="D11" s="10">
        <v>29</v>
      </c>
      <c r="E11" s="10">
        <v>2</v>
      </c>
      <c r="F11" s="10">
        <v>6</v>
      </c>
      <c r="G11" s="10">
        <v>3</v>
      </c>
      <c r="H11" s="10">
        <v>18</v>
      </c>
      <c r="I11" s="10">
        <v>554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792</v>
      </c>
      <c r="D12" s="10">
        <v>38</v>
      </c>
      <c r="E12" s="10">
        <v>4</v>
      </c>
      <c r="F12" s="10">
        <v>8</v>
      </c>
      <c r="G12" s="10">
        <v>7</v>
      </c>
      <c r="H12" s="10">
        <v>19</v>
      </c>
      <c r="I12" s="10">
        <v>754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1120</v>
      </c>
      <c r="D13" s="10">
        <v>50</v>
      </c>
      <c r="E13" s="10">
        <v>2</v>
      </c>
      <c r="F13" s="10">
        <v>19</v>
      </c>
      <c r="G13" s="10">
        <v>3</v>
      </c>
      <c r="H13" s="10">
        <v>26</v>
      </c>
      <c r="I13" s="10">
        <v>1070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1267</v>
      </c>
      <c r="D14" s="10">
        <v>69</v>
      </c>
      <c r="E14" s="10">
        <v>5</v>
      </c>
      <c r="F14" s="10">
        <v>20</v>
      </c>
      <c r="G14" s="10">
        <v>4</v>
      </c>
      <c r="H14" s="10">
        <v>40</v>
      </c>
      <c r="I14" s="10">
        <v>1198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951</v>
      </c>
      <c r="D15" s="10">
        <v>54</v>
      </c>
      <c r="E15" s="10">
        <v>3</v>
      </c>
      <c r="F15" s="10">
        <v>16</v>
      </c>
      <c r="G15" s="10">
        <v>5</v>
      </c>
      <c r="H15" s="10">
        <v>30</v>
      </c>
      <c r="I15" s="10">
        <v>897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761</v>
      </c>
      <c r="D16" s="10">
        <v>61</v>
      </c>
      <c r="E16" s="10">
        <v>8</v>
      </c>
      <c r="F16" s="10">
        <v>21</v>
      </c>
      <c r="G16" s="10">
        <v>8</v>
      </c>
      <c r="H16" s="10">
        <v>24</v>
      </c>
      <c r="I16" s="10">
        <v>700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687</v>
      </c>
      <c r="D17" s="10">
        <v>60</v>
      </c>
      <c r="E17" s="10">
        <v>7</v>
      </c>
      <c r="F17" s="10">
        <v>16</v>
      </c>
      <c r="G17" s="10">
        <v>1</v>
      </c>
      <c r="H17" s="10">
        <v>36</v>
      </c>
      <c r="I17" s="10">
        <v>627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510</v>
      </c>
      <c r="D18" s="10">
        <v>69</v>
      </c>
      <c r="E18" s="10">
        <v>9</v>
      </c>
      <c r="F18" s="10">
        <v>25</v>
      </c>
      <c r="G18" s="10">
        <v>4</v>
      </c>
      <c r="H18" s="10">
        <v>31</v>
      </c>
      <c r="I18" s="10">
        <v>441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403</v>
      </c>
      <c r="D19" s="10">
        <v>106</v>
      </c>
      <c r="E19" s="10">
        <v>53</v>
      </c>
      <c r="F19" s="10">
        <v>17</v>
      </c>
      <c r="G19" s="10">
        <v>4</v>
      </c>
      <c r="H19" s="10">
        <v>32</v>
      </c>
      <c r="I19" s="10">
        <v>297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298</v>
      </c>
      <c r="D20" s="10">
        <v>189</v>
      </c>
      <c r="E20" s="10">
        <v>126</v>
      </c>
      <c r="F20" s="10">
        <v>10</v>
      </c>
      <c r="G20" s="10">
        <v>15</v>
      </c>
      <c r="H20" s="10">
        <v>38</v>
      </c>
      <c r="I20" s="10">
        <v>109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262</v>
      </c>
      <c r="D21" s="10">
        <v>202</v>
      </c>
      <c r="E21" s="10">
        <v>145</v>
      </c>
      <c r="F21" s="10">
        <v>7</v>
      </c>
      <c r="G21" s="10">
        <v>23</v>
      </c>
      <c r="H21" s="10">
        <v>27</v>
      </c>
      <c r="I21" s="10">
        <v>60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199</v>
      </c>
      <c r="D22" s="10">
        <v>173</v>
      </c>
      <c r="E22" s="10">
        <v>135</v>
      </c>
      <c r="F22" s="10">
        <v>4</v>
      </c>
      <c r="G22" s="10">
        <v>26</v>
      </c>
      <c r="H22" s="10">
        <v>8</v>
      </c>
      <c r="I22" s="10">
        <v>26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96</v>
      </c>
      <c r="D23" s="10">
        <v>73</v>
      </c>
      <c r="E23" s="10">
        <v>51</v>
      </c>
      <c r="F23" s="10">
        <v>1</v>
      </c>
      <c r="G23" s="10">
        <v>19</v>
      </c>
      <c r="H23" s="10">
        <v>2</v>
      </c>
      <c r="I23" s="10">
        <v>23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37</v>
      </c>
      <c r="D24" s="10">
        <v>31</v>
      </c>
      <c r="E24" s="10">
        <v>20</v>
      </c>
      <c r="F24" s="10" t="s">
        <v>43</v>
      </c>
      <c r="G24" s="10">
        <v>9</v>
      </c>
      <c r="H24" s="10">
        <v>2</v>
      </c>
      <c r="I24" s="10">
        <v>6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31</v>
      </c>
      <c r="D25" s="10">
        <v>25</v>
      </c>
      <c r="E25" s="10">
        <v>15</v>
      </c>
      <c r="F25" s="10">
        <v>2</v>
      </c>
      <c r="G25" s="10">
        <v>7</v>
      </c>
      <c r="H25" s="10">
        <v>1</v>
      </c>
      <c r="I25" s="10">
        <v>6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4</v>
      </c>
      <c r="D26" s="10">
        <v>3</v>
      </c>
      <c r="E26" s="10">
        <v>1</v>
      </c>
      <c r="F26" s="10" t="s">
        <v>43</v>
      </c>
      <c r="G26" s="10">
        <v>1</v>
      </c>
      <c r="H26" s="10">
        <v>1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4845</v>
      </c>
      <c r="D27" s="3">
        <v>772</v>
      </c>
      <c r="E27" s="3">
        <v>323</v>
      </c>
      <c r="F27" s="3">
        <v>113</v>
      </c>
      <c r="G27" s="3">
        <v>99</v>
      </c>
      <c r="H27" s="3">
        <v>237</v>
      </c>
      <c r="I27" s="3">
        <v>4073</v>
      </c>
    </row>
    <row r="28" spans="1:11" ht="12" customHeight="1" x14ac:dyDescent="0.2">
      <c r="A28" s="27" t="s">
        <v>32</v>
      </c>
      <c r="B28" s="1" t="s">
        <v>10</v>
      </c>
      <c r="C28" s="10">
        <v>46</v>
      </c>
      <c r="D28" s="10">
        <v>2</v>
      </c>
      <c r="E28" s="10" t="s">
        <v>46</v>
      </c>
      <c r="F28" s="10">
        <v>1</v>
      </c>
      <c r="G28" s="10" t="s">
        <v>46</v>
      </c>
      <c r="H28" s="10">
        <v>1</v>
      </c>
      <c r="I28" s="10">
        <v>44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73</v>
      </c>
      <c r="D29" s="10">
        <v>3</v>
      </c>
      <c r="E29" s="10" t="s">
        <v>46</v>
      </c>
      <c r="F29" s="10">
        <v>2</v>
      </c>
      <c r="G29" s="10" t="s">
        <v>46</v>
      </c>
      <c r="H29" s="10">
        <v>1</v>
      </c>
      <c r="I29" s="10">
        <v>70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133</v>
      </c>
      <c r="D30" s="10">
        <v>4</v>
      </c>
      <c r="E30" s="10" t="s">
        <v>46</v>
      </c>
      <c r="F30" s="10">
        <v>1</v>
      </c>
      <c r="G30" s="10" t="s">
        <v>46</v>
      </c>
      <c r="H30" s="10">
        <v>3</v>
      </c>
      <c r="I30" s="10">
        <v>129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244</v>
      </c>
      <c r="D31" s="10">
        <v>13</v>
      </c>
      <c r="E31" s="10">
        <v>2</v>
      </c>
      <c r="F31" s="10">
        <v>2</v>
      </c>
      <c r="G31" s="10" t="s">
        <v>43</v>
      </c>
      <c r="H31" s="10">
        <v>9</v>
      </c>
      <c r="I31" s="10">
        <v>231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315</v>
      </c>
      <c r="D32" s="10">
        <v>17</v>
      </c>
      <c r="E32" s="10">
        <v>2</v>
      </c>
      <c r="F32" s="10">
        <v>3</v>
      </c>
      <c r="G32" s="10">
        <v>1</v>
      </c>
      <c r="H32" s="10">
        <v>11</v>
      </c>
      <c r="I32" s="10">
        <v>298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436</v>
      </c>
      <c r="D33" s="10">
        <v>22</v>
      </c>
      <c r="E33" s="10">
        <v>2</v>
      </c>
      <c r="F33" s="10">
        <v>4</v>
      </c>
      <c r="G33" s="10">
        <v>3</v>
      </c>
      <c r="H33" s="10">
        <v>13</v>
      </c>
      <c r="I33" s="10">
        <v>414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588</v>
      </c>
      <c r="D34" s="10">
        <v>27</v>
      </c>
      <c r="E34" s="10">
        <v>1</v>
      </c>
      <c r="F34" s="10">
        <v>9</v>
      </c>
      <c r="G34" s="10">
        <v>1</v>
      </c>
      <c r="H34" s="10">
        <v>16</v>
      </c>
      <c r="I34" s="10">
        <v>561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657</v>
      </c>
      <c r="D35" s="10">
        <v>47</v>
      </c>
      <c r="E35" s="10">
        <v>2</v>
      </c>
      <c r="F35" s="10">
        <v>10</v>
      </c>
      <c r="G35" s="10">
        <v>3</v>
      </c>
      <c r="H35" s="10">
        <v>32</v>
      </c>
      <c r="I35" s="10">
        <v>610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504</v>
      </c>
      <c r="D36" s="10">
        <v>38</v>
      </c>
      <c r="E36" s="10">
        <v>1</v>
      </c>
      <c r="F36" s="10">
        <v>6</v>
      </c>
      <c r="G36" s="10">
        <v>3</v>
      </c>
      <c r="H36" s="10">
        <v>28</v>
      </c>
      <c r="I36" s="10">
        <v>466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444</v>
      </c>
      <c r="D37" s="10">
        <v>42</v>
      </c>
      <c r="E37" s="10">
        <v>5</v>
      </c>
      <c r="F37" s="10">
        <v>17</v>
      </c>
      <c r="G37" s="10">
        <v>4</v>
      </c>
      <c r="H37" s="10">
        <v>16</v>
      </c>
      <c r="I37" s="10">
        <v>402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358</v>
      </c>
      <c r="D38" s="10">
        <v>37</v>
      </c>
      <c r="E38" s="10">
        <v>3</v>
      </c>
      <c r="F38" s="10">
        <v>8</v>
      </c>
      <c r="G38" s="10">
        <v>1</v>
      </c>
      <c r="H38" s="10">
        <v>25</v>
      </c>
      <c r="I38" s="10">
        <v>321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309</v>
      </c>
      <c r="D39" s="10">
        <v>44</v>
      </c>
      <c r="E39" s="10">
        <v>3</v>
      </c>
      <c r="F39" s="10">
        <v>15</v>
      </c>
      <c r="G39" s="10">
        <v>4</v>
      </c>
      <c r="H39" s="10">
        <v>22</v>
      </c>
      <c r="I39" s="10">
        <v>265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211</v>
      </c>
      <c r="D40" s="10">
        <v>69</v>
      </c>
      <c r="E40" s="10">
        <v>36</v>
      </c>
      <c r="F40" s="10">
        <v>14</v>
      </c>
      <c r="G40" s="10">
        <v>4</v>
      </c>
      <c r="H40" s="10">
        <v>15</v>
      </c>
      <c r="I40" s="10">
        <v>142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170</v>
      </c>
      <c r="D41" s="10">
        <v>117</v>
      </c>
      <c r="E41" s="10">
        <v>75</v>
      </c>
      <c r="F41" s="10">
        <v>8</v>
      </c>
      <c r="G41" s="10">
        <v>12</v>
      </c>
      <c r="H41" s="10">
        <v>22</v>
      </c>
      <c r="I41" s="10">
        <v>53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152</v>
      </c>
      <c r="D42" s="10">
        <v>119</v>
      </c>
      <c r="E42" s="10">
        <v>83</v>
      </c>
      <c r="F42" s="10">
        <v>6</v>
      </c>
      <c r="G42" s="10">
        <v>16</v>
      </c>
      <c r="H42" s="10">
        <v>14</v>
      </c>
      <c r="I42" s="10">
        <v>33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107</v>
      </c>
      <c r="D43" s="10">
        <v>93</v>
      </c>
      <c r="E43" s="10">
        <v>65</v>
      </c>
      <c r="F43" s="10">
        <v>4</v>
      </c>
      <c r="G43" s="10">
        <v>19</v>
      </c>
      <c r="H43" s="10">
        <v>5</v>
      </c>
      <c r="I43" s="10">
        <v>14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50</v>
      </c>
      <c r="D44" s="10">
        <v>37</v>
      </c>
      <c r="E44" s="10">
        <v>22</v>
      </c>
      <c r="F44" s="10">
        <v>1</v>
      </c>
      <c r="G44" s="10">
        <v>13</v>
      </c>
      <c r="H44" s="10">
        <v>1</v>
      </c>
      <c r="I44" s="10">
        <v>13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24</v>
      </c>
      <c r="D45" s="10">
        <v>21</v>
      </c>
      <c r="E45" s="10">
        <v>11</v>
      </c>
      <c r="F45" s="10" t="s">
        <v>43</v>
      </c>
      <c r="G45" s="10">
        <v>8</v>
      </c>
      <c r="H45" s="10">
        <v>2</v>
      </c>
      <c r="I45" s="10">
        <v>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21</v>
      </c>
      <c r="D46" s="10">
        <v>17</v>
      </c>
      <c r="E46" s="10">
        <v>9</v>
      </c>
      <c r="F46" s="10">
        <v>2</v>
      </c>
      <c r="G46" s="10">
        <v>6</v>
      </c>
      <c r="H46" s="10" t="s">
        <v>43</v>
      </c>
      <c r="I46" s="10">
        <v>4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3</v>
      </c>
      <c r="D47" s="10">
        <v>3</v>
      </c>
      <c r="E47" s="10">
        <v>1</v>
      </c>
      <c r="F47" s="10" t="s">
        <v>43</v>
      </c>
      <c r="G47" s="10">
        <v>1</v>
      </c>
      <c r="H47" s="10">
        <v>1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4155</v>
      </c>
      <c r="D48" s="3">
        <v>492</v>
      </c>
      <c r="E48" s="3">
        <v>265</v>
      </c>
      <c r="F48" s="3">
        <v>71</v>
      </c>
      <c r="G48" s="3">
        <v>40</v>
      </c>
      <c r="H48" s="3">
        <v>116</v>
      </c>
      <c r="I48" s="3">
        <v>3663</v>
      </c>
    </row>
    <row r="49" spans="1:11" ht="12" customHeight="1" x14ac:dyDescent="0.2">
      <c r="A49" s="27" t="s">
        <v>32</v>
      </c>
      <c r="B49" s="1" t="s">
        <v>10</v>
      </c>
      <c r="C49" s="10">
        <v>39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38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65</v>
      </c>
      <c r="D50" s="10">
        <v>4</v>
      </c>
      <c r="E50" s="10" t="s">
        <v>46</v>
      </c>
      <c r="F50" s="10">
        <v>3</v>
      </c>
      <c r="G50" s="10" t="s">
        <v>46</v>
      </c>
      <c r="H50" s="10">
        <v>1</v>
      </c>
      <c r="I50" s="10">
        <v>61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123</v>
      </c>
      <c r="D51" s="10">
        <v>2</v>
      </c>
      <c r="E51" s="10" t="s">
        <v>46</v>
      </c>
      <c r="F51" s="10" t="s">
        <v>43</v>
      </c>
      <c r="G51" s="10" t="s">
        <v>46</v>
      </c>
      <c r="H51" s="10">
        <v>2</v>
      </c>
      <c r="I51" s="10">
        <v>121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276</v>
      </c>
      <c r="D52" s="10">
        <v>3</v>
      </c>
      <c r="E52" s="10" t="s">
        <v>43</v>
      </c>
      <c r="F52" s="10">
        <v>2</v>
      </c>
      <c r="G52" s="10" t="s">
        <v>43</v>
      </c>
      <c r="H52" s="10">
        <v>1</v>
      </c>
      <c r="I52" s="10">
        <v>273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268</v>
      </c>
      <c r="D53" s="10">
        <v>12</v>
      </c>
      <c r="E53" s="10" t="s">
        <v>43</v>
      </c>
      <c r="F53" s="10">
        <v>3</v>
      </c>
      <c r="G53" s="10">
        <v>2</v>
      </c>
      <c r="H53" s="10">
        <v>7</v>
      </c>
      <c r="I53" s="10">
        <v>256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356</v>
      </c>
      <c r="D54" s="10">
        <v>16</v>
      </c>
      <c r="E54" s="10">
        <v>2</v>
      </c>
      <c r="F54" s="10">
        <v>4</v>
      </c>
      <c r="G54" s="10">
        <v>4</v>
      </c>
      <c r="H54" s="10">
        <v>6</v>
      </c>
      <c r="I54" s="10">
        <v>340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532</v>
      </c>
      <c r="D55" s="10">
        <v>23</v>
      </c>
      <c r="E55" s="10">
        <v>1</v>
      </c>
      <c r="F55" s="10">
        <v>10</v>
      </c>
      <c r="G55" s="10">
        <v>2</v>
      </c>
      <c r="H55" s="10">
        <v>10</v>
      </c>
      <c r="I55" s="10">
        <v>509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610</v>
      </c>
      <c r="D56" s="10">
        <v>22</v>
      </c>
      <c r="E56" s="10">
        <v>3</v>
      </c>
      <c r="F56" s="10">
        <v>10</v>
      </c>
      <c r="G56" s="10">
        <v>1</v>
      </c>
      <c r="H56" s="10">
        <v>8</v>
      </c>
      <c r="I56" s="10">
        <v>588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447</v>
      </c>
      <c r="D57" s="10">
        <v>16</v>
      </c>
      <c r="E57" s="10">
        <v>2</v>
      </c>
      <c r="F57" s="10">
        <v>10</v>
      </c>
      <c r="G57" s="10">
        <v>2</v>
      </c>
      <c r="H57" s="10">
        <v>2</v>
      </c>
      <c r="I57" s="10">
        <v>431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317</v>
      </c>
      <c r="D58" s="10">
        <v>19</v>
      </c>
      <c r="E58" s="10">
        <v>3</v>
      </c>
      <c r="F58" s="10">
        <v>4</v>
      </c>
      <c r="G58" s="10">
        <v>4</v>
      </c>
      <c r="H58" s="10">
        <v>8</v>
      </c>
      <c r="I58" s="10">
        <v>298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329</v>
      </c>
      <c r="D59" s="10">
        <v>23</v>
      </c>
      <c r="E59" s="10">
        <v>4</v>
      </c>
      <c r="F59" s="10">
        <v>8</v>
      </c>
      <c r="G59" s="10" t="s">
        <v>43</v>
      </c>
      <c r="H59" s="10">
        <v>11</v>
      </c>
      <c r="I59" s="10">
        <v>306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201</v>
      </c>
      <c r="D60" s="10">
        <v>25</v>
      </c>
      <c r="E60" s="10">
        <v>6</v>
      </c>
      <c r="F60" s="10">
        <v>10</v>
      </c>
      <c r="G60" s="10" t="s">
        <v>43</v>
      </c>
      <c r="H60" s="10">
        <v>9</v>
      </c>
      <c r="I60" s="10">
        <v>176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192</v>
      </c>
      <c r="D61" s="10">
        <v>37</v>
      </c>
      <c r="E61" s="10">
        <v>17</v>
      </c>
      <c r="F61" s="10">
        <v>3</v>
      </c>
      <c r="G61" s="10" t="s">
        <v>43</v>
      </c>
      <c r="H61" s="10">
        <v>17</v>
      </c>
      <c r="I61" s="10">
        <v>155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128</v>
      </c>
      <c r="D62" s="10">
        <v>72</v>
      </c>
      <c r="E62" s="10">
        <v>51</v>
      </c>
      <c r="F62" s="10">
        <v>2</v>
      </c>
      <c r="G62" s="10">
        <v>3</v>
      </c>
      <c r="H62" s="10">
        <v>16</v>
      </c>
      <c r="I62" s="10">
        <v>56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110</v>
      </c>
      <c r="D63" s="10">
        <v>83</v>
      </c>
      <c r="E63" s="10">
        <v>62</v>
      </c>
      <c r="F63" s="10">
        <v>1</v>
      </c>
      <c r="G63" s="10">
        <v>7</v>
      </c>
      <c r="H63" s="10">
        <v>13</v>
      </c>
      <c r="I63" s="10">
        <v>27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92</v>
      </c>
      <c r="D64" s="10">
        <v>80</v>
      </c>
      <c r="E64" s="10">
        <v>70</v>
      </c>
      <c r="F64" s="10" t="s">
        <v>43</v>
      </c>
      <c r="G64" s="10">
        <v>7</v>
      </c>
      <c r="H64" s="10">
        <v>3</v>
      </c>
      <c r="I64" s="10">
        <v>12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46</v>
      </c>
      <c r="D65" s="10">
        <v>36</v>
      </c>
      <c r="E65" s="10">
        <v>29</v>
      </c>
      <c r="F65" s="10" t="s">
        <v>43</v>
      </c>
      <c r="G65" s="10">
        <v>6</v>
      </c>
      <c r="H65" s="10">
        <v>1</v>
      </c>
      <c r="I65" s="10">
        <v>10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13</v>
      </c>
      <c r="D66" s="10">
        <v>10</v>
      </c>
      <c r="E66" s="10">
        <v>9</v>
      </c>
      <c r="F66" s="10" t="s">
        <v>43</v>
      </c>
      <c r="G66" s="10">
        <v>1</v>
      </c>
      <c r="H66" s="10" t="s">
        <v>43</v>
      </c>
      <c r="I66" s="10">
        <v>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10</v>
      </c>
      <c r="D67" s="10">
        <v>8</v>
      </c>
      <c r="E67" s="10">
        <v>6</v>
      </c>
      <c r="F67" s="10" t="s">
        <v>43</v>
      </c>
      <c r="G67" s="10">
        <v>1</v>
      </c>
      <c r="H67" s="10">
        <v>1</v>
      </c>
      <c r="I67" s="10">
        <v>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1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149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308</v>
      </c>
      <c r="D6" s="3">
        <v>124</v>
      </c>
      <c r="E6" s="3">
        <v>61</v>
      </c>
      <c r="F6" s="3">
        <v>14</v>
      </c>
      <c r="G6" s="3">
        <v>28</v>
      </c>
      <c r="H6" s="3">
        <v>21</v>
      </c>
      <c r="I6" s="3">
        <v>184</v>
      </c>
    </row>
    <row r="7" spans="1:32" ht="12" customHeight="1" x14ac:dyDescent="0.2">
      <c r="A7" s="27" t="s">
        <v>32</v>
      </c>
      <c r="B7" s="1" t="s">
        <v>10</v>
      </c>
      <c r="C7" s="10">
        <v>6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15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14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15</v>
      </c>
      <c r="D9" s="10">
        <v>3</v>
      </c>
      <c r="E9" s="10" t="s">
        <v>46</v>
      </c>
      <c r="F9" s="10">
        <v>2</v>
      </c>
      <c r="G9" s="10" t="s">
        <v>46</v>
      </c>
      <c r="H9" s="10">
        <v>1</v>
      </c>
      <c r="I9" s="10">
        <v>12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16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25</v>
      </c>
      <c r="D11" s="10">
        <v>2</v>
      </c>
      <c r="E11" s="10">
        <v>1</v>
      </c>
      <c r="F11" s="10" t="s">
        <v>43</v>
      </c>
      <c r="G11" s="10">
        <v>1</v>
      </c>
      <c r="H11" s="10" t="s">
        <v>43</v>
      </c>
      <c r="I11" s="10">
        <v>23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23</v>
      </c>
      <c r="D12" s="10">
        <v>6</v>
      </c>
      <c r="E12" s="10">
        <v>3</v>
      </c>
      <c r="F12" s="10" t="s">
        <v>43</v>
      </c>
      <c r="G12" s="10">
        <v>2</v>
      </c>
      <c r="H12" s="10">
        <v>1</v>
      </c>
      <c r="I12" s="10">
        <v>17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20</v>
      </c>
      <c r="D13" s="10">
        <v>1</v>
      </c>
      <c r="E13" s="10" t="s">
        <v>43</v>
      </c>
      <c r="F13" s="10" t="s">
        <v>43</v>
      </c>
      <c r="G13" s="10">
        <v>1</v>
      </c>
      <c r="H13" s="10" t="s">
        <v>43</v>
      </c>
      <c r="I13" s="10">
        <v>19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23</v>
      </c>
      <c r="D14" s="10">
        <v>8</v>
      </c>
      <c r="E14" s="10" t="s">
        <v>43</v>
      </c>
      <c r="F14" s="10">
        <v>2</v>
      </c>
      <c r="G14" s="10">
        <v>2</v>
      </c>
      <c r="H14" s="10">
        <v>4</v>
      </c>
      <c r="I14" s="10">
        <v>15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21</v>
      </c>
      <c r="D15" s="10">
        <v>5</v>
      </c>
      <c r="E15" s="10" t="s">
        <v>43</v>
      </c>
      <c r="F15" s="10" t="s">
        <v>43</v>
      </c>
      <c r="G15" s="10">
        <v>1</v>
      </c>
      <c r="H15" s="10">
        <v>4</v>
      </c>
      <c r="I15" s="10">
        <v>16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18</v>
      </c>
      <c r="D16" s="10">
        <v>1</v>
      </c>
      <c r="E16" s="10">
        <v>1</v>
      </c>
      <c r="F16" s="10" t="s">
        <v>43</v>
      </c>
      <c r="G16" s="10" t="s">
        <v>43</v>
      </c>
      <c r="H16" s="10" t="s">
        <v>43</v>
      </c>
      <c r="I16" s="10">
        <v>17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19</v>
      </c>
      <c r="D17" s="10">
        <v>8</v>
      </c>
      <c r="E17" s="10">
        <v>1</v>
      </c>
      <c r="F17" s="10">
        <v>3</v>
      </c>
      <c r="G17" s="10" t="s">
        <v>43</v>
      </c>
      <c r="H17" s="10">
        <v>4</v>
      </c>
      <c r="I17" s="10">
        <v>11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19</v>
      </c>
      <c r="D18" s="10">
        <v>8</v>
      </c>
      <c r="E18" s="10">
        <v>4</v>
      </c>
      <c r="F18" s="10">
        <v>2</v>
      </c>
      <c r="G18" s="10">
        <v>1</v>
      </c>
      <c r="H18" s="10">
        <v>1</v>
      </c>
      <c r="I18" s="10">
        <v>11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13</v>
      </c>
      <c r="D19" s="10">
        <v>11</v>
      </c>
      <c r="E19" s="10">
        <v>9</v>
      </c>
      <c r="F19" s="10">
        <v>1</v>
      </c>
      <c r="G19" s="10">
        <v>1</v>
      </c>
      <c r="H19" s="10" t="s">
        <v>43</v>
      </c>
      <c r="I19" s="10">
        <v>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10</v>
      </c>
      <c r="D20" s="10">
        <v>10</v>
      </c>
      <c r="E20" s="10">
        <v>9</v>
      </c>
      <c r="F20" s="10" t="s">
        <v>43</v>
      </c>
      <c r="G20" s="10">
        <v>1</v>
      </c>
      <c r="H20" s="10" t="s">
        <v>43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25</v>
      </c>
      <c r="D21" s="10">
        <v>21</v>
      </c>
      <c r="E21" s="10">
        <v>15</v>
      </c>
      <c r="F21" s="10" t="s">
        <v>43</v>
      </c>
      <c r="G21" s="10">
        <v>4</v>
      </c>
      <c r="H21" s="10">
        <v>2</v>
      </c>
      <c r="I21" s="10">
        <v>4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12</v>
      </c>
      <c r="D22" s="10">
        <v>11</v>
      </c>
      <c r="E22" s="10">
        <v>4</v>
      </c>
      <c r="F22" s="10">
        <v>1</v>
      </c>
      <c r="G22" s="10">
        <v>5</v>
      </c>
      <c r="H22" s="10">
        <v>1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14</v>
      </c>
      <c r="D23" s="10">
        <v>13</v>
      </c>
      <c r="E23" s="10">
        <v>8</v>
      </c>
      <c r="F23" s="10">
        <v>2</v>
      </c>
      <c r="G23" s="10">
        <v>3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11</v>
      </c>
      <c r="D24" s="10">
        <v>11</v>
      </c>
      <c r="E24" s="10">
        <v>6</v>
      </c>
      <c r="F24" s="10" t="s">
        <v>43</v>
      </c>
      <c r="G24" s="10">
        <v>3</v>
      </c>
      <c r="H24" s="10">
        <v>2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3</v>
      </c>
      <c r="D25" s="10">
        <v>3</v>
      </c>
      <c r="E25" s="10" t="s">
        <v>43</v>
      </c>
      <c r="F25" s="10" t="s">
        <v>43</v>
      </c>
      <c r="G25" s="10">
        <v>3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173</v>
      </c>
      <c r="D27" s="3">
        <v>74</v>
      </c>
      <c r="E27" s="3">
        <v>28</v>
      </c>
      <c r="F27" s="3">
        <v>11</v>
      </c>
      <c r="G27" s="3">
        <v>21</v>
      </c>
      <c r="H27" s="3">
        <v>14</v>
      </c>
      <c r="I27" s="3">
        <v>99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10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9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8</v>
      </c>
      <c r="D30" s="10">
        <v>3</v>
      </c>
      <c r="E30" s="10" t="s">
        <v>46</v>
      </c>
      <c r="F30" s="10">
        <v>2</v>
      </c>
      <c r="G30" s="10" t="s">
        <v>46</v>
      </c>
      <c r="H30" s="10">
        <v>1</v>
      </c>
      <c r="I30" s="10">
        <v>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8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8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12</v>
      </c>
      <c r="D32" s="10">
        <v>1</v>
      </c>
      <c r="E32" s="10">
        <v>1</v>
      </c>
      <c r="F32" s="10" t="s">
        <v>43</v>
      </c>
      <c r="G32" s="10" t="s">
        <v>43</v>
      </c>
      <c r="H32" s="10" t="s">
        <v>43</v>
      </c>
      <c r="I32" s="10">
        <v>11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14</v>
      </c>
      <c r="D33" s="10">
        <v>3</v>
      </c>
      <c r="E33" s="10">
        <v>2</v>
      </c>
      <c r="F33" s="10" t="s">
        <v>43</v>
      </c>
      <c r="G33" s="10">
        <v>1</v>
      </c>
      <c r="H33" s="10" t="s">
        <v>43</v>
      </c>
      <c r="I33" s="10">
        <v>11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11</v>
      </c>
      <c r="D34" s="10">
        <v>1</v>
      </c>
      <c r="E34" s="10" t="s">
        <v>43</v>
      </c>
      <c r="F34" s="10" t="s">
        <v>43</v>
      </c>
      <c r="G34" s="10">
        <v>1</v>
      </c>
      <c r="H34" s="10" t="s">
        <v>43</v>
      </c>
      <c r="I34" s="10">
        <v>10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16</v>
      </c>
      <c r="D35" s="10">
        <v>6</v>
      </c>
      <c r="E35" s="10" t="s">
        <v>43</v>
      </c>
      <c r="F35" s="10" t="s">
        <v>43</v>
      </c>
      <c r="G35" s="10">
        <v>2</v>
      </c>
      <c r="H35" s="10">
        <v>4</v>
      </c>
      <c r="I35" s="10">
        <v>10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11</v>
      </c>
      <c r="D36" s="10">
        <v>2</v>
      </c>
      <c r="E36" s="10" t="s">
        <v>43</v>
      </c>
      <c r="F36" s="10" t="s">
        <v>43</v>
      </c>
      <c r="G36" s="10" t="s">
        <v>43</v>
      </c>
      <c r="H36" s="10">
        <v>2</v>
      </c>
      <c r="I36" s="10">
        <v>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12</v>
      </c>
      <c r="D37" s="10">
        <v>1</v>
      </c>
      <c r="E37" s="10">
        <v>1</v>
      </c>
      <c r="F37" s="10" t="s">
        <v>43</v>
      </c>
      <c r="G37" s="10" t="s">
        <v>43</v>
      </c>
      <c r="H37" s="10" t="s">
        <v>43</v>
      </c>
      <c r="I37" s="10">
        <v>11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10</v>
      </c>
      <c r="D38" s="10">
        <v>6</v>
      </c>
      <c r="E38" s="10" t="s">
        <v>43</v>
      </c>
      <c r="F38" s="10">
        <v>3</v>
      </c>
      <c r="G38" s="10" t="s">
        <v>43</v>
      </c>
      <c r="H38" s="10">
        <v>3</v>
      </c>
      <c r="I38" s="10">
        <v>4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10</v>
      </c>
      <c r="D39" s="10">
        <v>5</v>
      </c>
      <c r="E39" s="10">
        <v>1</v>
      </c>
      <c r="F39" s="10">
        <v>2</v>
      </c>
      <c r="G39" s="10">
        <v>1</v>
      </c>
      <c r="H39" s="10">
        <v>1</v>
      </c>
      <c r="I39" s="10">
        <v>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</v>
      </c>
      <c r="D40" s="10">
        <v>7</v>
      </c>
      <c r="E40" s="10">
        <v>6</v>
      </c>
      <c r="F40" s="10" t="s">
        <v>43</v>
      </c>
      <c r="G40" s="10">
        <v>1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7</v>
      </c>
      <c r="D41" s="10">
        <v>7</v>
      </c>
      <c r="E41" s="10">
        <v>6</v>
      </c>
      <c r="F41" s="10" t="s">
        <v>43</v>
      </c>
      <c r="G41" s="10">
        <v>1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10</v>
      </c>
      <c r="D42" s="10">
        <v>10</v>
      </c>
      <c r="E42" s="10">
        <v>5</v>
      </c>
      <c r="F42" s="10" t="s">
        <v>43</v>
      </c>
      <c r="G42" s="10">
        <v>4</v>
      </c>
      <c r="H42" s="10">
        <v>1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6</v>
      </c>
      <c r="D43" s="10">
        <v>6</v>
      </c>
      <c r="E43" s="10" t="s">
        <v>43</v>
      </c>
      <c r="F43" s="10">
        <v>1</v>
      </c>
      <c r="G43" s="10">
        <v>4</v>
      </c>
      <c r="H43" s="10">
        <v>1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10</v>
      </c>
      <c r="D44" s="10">
        <v>9</v>
      </c>
      <c r="E44" s="10">
        <v>5</v>
      </c>
      <c r="F44" s="10">
        <v>2</v>
      </c>
      <c r="G44" s="10">
        <v>2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4</v>
      </c>
      <c r="D45" s="10">
        <v>4</v>
      </c>
      <c r="E45" s="10">
        <v>1</v>
      </c>
      <c r="F45" s="10" t="s">
        <v>43</v>
      </c>
      <c r="G45" s="10">
        <v>2</v>
      </c>
      <c r="H45" s="10">
        <v>1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 t="s">
        <v>43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135</v>
      </c>
      <c r="D48" s="3">
        <v>50</v>
      </c>
      <c r="E48" s="3">
        <v>33</v>
      </c>
      <c r="F48" s="3">
        <v>3</v>
      </c>
      <c r="G48" s="3">
        <v>7</v>
      </c>
      <c r="H48" s="3">
        <v>7</v>
      </c>
      <c r="I48" s="3">
        <v>85</v>
      </c>
    </row>
    <row r="49" spans="1:11" ht="12" customHeight="1" x14ac:dyDescent="0.2">
      <c r="A49" s="27" t="s">
        <v>32</v>
      </c>
      <c r="B49" s="1" t="s">
        <v>10</v>
      </c>
      <c r="C49" s="10">
        <v>3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5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7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8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13</v>
      </c>
      <c r="D53" s="10">
        <v>1</v>
      </c>
      <c r="E53" s="10" t="s">
        <v>43</v>
      </c>
      <c r="F53" s="10" t="s">
        <v>43</v>
      </c>
      <c r="G53" s="10">
        <v>1</v>
      </c>
      <c r="H53" s="10" t="s">
        <v>43</v>
      </c>
      <c r="I53" s="10">
        <v>12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9</v>
      </c>
      <c r="D54" s="10">
        <v>3</v>
      </c>
      <c r="E54" s="10">
        <v>1</v>
      </c>
      <c r="F54" s="10" t="s">
        <v>43</v>
      </c>
      <c r="G54" s="10">
        <v>1</v>
      </c>
      <c r="H54" s="10">
        <v>1</v>
      </c>
      <c r="I54" s="10">
        <v>6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</v>
      </c>
      <c r="D56" s="10">
        <v>2</v>
      </c>
      <c r="E56" s="10" t="s">
        <v>43</v>
      </c>
      <c r="F56" s="10">
        <v>2</v>
      </c>
      <c r="G56" s="10" t="s">
        <v>43</v>
      </c>
      <c r="H56" s="10" t="s">
        <v>43</v>
      </c>
      <c r="I56" s="10">
        <v>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10</v>
      </c>
      <c r="D57" s="10">
        <v>3</v>
      </c>
      <c r="E57" s="10" t="s">
        <v>43</v>
      </c>
      <c r="F57" s="10" t="s">
        <v>43</v>
      </c>
      <c r="G57" s="10">
        <v>1</v>
      </c>
      <c r="H57" s="10">
        <v>2</v>
      </c>
      <c r="I57" s="10">
        <v>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9</v>
      </c>
      <c r="D59" s="10">
        <v>2</v>
      </c>
      <c r="E59" s="10">
        <v>1</v>
      </c>
      <c r="F59" s="10" t="s">
        <v>43</v>
      </c>
      <c r="G59" s="10" t="s">
        <v>43</v>
      </c>
      <c r="H59" s="10">
        <v>1</v>
      </c>
      <c r="I59" s="10">
        <v>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9</v>
      </c>
      <c r="D60" s="10">
        <v>3</v>
      </c>
      <c r="E60" s="10">
        <v>3</v>
      </c>
      <c r="F60" s="10" t="s">
        <v>43</v>
      </c>
      <c r="G60" s="10" t="s">
        <v>43</v>
      </c>
      <c r="H60" s="10" t="s">
        <v>43</v>
      </c>
      <c r="I60" s="10">
        <v>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</v>
      </c>
      <c r="D61" s="10">
        <v>4</v>
      </c>
      <c r="E61" s="10">
        <v>3</v>
      </c>
      <c r="F61" s="10">
        <v>1</v>
      </c>
      <c r="G61" s="10" t="s">
        <v>43</v>
      </c>
      <c r="H61" s="10" t="s">
        <v>43</v>
      </c>
      <c r="I61" s="10" t="s">
        <v>43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</v>
      </c>
      <c r="D62" s="10">
        <v>3</v>
      </c>
      <c r="E62" s="10">
        <v>3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15</v>
      </c>
      <c r="D63" s="10">
        <v>11</v>
      </c>
      <c r="E63" s="10">
        <v>10</v>
      </c>
      <c r="F63" s="10" t="s">
        <v>43</v>
      </c>
      <c r="G63" s="10" t="s">
        <v>43</v>
      </c>
      <c r="H63" s="10">
        <v>1</v>
      </c>
      <c r="I63" s="10">
        <v>4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</v>
      </c>
      <c r="D64" s="10">
        <v>5</v>
      </c>
      <c r="E64" s="10">
        <v>4</v>
      </c>
      <c r="F64" s="10" t="s">
        <v>43</v>
      </c>
      <c r="G64" s="10">
        <v>1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3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7</v>
      </c>
      <c r="D66" s="10">
        <v>7</v>
      </c>
      <c r="E66" s="10">
        <v>5</v>
      </c>
      <c r="F66" s="10" t="s">
        <v>43</v>
      </c>
      <c r="G66" s="10">
        <v>1</v>
      </c>
      <c r="H66" s="10">
        <v>1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 t="s">
        <v>43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381</v>
      </c>
      <c r="D6" s="3">
        <v>103</v>
      </c>
      <c r="E6" s="3">
        <v>62</v>
      </c>
      <c r="F6" s="3">
        <v>6</v>
      </c>
      <c r="G6" s="3">
        <v>23</v>
      </c>
      <c r="H6" s="3">
        <v>12</v>
      </c>
      <c r="I6" s="3">
        <v>278</v>
      </c>
    </row>
    <row r="7" spans="1:32" ht="12" customHeight="1" x14ac:dyDescent="0.2">
      <c r="A7" s="27" t="s">
        <v>32</v>
      </c>
      <c r="B7" s="1" t="s">
        <v>10</v>
      </c>
      <c r="C7" s="10">
        <v>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15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14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17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28</v>
      </c>
      <c r="D11" s="10">
        <v>3</v>
      </c>
      <c r="E11" s="10" t="s">
        <v>43</v>
      </c>
      <c r="F11" s="10" t="s">
        <v>43</v>
      </c>
      <c r="G11" s="10" t="s">
        <v>43</v>
      </c>
      <c r="H11" s="10">
        <v>3</v>
      </c>
      <c r="I11" s="10">
        <v>25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29</v>
      </c>
      <c r="D12" s="10">
        <v>1</v>
      </c>
      <c r="E12" s="10">
        <v>1</v>
      </c>
      <c r="F12" s="10" t="s">
        <v>43</v>
      </c>
      <c r="G12" s="10" t="s">
        <v>43</v>
      </c>
      <c r="H12" s="10" t="s">
        <v>43</v>
      </c>
      <c r="I12" s="10">
        <v>28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38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38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22</v>
      </c>
      <c r="D14" s="10">
        <v>2</v>
      </c>
      <c r="E14" s="10" t="s">
        <v>43</v>
      </c>
      <c r="F14" s="10" t="s">
        <v>43</v>
      </c>
      <c r="G14" s="10" t="s">
        <v>43</v>
      </c>
      <c r="H14" s="10">
        <v>2</v>
      </c>
      <c r="I14" s="10">
        <v>20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25</v>
      </c>
      <c r="D15" s="10">
        <v>2</v>
      </c>
      <c r="E15" s="10">
        <v>1</v>
      </c>
      <c r="F15" s="10" t="s">
        <v>43</v>
      </c>
      <c r="G15" s="10">
        <v>1</v>
      </c>
      <c r="H15" s="10" t="s">
        <v>43</v>
      </c>
      <c r="I15" s="10">
        <v>23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25</v>
      </c>
      <c r="D16" s="10">
        <v>1</v>
      </c>
      <c r="E16" s="10">
        <v>1</v>
      </c>
      <c r="F16" s="10" t="s">
        <v>43</v>
      </c>
      <c r="G16" s="10" t="s">
        <v>43</v>
      </c>
      <c r="H16" s="10" t="s">
        <v>43</v>
      </c>
      <c r="I16" s="10">
        <v>24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26</v>
      </c>
      <c r="D17" s="10">
        <v>1</v>
      </c>
      <c r="E17" s="10" t="s">
        <v>43</v>
      </c>
      <c r="F17" s="10" t="s">
        <v>43</v>
      </c>
      <c r="G17" s="10" t="s">
        <v>43</v>
      </c>
      <c r="H17" s="10">
        <v>1</v>
      </c>
      <c r="I17" s="10">
        <v>25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26</v>
      </c>
      <c r="D18" s="10">
        <v>2</v>
      </c>
      <c r="E18" s="10" t="s">
        <v>43</v>
      </c>
      <c r="F18" s="10">
        <v>1</v>
      </c>
      <c r="G18" s="10">
        <v>1</v>
      </c>
      <c r="H18" s="10" t="s">
        <v>43</v>
      </c>
      <c r="I18" s="10">
        <v>24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26</v>
      </c>
      <c r="D19" s="10">
        <v>6</v>
      </c>
      <c r="E19" s="10">
        <v>5</v>
      </c>
      <c r="F19" s="10" t="s">
        <v>43</v>
      </c>
      <c r="G19" s="10">
        <v>1</v>
      </c>
      <c r="H19" s="10" t="s">
        <v>43</v>
      </c>
      <c r="I19" s="10">
        <v>20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19</v>
      </c>
      <c r="D20" s="10">
        <v>15</v>
      </c>
      <c r="E20" s="10">
        <v>10</v>
      </c>
      <c r="F20" s="10">
        <v>1</v>
      </c>
      <c r="G20" s="10">
        <v>2</v>
      </c>
      <c r="H20" s="10">
        <v>2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23</v>
      </c>
      <c r="D21" s="10">
        <v>21</v>
      </c>
      <c r="E21" s="10">
        <v>13</v>
      </c>
      <c r="F21" s="10">
        <v>2</v>
      </c>
      <c r="G21" s="10">
        <v>4</v>
      </c>
      <c r="H21" s="10">
        <v>2</v>
      </c>
      <c r="I21" s="10">
        <v>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24</v>
      </c>
      <c r="D22" s="10">
        <v>21</v>
      </c>
      <c r="E22" s="10">
        <v>14</v>
      </c>
      <c r="F22" s="10" t="s">
        <v>43</v>
      </c>
      <c r="G22" s="10">
        <v>7</v>
      </c>
      <c r="H22" s="10" t="s">
        <v>43</v>
      </c>
      <c r="I22" s="10">
        <v>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10</v>
      </c>
      <c r="D23" s="10">
        <v>10</v>
      </c>
      <c r="E23" s="10">
        <v>8</v>
      </c>
      <c r="F23" s="10">
        <v>1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12</v>
      </c>
      <c r="D24" s="10">
        <v>11</v>
      </c>
      <c r="E24" s="10">
        <v>4</v>
      </c>
      <c r="F24" s="10" t="s">
        <v>43</v>
      </c>
      <c r="G24" s="10">
        <v>6</v>
      </c>
      <c r="H24" s="10">
        <v>1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7</v>
      </c>
      <c r="D25" s="10">
        <v>6</v>
      </c>
      <c r="E25" s="10">
        <v>5</v>
      </c>
      <c r="F25" s="10">
        <v>1</v>
      </c>
      <c r="G25" s="10" t="s">
        <v>43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205</v>
      </c>
      <c r="D27" s="3">
        <v>61</v>
      </c>
      <c r="E27" s="3">
        <v>30</v>
      </c>
      <c r="F27" s="3">
        <v>6</v>
      </c>
      <c r="G27" s="3">
        <v>18</v>
      </c>
      <c r="H27" s="3">
        <v>7</v>
      </c>
      <c r="I27" s="3">
        <v>144</v>
      </c>
    </row>
    <row r="28" spans="1:12" ht="12" customHeight="1" x14ac:dyDescent="0.2">
      <c r="A28" s="27" t="s">
        <v>32</v>
      </c>
      <c r="B28" s="1" t="s">
        <v>10</v>
      </c>
      <c r="C28" s="10">
        <v>2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2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9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10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10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11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10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15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15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19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19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11</v>
      </c>
      <c r="D35" s="10">
        <v>2</v>
      </c>
      <c r="E35" s="10" t="s">
        <v>43</v>
      </c>
      <c r="F35" s="10" t="s">
        <v>43</v>
      </c>
      <c r="G35" s="10" t="s">
        <v>43</v>
      </c>
      <c r="H35" s="10">
        <v>2</v>
      </c>
      <c r="I35" s="10">
        <v>9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16</v>
      </c>
      <c r="D36" s="10">
        <v>1</v>
      </c>
      <c r="E36" s="10">
        <v>1</v>
      </c>
      <c r="F36" s="10" t="s">
        <v>43</v>
      </c>
      <c r="G36" s="10" t="s">
        <v>43</v>
      </c>
      <c r="H36" s="10" t="s">
        <v>43</v>
      </c>
      <c r="I36" s="10">
        <v>15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16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16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14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13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14</v>
      </c>
      <c r="D39" s="10">
        <v>1</v>
      </c>
      <c r="E39" s="10" t="s">
        <v>43</v>
      </c>
      <c r="F39" s="10">
        <v>1</v>
      </c>
      <c r="G39" s="10" t="s">
        <v>43</v>
      </c>
      <c r="H39" s="10" t="s">
        <v>43</v>
      </c>
      <c r="I39" s="10">
        <v>13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14</v>
      </c>
      <c r="D40" s="10">
        <v>5</v>
      </c>
      <c r="E40" s="10">
        <v>4</v>
      </c>
      <c r="F40" s="10" t="s">
        <v>43</v>
      </c>
      <c r="G40" s="10">
        <v>1</v>
      </c>
      <c r="H40" s="10" t="s">
        <v>43</v>
      </c>
      <c r="I40" s="10">
        <v>9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11</v>
      </c>
      <c r="D41" s="10">
        <v>11</v>
      </c>
      <c r="E41" s="10">
        <v>7</v>
      </c>
      <c r="F41" s="10">
        <v>1</v>
      </c>
      <c r="G41" s="10">
        <v>2</v>
      </c>
      <c r="H41" s="10">
        <v>1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14</v>
      </c>
      <c r="D42" s="10">
        <v>13</v>
      </c>
      <c r="E42" s="10">
        <v>6</v>
      </c>
      <c r="F42" s="10">
        <v>2</v>
      </c>
      <c r="G42" s="10">
        <v>3</v>
      </c>
      <c r="H42" s="10">
        <v>2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10</v>
      </c>
      <c r="D43" s="10">
        <v>10</v>
      </c>
      <c r="E43" s="10">
        <v>3</v>
      </c>
      <c r="F43" s="10" t="s">
        <v>43</v>
      </c>
      <c r="G43" s="10">
        <v>7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6</v>
      </c>
      <c r="D44" s="10">
        <v>6</v>
      </c>
      <c r="E44" s="10">
        <v>4</v>
      </c>
      <c r="F44" s="10">
        <v>1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6</v>
      </c>
      <c r="D45" s="10">
        <v>6</v>
      </c>
      <c r="E45" s="10">
        <v>2</v>
      </c>
      <c r="F45" s="10" t="s">
        <v>43</v>
      </c>
      <c r="G45" s="10">
        <v>4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5</v>
      </c>
      <c r="D46" s="10">
        <v>4</v>
      </c>
      <c r="E46" s="10">
        <v>3</v>
      </c>
      <c r="F46" s="10">
        <v>1</v>
      </c>
      <c r="G46" s="10" t="s">
        <v>43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176</v>
      </c>
      <c r="D48" s="3">
        <v>42</v>
      </c>
      <c r="E48" s="3">
        <v>32</v>
      </c>
      <c r="F48" s="3" t="s">
        <v>43</v>
      </c>
      <c r="G48" s="3">
        <v>5</v>
      </c>
      <c r="H48" s="3">
        <v>5</v>
      </c>
      <c r="I48" s="3">
        <v>134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4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7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17</v>
      </c>
      <c r="D53" s="10">
        <v>2</v>
      </c>
      <c r="E53" s="10" t="s">
        <v>43</v>
      </c>
      <c r="F53" s="10" t="s">
        <v>43</v>
      </c>
      <c r="G53" s="10" t="s">
        <v>43</v>
      </c>
      <c r="H53" s="10">
        <v>2</v>
      </c>
      <c r="I53" s="10">
        <v>15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14</v>
      </c>
      <c r="D54" s="10">
        <v>1</v>
      </c>
      <c r="E54" s="10">
        <v>1</v>
      </c>
      <c r="F54" s="10" t="s">
        <v>43</v>
      </c>
      <c r="G54" s="10" t="s">
        <v>43</v>
      </c>
      <c r="H54" s="10" t="s">
        <v>43</v>
      </c>
      <c r="I54" s="10">
        <v>13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19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11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9</v>
      </c>
      <c r="D57" s="10">
        <v>1</v>
      </c>
      <c r="E57" s="10" t="s">
        <v>43</v>
      </c>
      <c r="F57" s="10" t="s">
        <v>43</v>
      </c>
      <c r="G57" s="10">
        <v>1</v>
      </c>
      <c r="H57" s="10" t="s">
        <v>43</v>
      </c>
      <c r="I57" s="10">
        <v>8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9</v>
      </c>
      <c r="D58" s="10">
        <v>1</v>
      </c>
      <c r="E58" s="10">
        <v>1</v>
      </c>
      <c r="F58" s="10" t="s">
        <v>43</v>
      </c>
      <c r="G58" s="10" t="s">
        <v>43</v>
      </c>
      <c r="H58" s="10" t="s">
        <v>43</v>
      </c>
      <c r="I58" s="10">
        <v>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12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12</v>
      </c>
      <c r="D60" s="10">
        <v>1</v>
      </c>
      <c r="E60" s="10" t="s">
        <v>43</v>
      </c>
      <c r="F60" s="10" t="s">
        <v>43</v>
      </c>
      <c r="G60" s="10">
        <v>1</v>
      </c>
      <c r="H60" s="10" t="s">
        <v>43</v>
      </c>
      <c r="I60" s="10">
        <v>11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12</v>
      </c>
      <c r="D61" s="10">
        <v>1</v>
      </c>
      <c r="E61" s="10">
        <v>1</v>
      </c>
      <c r="F61" s="10" t="s">
        <v>43</v>
      </c>
      <c r="G61" s="10" t="s">
        <v>43</v>
      </c>
      <c r="H61" s="10" t="s">
        <v>43</v>
      </c>
      <c r="I61" s="10">
        <v>11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8</v>
      </c>
      <c r="D62" s="10">
        <v>4</v>
      </c>
      <c r="E62" s="10">
        <v>3</v>
      </c>
      <c r="F62" s="10" t="s">
        <v>43</v>
      </c>
      <c r="G62" s="10" t="s">
        <v>43</v>
      </c>
      <c r="H62" s="10">
        <v>1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9</v>
      </c>
      <c r="D63" s="10">
        <v>8</v>
      </c>
      <c r="E63" s="10">
        <v>7</v>
      </c>
      <c r="F63" s="10" t="s">
        <v>43</v>
      </c>
      <c r="G63" s="10">
        <v>1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14</v>
      </c>
      <c r="D64" s="10">
        <v>11</v>
      </c>
      <c r="E64" s="10">
        <v>11</v>
      </c>
      <c r="F64" s="10" t="s">
        <v>43</v>
      </c>
      <c r="G64" s="10" t="s">
        <v>43</v>
      </c>
      <c r="H64" s="10" t="s">
        <v>43</v>
      </c>
      <c r="I64" s="10">
        <v>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4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6</v>
      </c>
      <c r="D66" s="10">
        <v>5</v>
      </c>
      <c r="E66" s="10">
        <v>2</v>
      </c>
      <c r="F66" s="10" t="s">
        <v>43</v>
      </c>
      <c r="G66" s="10">
        <v>2</v>
      </c>
      <c r="H66" s="10">
        <v>1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2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43968</v>
      </c>
      <c r="D6" s="3">
        <v>11671</v>
      </c>
      <c r="E6" s="3">
        <v>7024</v>
      </c>
      <c r="F6" s="3">
        <v>771</v>
      </c>
      <c r="G6" s="3">
        <v>2276</v>
      </c>
      <c r="H6" s="3">
        <v>1600</v>
      </c>
      <c r="I6" s="3">
        <v>32297</v>
      </c>
    </row>
    <row r="7" spans="1:32" ht="12" customHeight="1" x14ac:dyDescent="0.2">
      <c r="A7" s="27" t="s">
        <v>32</v>
      </c>
      <c r="B7" s="1" t="s">
        <v>10</v>
      </c>
      <c r="C7" s="10">
        <v>333</v>
      </c>
      <c r="D7" s="10">
        <v>20</v>
      </c>
      <c r="E7" s="10" t="s">
        <v>46</v>
      </c>
      <c r="F7" s="10">
        <v>13</v>
      </c>
      <c r="G7" s="10" t="s">
        <v>46</v>
      </c>
      <c r="H7" s="10">
        <v>7</v>
      </c>
      <c r="I7" s="10">
        <v>313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605</v>
      </c>
      <c r="D8" s="10">
        <v>28</v>
      </c>
      <c r="E8" s="10" t="s">
        <v>46</v>
      </c>
      <c r="F8" s="10">
        <v>10</v>
      </c>
      <c r="G8" s="10" t="s">
        <v>46</v>
      </c>
      <c r="H8" s="10">
        <v>18</v>
      </c>
      <c r="I8" s="10">
        <v>577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981</v>
      </c>
      <c r="D9" s="10">
        <v>54</v>
      </c>
      <c r="E9" s="10" t="s">
        <v>46</v>
      </c>
      <c r="F9" s="10">
        <v>18</v>
      </c>
      <c r="G9" s="10" t="s">
        <v>46</v>
      </c>
      <c r="H9" s="10">
        <v>36</v>
      </c>
      <c r="I9" s="10">
        <v>927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1793</v>
      </c>
      <c r="D10" s="10">
        <v>103</v>
      </c>
      <c r="E10" s="10">
        <v>5</v>
      </c>
      <c r="F10" s="10">
        <v>27</v>
      </c>
      <c r="G10" s="10">
        <v>7</v>
      </c>
      <c r="H10" s="10">
        <v>64</v>
      </c>
      <c r="I10" s="10">
        <v>1690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2247</v>
      </c>
      <c r="D11" s="10">
        <v>87</v>
      </c>
      <c r="E11" s="10">
        <v>13</v>
      </c>
      <c r="F11" s="10">
        <v>14</v>
      </c>
      <c r="G11" s="10">
        <v>15</v>
      </c>
      <c r="H11" s="10">
        <v>45</v>
      </c>
      <c r="I11" s="10">
        <v>2160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3232</v>
      </c>
      <c r="D12" s="10">
        <v>194</v>
      </c>
      <c r="E12" s="10">
        <v>21</v>
      </c>
      <c r="F12" s="10">
        <v>21</v>
      </c>
      <c r="G12" s="10">
        <v>23</v>
      </c>
      <c r="H12" s="10">
        <v>129</v>
      </c>
      <c r="I12" s="10">
        <v>3038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4273</v>
      </c>
      <c r="D13" s="10">
        <v>236</v>
      </c>
      <c r="E13" s="10">
        <v>23</v>
      </c>
      <c r="F13" s="10">
        <v>35</v>
      </c>
      <c r="G13" s="10">
        <v>28</v>
      </c>
      <c r="H13" s="10">
        <v>150</v>
      </c>
      <c r="I13" s="10">
        <v>4037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4512</v>
      </c>
      <c r="D14" s="10">
        <v>237</v>
      </c>
      <c r="E14" s="10">
        <v>25</v>
      </c>
      <c r="F14" s="10">
        <v>33</v>
      </c>
      <c r="G14" s="10">
        <v>23</v>
      </c>
      <c r="H14" s="10">
        <v>156</v>
      </c>
      <c r="I14" s="10">
        <v>4275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3785</v>
      </c>
      <c r="D15" s="10">
        <v>212</v>
      </c>
      <c r="E15" s="10">
        <v>28</v>
      </c>
      <c r="F15" s="10">
        <v>42</v>
      </c>
      <c r="G15" s="10">
        <v>17</v>
      </c>
      <c r="H15" s="10">
        <v>125</v>
      </c>
      <c r="I15" s="10">
        <v>3573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3287</v>
      </c>
      <c r="D16" s="10">
        <v>179</v>
      </c>
      <c r="E16" s="10">
        <v>20</v>
      </c>
      <c r="F16" s="10">
        <v>37</v>
      </c>
      <c r="G16" s="10">
        <v>14</v>
      </c>
      <c r="H16" s="10">
        <v>108</v>
      </c>
      <c r="I16" s="10">
        <v>3108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3200</v>
      </c>
      <c r="D17" s="10">
        <v>235</v>
      </c>
      <c r="E17" s="10">
        <v>38</v>
      </c>
      <c r="F17" s="10">
        <v>65</v>
      </c>
      <c r="G17" s="10">
        <v>15</v>
      </c>
      <c r="H17" s="10">
        <v>117</v>
      </c>
      <c r="I17" s="10">
        <v>2965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2901</v>
      </c>
      <c r="D18" s="10">
        <v>302</v>
      </c>
      <c r="E18" s="10">
        <v>70</v>
      </c>
      <c r="F18" s="10">
        <v>67</v>
      </c>
      <c r="G18" s="10">
        <v>22</v>
      </c>
      <c r="H18" s="10">
        <v>143</v>
      </c>
      <c r="I18" s="10">
        <v>2599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2430</v>
      </c>
      <c r="D19" s="10">
        <v>654</v>
      </c>
      <c r="E19" s="10">
        <v>406</v>
      </c>
      <c r="F19" s="10">
        <v>93</v>
      </c>
      <c r="G19" s="10">
        <v>34</v>
      </c>
      <c r="H19" s="10">
        <v>121</v>
      </c>
      <c r="I19" s="10">
        <v>1776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2289</v>
      </c>
      <c r="D20" s="10">
        <v>1575</v>
      </c>
      <c r="E20" s="10">
        <v>1175</v>
      </c>
      <c r="F20" s="10">
        <v>68</v>
      </c>
      <c r="G20" s="10">
        <v>135</v>
      </c>
      <c r="H20" s="10">
        <v>197</v>
      </c>
      <c r="I20" s="10">
        <v>714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2793</v>
      </c>
      <c r="D21" s="10">
        <v>2561</v>
      </c>
      <c r="E21" s="10">
        <v>2039</v>
      </c>
      <c r="F21" s="10">
        <v>58</v>
      </c>
      <c r="G21" s="10">
        <v>360</v>
      </c>
      <c r="H21" s="10">
        <v>104</v>
      </c>
      <c r="I21" s="10">
        <v>232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2473</v>
      </c>
      <c r="D22" s="10">
        <v>2328</v>
      </c>
      <c r="E22" s="10">
        <v>1689</v>
      </c>
      <c r="F22" s="10">
        <v>67</v>
      </c>
      <c r="G22" s="10">
        <v>534</v>
      </c>
      <c r="H22" s="10">
        <v>38</v>
      </c>
      <c r="I22" s="10">
        <v>145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1446</v>
      </c>
      <c r="D23" s="10">
        <v>1383</v>
      </c>
      <c r="E23" s="10">
        <v>860</v>
      </c>
      <c r="F23" s="10">
        <v>35</v>
      </c>
      <c r="G23" s="10">
        <v>468</v>
      </c>
      <c r="H23" s="10">
        <v>20</v>
      </c>
      <c r="I23" s="10">
        <v>63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872</v>
      </c>
      <c r="D24" s="10">
        <v>829</v>
      </c>
      <c r="E24" s="10">
        <v>424</v>
      </c>
      <c r="F24" s="10">
        <v>36</v>
      </c>
      <c r="G24" s="10">
        <v>354</v>
      </c>
      <c r="H24" s="10">
        <v>15</v>
      </c>
      <c r="I24" s="10">
        <v>43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498</v>
      </c>
      <c r="D25" s="10">
        <v>440</v>
      </c>
      <c r="E25" s="10">
        <v>180</v>
      </c>
      <c r="F25" s="10">
        <v>31</v>
      </c>
      <c r="G25" s="10">
        <v>222</v>
      </c>
      <c r="H25" s="10">
        <v>7</v>
      </c>
      <c r="I25" s="10">
        <v>58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18</v>
      </c>
      <c r="D26" s="10">
        <v>14</v>
      </c>
      <c r="E26" s="10">
        <v>8</v>
      </c>
      <c r="F26" s="10">
        <v>1</v>
      </c>
      <c r="G26" s="10">
        <v>5</v>
      </c>
      <c r="H26" s="10" t="s">
        <v>43</v>
      </c>
      <c r="I26" s="10">
        <v>4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24489</v>
      </c>
      <c r="D27" s="3">
        <v>7380</v>
      </c>
      <c r="E27" s="3">
        <v>3839</v>
      </c>
      <c r="F27" s="3">
        <v>616</v>
      </c>
      <c r="G27" s="3">
        <v>1895</v>
      </c>
      <c r="H27" s="3">
        <v>1030</v>
      </c>
      <c r="I27" s="3">
        <v>17109</v>
      </c>
    </row>
    <row r="28" spans="1:11" ht="12" customHeight="1" x14ac:dyDescent="0.2">
      <c r="A28" s="27" t="s">
        <v>32</v>
      </c>
      <c r="B28" s="1" t="s">
        <v>10</v>
      </c>
      <c r="C28" s="10">
        <v>173</v>
      </c>
      <c r="D28" s="10">
        <v>14</v>
      </c>
      <c r="E28" s="10" t="s">
        <v>46</v>
      </c>
      <c r="F28" s="10">
        <v>9</v>
      </c>
      <c r="G28" s="10" t="s">
        <v>46</v>
      </c>
      <c r="H28" s="10">
        <v>5</v>
      </c>
      <c r="I28" s="10">
        <v>159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303</v>
      </c>
      <c r="D29" s="10">
        <v>11</v>
      </c>
      <c r="E29" s="10" t="s">
        <v>46</v>
      </c>
      <c r="F29" s="10">
        <v>3</v>
      </c>
      <c r="G29" s="10" t="s">
        <v>46</v>
      </c>
      <c r="H29" s="10">
        <v>8</v>
      </c>
      <c r="I29" s="10">
        <v>292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478</v>
      </c>
      <c r="D30" s="10">
        <v>20</v>
      </c>
      <c r="E30" s="10" t="s">
        <v>46</v>
      </c>
      <c r="F30" s="10">
        <v>8</v>
      </c>
      <c r="G30" s="10" t="s">
        <v>46</v>
      </c>
      <c r="H30" s="10">
        <v>12</v>
      </c>
      <c r="I30" s="10">
        <v>458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904</v>
      </c>
      <c r="D31" s="10">
        <v>57</v>
      </c>
      <c r="E31" s="10">
        <v>2</v>
      </c>
      <c r="F31" s="10">
        <v>14</v>
      </c>
      <c r="G31" s="10">
        <v>4</v>
      </c>
      <c r="H31" s="10">
        <v>37</v>
      </c>
      <c r="I31" s="10">
        <v>847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1166</v>
      </c>
      <c r="D32" s="10">
        <v>51</v>
      </c>
      <c r="E32" s="10">
        <v>10</v>
      </c>
      <c r="F32" s="10">
        <v>6</v>
      </c>
      <c r="G32" s="10">
        <v>7</v>
      </c>
      <c r="H32" s="10">
        <v>28</v>
      </c>
      <c r="I32" s="10">
        <v>1115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1717</v>
      </c>
      <c r="D33" s="10">
        <v>131</v>
      </c>
      <c r="E33" s="10">
        <v>16</v>
      </c>
      <c r="F33" s="10">
        <v>9</v>
      </c>
      <c r="G33" s="10">
        <v>12</v>
      </c>
      <c r="H33" s="10">
        <v>94</v>
      </c>
      <c r="I33" s="10">
        <v>1586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2297</v>
      </c>
      <c r="D34" s="10">
        <v>162</v>
      </c>
      <c r="E34" s="10">
        <v>11</v>
      </c>
      <c r="F34" s="10">
        <v>24</v>
      </c>
      <c r="G34" s="10">
        <v>17</v>
      </c>
      <c r="H34" s="10">
        <v>110</v>
      </c>
      <c r="I34" s="10">
        <v>2135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2385</v>
      </c>
      <c r="D35" s="10">
        <v>155</v>
      </c>
      <c r="E35" s="10">
        <v>14</v>
      </c>
      <c r="F35" s="10">
        <v>20</v>
      </c>
      <c r="G35" s="10">
        <v>10</v>
      </c>
      <c r="H35" s="10">
        <v>111</v>
      </c>
      <c r="I35" s="10">
        <v>2230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2062</v>
      </c>
      <c r="D36" s="10">
        <v>142</v>
      </c>
      <c r="E36" s="10">
        <v>17</v>
      </c>
      <c r="F36" s="10">
        <v>26</v>
      </c>
      <c r="G36" s="10">
        <v>12</v>
      </c>
      <c r="H36" s="10">
        <v>87</v>
      </c>
      <c r="I36" s="10">
        <v>1920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1873</v>
      </c>
      <c r="D37" s="10">
        <v>126</v>
      </c>
      <c r="E37" s="10">
        <v>10</v>
      </c>
      <c r="F37" s="10">
        <v>31</v>
      </c>
      <c r="G37" s="10">
        <v>7</v>
      </c>
      <c r="H37" s="10">
        <v>78</v>
      </c>
      <c r="I37" s="10">
        <v>1747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1781</v>
      </c>
      <c r="D38" s="10">
        <v>162</v>
      </c>
      <c r="E38" s="10">
        <v>19</v>
      </c>
      <c r="F38" s="10">
        <v>49</v>
      </c>
      <c r="G38" s="10">
        <v>11</v>
      </c>
      <c r="H38" s="10">
        <v>83</v>
      </c>
      <c r="I38" s="10">
        <v>1619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1639</v>
      </c>
      <c r="D39" s="10">
        <v>215</v>
      </c>
      <c r="E39" s="10">
        <v>36</v>
      </c>
      <c r="F39" s="10">
        <v>60</v>
      </c>
      <c r="G39" s="10">
        <v>15</v>
      </c>
      <c r="H39" s="10">
        <v>104</v>
      </c>
      <c r="I39" s="10">
        <v>1424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1459</v>
      </c>
      <c r="D40" s="10">
        <v>522</v>
      </c>
      <c r="E40" s="10">
        <v>338</v>
      </c>
      <c r="F40" s="10">
        <v>87</v>
      </c>
      <c r="G40" s="10">
        <v>26</v>
      </c>
      <c r="H40" s="10">
        <v>71</v>
      </c>
      <c r="I40" s="10">
        <v>937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1368</v>
      </c>
      <c r="D41" s="10">
        <v>1048</v>
      </c>
      <c r="E41" s="10">
        <v>774</v>
      </c>
      <c r="F41" s="10">
        <v>56</v>
      </c>
      <c r="G41" s="10">
        <v>126</v>
      </c>
      <c r="H41" s="10">
        <v>92</v>
      </c>
      <c r="I41" s="10">
        <v>320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1588</v>
      </c>
      <c r="D42" s="10">
        <v>1454</v>
      </c>
      <c r="E42" s="10">
        <v>1034</v>
      </c>
      <c r="F42" s="10">
        <v>52</v>
      </c>
      <c r="G42" s="10">
        <v>317</v>
      </c>
      <c r="H42" s="10">
        <v>51</v>
      </c>
      <c r="I42" s="10">
        <v>134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1483</v>
      </c>
      <c r="D43" s="10">
        <v>1399</v>
      </c>
      <c r="E43" s="10">
        <v>855</v>
      </c>
      <c r="F43" s="10">
        <v>61</v>
      </c>
      <c r="G43" s="10">
        <v>456</v>
      </c>
      <c r="H43" s="10">
        <v>27</v>
      </c>
      <c r="I43" s="10">
        <v>84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899</v>
      </c>
      <c r="D44" s="10">
        <v>860</v>
      </c>
      <c r="E44" s="10">
        <v>409</v>
      </c>
      <c r="F44" s="10">
        <v>34</v>
      </c>
      <c r="G44" s="10">
        <v>400</v>
      </c>
      <c r="H44" s="10">
        <v>17</v>
      </c>
      <c r="I44" s="10">
        <v>39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561</v>
      </c>
      <c r="D45" s="10">
        <v>535</v>
      </c>
      <c r="E45" s="10">
        <v>200</v>
      </c>
      <c r="F45" s="10">
        <v>35</v>
      </c>
      <c r="G45" s="10">
        <v>290</v>
      </c>
      <c r="H45" s="10">
        <v>10</v>
      </c>
      <c r="I45" s="10">
        <v>26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341</v>
      </c>
      <c r="D46" s="10">
        <v>308</v>
      </c>
      <c r="E46" s="10">
        <v>90</v>
      </c>
      <c r="F46" s="10">
        <v>31</v>
      </c>
      <c r="G46" s="10">
        <v>182</v>
      </c>
      <c r="H46" s="10">
        <v>5</v>
      </c>
      <c r="I46" s="10">
        <v>33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12</v>
      </c>
      <c r="D47" s="10">
        <v>8</v>
      </c>
      <c r="E47" s="10">
        <v>4</v>
      </c>
      <c r="F47" s="10">
        <v>1</v>
      </c>
      <c r="G47" s="10">
        <v>3</v>
      </c>
      <c r="H47" s="10" t="s">
        <v>43</v>
      </c>
      <c r="I47" s="10">
        <v>4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19479</v>
      </c>
      <c r="D48" s="3">
        <v>4291</v>
      </c>
      <c r="E48" s="3">
        <v>3185</v>
      </c>
      <c r="F48" s="3">
        <v>155</v>
      </c>
      <c r="G48" s="3">
        <v>381</v>
      </c>
      <c r="H48" s="3">
        <v>570</v>
      </c>
      <c r="I48" s="3">
        <v>15188</v>
      </c>
    </row>
    <row r="49" spans="1:11" ht="12" customHeight="1" x14ac:dyDescent="0.2">
      <c r="A49" s="27" t="s">
        <v>32</v>
      </c>
      <c r="B49" s="1" t="s">
        <v>10</v>
      </c>
      <c r="C49" s="10">
        <v>160</v>
      </c>
      <c r="D49" s="10">
        <v>6</v>
      </c>
      <c r="E49" s="10" t="s">
        <v>46</v>
      </c>
      <c r="F49" s="10">
        <v>4</v>
      </c>
      <c r="G49" s="10" t="s">
        <v>46</v>
      </c>
      <c r="H49" s="10">
        <v>2</v>
      </c>
      <c r="I49" s="10">
        <v>154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302</v>
      </c>
      <c r="D50" s="10">
        <v>17</v>
      </c>
      <c r="E50" s="10" t="s">
        <v>46</v>
      </c>
      <c r="F50" s="10">
        <v>7</v>
      </c>
      <c r="G50" s="10" t="s">
        <v>46</v>
      </c>
      <c r="H50" s="10">
        <v>10</v>
      </c>
      <c r="I50" s="10">
        <v>285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503</v>
      </c>
      <c r="D51" s="10">
        <v>34</v>
      </c>
      <c r="E51" s="10" t="s">
        <v>46</v>
      </c>
      <c r="F51" s="10">
        <v>10</v>
      </c>
      <c r="G51" s="10" t="s">
        <v>46</v>
      </c>
      <c r="H51" s="10">
        <v>24</v>
      </c>
      <c r="I51" s="10">
        <v>469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889</v>
      </c>
      <c r="D52" s="10">
        <v>46</v>
      </c>
      <c r="E52" s="10">
        <v>3</v>
      </c>
      <c r="F52" s="10">
        <v>13</v>
      </c>
      <c r="G52" s="10">
        <v>3</v>
      </c>
      <c r="H52" s="10">
        <v>27</v>
      </c>
      <c r="I52" s="10">
        <v>843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1081</v>
      </c>
      <c r="D53" s="10">
        <v>36</v>
      </c>
      <c r="E53" s="10">
        <v>3</v>
      </c>
      <c r="F53" s="10">
        <v>8</v>
      </c>
      <c r="G53" s="10">
        <v>8</v>
      </c>
      <c r="H53" s="10">
        <v>17</v>
      </c>
      <c r="I53" s="10">
        <v>1045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1515</v>
      </c>
      <c r="D54" s="10">
        <v>63</v>
      </c>
      <c r="E54" s="10">
        <v>5</v>
      </c>
      <c r="F54" s="10">
        <v>12</v>
      </c>
      <c r="G54" s="10">
        <v>11</v>
      </c>
      <c r="H54" s="10">
        <v>35</v>
      </c>
      <c r="I54" s="10">
        <v>1452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1976</v>
      </c>
      <c r="D55" s="10">
        <v>74</v>
      </c>
      <c r="E55" s="10">
        <v>12</v>
      </c>
      <c r="F55" s="10">
        <v>11</v>
      </c>
      <c r="G55" s="10">
        <v>11</v>
      </c>
      <c r="H55" s="10">
        <v>40</v>
      </c>
      <c r="I55" s="10">
        <v>1902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2127</v>
      </c>
      <c r="D56" s="10">
        <v>82</v>
      </c>
      <c r="E56" s="10">
        <v>11</v>
      </c>
      <c r="F56" s="10">
        <v>13</v>
      </c>
      <c r="G56" s="10">
        <v>13</v>
      </c>
      <c r="H56" s="10">
        <v>45</v>
      </c>
      <c r="I56" s="10">
        <v>2045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1723</v>
      </c>
      <c r="D57" s="10">
        <v>70</v>
      </c>
      <c r="E57" s="10">
        <v>11</v>
      </c>
      <c r="F57" s="10">
        <v>16</v>
      </c>
      <c r="G57" s="10">
        <v>5</v>
      </c>
      <c r="H57" s="10">
        <v>38</v>
      </c>
      <c r="I57" s="10">
        <v>1653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1414</v>
      </c>
      <c r="D58" s="10">
        <v>53</v>
      </c>
      <c r="E58" s="10">
        <v>10</v>
      </c>
      <c r="F58" s="10">
        <v>6</v>
      </c>
      <c r="G58" s="10">
        <v>7</v>
      </c>
      <c r="H58" s="10">
        <v>30</v>
      </c>
      <c r="I58" s="10">
        <v>1361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1419</v>
      </c>
      <c r="D59" s="10">
        <v>73</v>
      </c>
      <c r="E59" s="10">
        <v>19</v>
      </c>
      <c r="F59" s="10">
        <v>16</v>
      </c>
      <c r="G59" s="10">
        <v>4</v>
      </c>
      <c r="H59" s="10">
        <v>34</v>
      </c>
      <c r="I59" s="10">
        <v>1346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1262</v>
      </c>
      <c r="D60" s="10">
        <v>87</v>
      </c>
      <c r="E60" s="10">
        <v>34</v>
      </c>
      <c r="F60" s="10">
        <v>7</v>
      </c>
      <c r="G60" s="10">
        <v>7</v>
      </c>
      <c r="H60" s="10">
        <v>39</v>
      </c>
      <c r="I60" s="10">
        <v>1175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971</v>
      </c>
      <c r="D61" s="10">
        <v>132</v>
      </c>
      <c r="E61" s="10">
        <v>68</v>
      </c>
      <c r="F61" s="10">
        <v>6</v>
      </c>
      <c r="G61" s="10">
        <v>8</v>
      </c>
      <c r="H61" s="10">
        <v>50</v>
      </c>
      <c r="I61" s="10">
        <v>839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921</v>
      </c>
      <c r="D62" s="10">
        <v>527</v>
      </c>
      <c r="E62" s="10">
        <v>401</v>
      </c>
      <c r="F62" s="10">
        <v>12</v>
      </c>
      <c r="G62" s="10">
        <v>9</v>
      </c>
      <c r="H62" s="10">
        <v>105</v>
      </c>
      <c r="I62" s="10">
        <v>394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1205</v>
      </c>
      <c r="D63" s="10">
        <v>1107</v>
      </c>
      <c r="E63" s="10">
        <v>1005</v>
      </c>
      <c r="F63" s="10">
        <v>6</v>
      </c>
      <c r="G63" s="10">
        <v>43</v>
      </c>
      <c r="H63" s="10">
        <v>53</v>
      </c>
      <c r="I63" s="10">
        <v>98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990</v>
      </c>
      <c r="D64" s="10">
        <v>929</v>
      </c>
      <c r="E64" s="10">
        <v>834</v>
      </c>
      <c r="F64" s="10">
        <v>6</v>
      </c>
      <c r="G64" s="10">
        <v>78</v>
      </c>
      <c r="H64" s="10">
        <v>11</v>
      </c>
      <c r="I64" s="10">
        <v>61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547</v>
      </c>
      <c r="D65" s="10">
        <v>523</v>
      </c>
      <c r="E65" s="10">
        <v>451</v>
      </c>
      <c r="F65" s="10">
        <v>1</v>
      </c>
      <c r="G65" s="10">
        <v>68</v>
      </c>
      <c r="H65" s="10">
        <v>3</v>
      </c>
      <c r="I65" s="10">
        <v>24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311</v>
      </c>
      <c r="D66" s="10">
        <v>294</v>
      </c>
      <c r="E66" s="10">
        <v>224</v>
      </c>
      <c r="F66" s="10">
        <v>1</v>
      </c>
      <c r="G66" s="10">
        <v>64</v>
      </c>
      <c r="H66" s="10">
        <v>5</v>
      </c>
      <c r="I66" s="10">
        <v>17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157</v>
      </c>
      <c r="D67" s="10">
        <v>132</v>
      </c>
      <c r="E67" s="10">
        <v>90</v>
      </c>
      <c r="F67" s="10" t="s">
        <v>43</v>
      </c>
      <c r="G67" s="10">
        <v>40</v>
      </c>
      <c r="H67" s="10">
        <v>2</v>
      </c>
      <c r="I67" s="10">
        <v>25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6</v>
      </c>
      <c r="D68" s="6">
        <v>6</v>
      </c>
      <c r="E68" s="6">
        <v>4</v>
      </c>
      <c r="F68" s="6" t="s">
        <v>43</v>
      </c>
      <c r="G68" s="6">
        <v>2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354</v>
      </c>
      <c r="D6" s="3">
        <v>102</v>
      </c>
      <c r="E6" s="3">
        <v>45</v>
      </c>
      <c r="F6" s="3">
        <v>16</v>
      </c>
      <c r="G6" s="3">
        <v>22</v>
      </c>
      <c r="H6" s="3">
        <v>19</v>
      </c>
      <c r="I6" s="3">
        <v>252</v>
      </c>
    </row>
    <row r="7" spans="1:32" ht="12" customHeight="1" x14ac:dyDescent="0.2">
      <c r="A7" s="27" t="s">
        <v>32</v>
      </c>
      <c r="B7" s="1" t="s">
        <v>10</v>
      </c>
      <c r="C7" s="10">
        <v>6</v>
      </c>
      <c r="D7" s="10">
        <v>2</v>
      </c>
      <c r="E7" s="10" t="s">
        <v>46</v>
      </c>
      <c r="F7" s="10" t="s">
        <v>43</v>
      </c>
      <c r="G7" s="10" t="s">
        <v>46</v>
      </c>
      <c r="H7" s="10">
        <v>2</v>
      </c>
      <c r="I7" s="10">
        <v>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17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16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13</v>
      </c>
      <c r="D9" s="10">
        <v>2</v>
      </c>
      <c r="E9" s="10" t="s">
        <v>46</v>
      </c>
      <c r="F9" s="10" t="s">
        <v>43</v>
      </c>
      <c r="G9" s="10" t="s">
        <v>46</v>
      </c>
      <c r="H9" s="10">
        <v>2</v>
      </c>
      <c r="I9" s="10">
        <v>11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21</v>
      </c>
      <c r="D10" s="10">
        <v>2</v>
      </c>
      <c r="E10" s="10" t="s">
        <v>43</v>
      </c>
      <c r="F10" s="10">
        <v>1</v>
      </c>
      <c r="G10" s="10">
        <v>1</v>
      </c>
      <c r="H10" s="10" t="s">
        <v>43</v>
      </c>
      <c r="I10" s="10">
        <v>19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19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32</v>
      </c>
      <c r="D12" s="10">
        <v>4</v>
      </c>
      <c r="E12" s="10" t="s">
        <v>43</v>
      </c>
      <c r="F12" s="10">
        <v>4</v>
      </c>
      <c r="G12" s="10" t="s">
        <v>43</v>
      </c>
      <c r="H12" s="10" t="s">
        <v>43</v>
      </c>
      <c r="I12" s="10">
        <v>28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31</v>
      </c>
      <c r="D13" s="10">
        <v>2</v>
      </c>
      <c r="E13" s="10" t="s">
        <v>43</v>
      </c>
      <c r="F13" s="10">
        <v>2</v>
      </c>
      <c r="G13" s="10" t="s">
        <v>43</v>
      </c>
      <c r="H13" s="10" t="s">
        <v>43</v>
      </c>
      <c r="I13" s="10">
        <v>29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28</v>
      </c>
      <c r="D14" s="10">
        <v>2</v>
      </c>
      <c r="E14" s="10" t="s">
        <v>43</v>
      </c>
      <c r="F14" s="10">
        <v>1</v>
      </c>
      <c r="G14" s="10" t="s">
        <v>43</v>
      </c>
      <c r="H14" s="10">
        <v>1</v>
      </c>
      <c r="I14" s="10">
        <v>26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21</v>
      </c>
      <c r="D15" s="10">
        <v>1</v>
      </c>
      <c r="E15" s="10" t="s">
        <v>43</v>
      </c>
      <c r="F15" s="10" t="s">
        <v>43</v>
      </c>
      <c r="G15" s="10">
        <v>1</v>
      </c>
      <c r="H15" s="10" t="s">
        <v>43</v>
      </c>
      <c r="I15" s="10">
        <v>20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21</v>
      </c>
      <c r="D16" s="10">
        <v>2</v>
      </c>
      <c r="E16" s="10">
        <v>1</v>
      </c>
      <c r="F16" s="10" t="s">
        <v>43</v>
      </c>
      <c r="G16" s="10" t="s">
        <v>43</v>
      </c>
      <c r="H16" s="10">
        <v>1</v>
      </c>
      <c r="I16" s="10">
        <v>19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27</v>
      </c>
      <c r="D17" s="10">
        <v>2</v>
      </c>
      <c r="E17" s="10" t="s">
        <v>43</v>
      </c>
      <c r="F17" s="10" t="s">
        <v>43</v>
      </c>
      <c r="G17" s="10" t="s">
        <v>43</v>
      </c>
      <c r="H17" s="10">
        <v>2</v>
      </c>
      <c r="I17" s="10">
        <v>25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27</v>
      </c>
      <c r="D18" s="10">
        <v>6</v>
      </c>
      <c r="E18" s="10">
        <v>2</v>
      </c>
      <c r="F18" s="10">
        <v>2</v>
      </c>
      <c r="G18" s="10" t="s">
        <v>43</v>
      </c>
      <c r="H18" s="10">
        <v>2</v>
      </c>
      <c r="I18" s="10">
        <v>21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11</v>
      </c>
      <c r="D19" s="10">
        <v>6</v>
      </c>
      <c r="E19" s="10">
        <v>5</v>
      </c>
      <c r="F19" s="10" t="s">
        <v>43</v>
      </c>
      <c r="G19" s="10" t="s">
        <v>43</v>
      </c>
      <c r="H19" s="10">
        <v>1</v>
      </c>
      <c r="I19" s="10">
        <v>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19</v>
      </c>
      <c r="D20" s="10">
        <v>13</v>
      </c>
      <c r="E20" s="10">
        <v>7</v>
      </c>
      <c r="F20" s="10">
        <v>1</v>
      </c>
      <c r="G20" s="10">
        <v>1</v>
      </c>
      <c r="H20" s="10">
        <v>4</v>
      </c>
      <c r="I20" s="10">
        <v>6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28</v>
      </c>
      <c r="D21" s="10">
        <v>26</v>
      </c>
      <c r="E21" s="10">
        <v>16</v>
      </c>
      <c r="F21" s="10">
        <v>2</v>
      </c>
      <c r="G21" s="10">
        <v>6</v>
      </c>
      <c r="H21" s="10">
        <v>2</v>
      </c>
      <c r="I21" s="10">
        <v>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16</v>
      </c>
      <c r="D22" s="10">
        <v>16</v>
      </c>
      <c r="E22" s="10">
        <v>10</v>
      </c>
      <c r="F22" s="10" t="s">
        <v>43</v>
      </c>
      <c r="G22" s="10">
        <v>4</v>
      </c>
      <c r="H22" s="10">
        <v>2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</v>
      </c>
      <c r="D23" s="10">
        <v>4</v>
      </c>
      <c r="E23" s="10">
        <v>2</v>
      </c>
      <c r="F23" s="10" t="s">
        <v>43</v>
      </c>
      <c r="G23" s="10">
        <v>2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10</v>
      </c>
      <c r="D24" s="10">
        <v>9</v>
      </c>
      <c r="E24" s="10">
        <v>2</v>
      </c>
      <c r="F24" s="10">
        <v>2</v>
      </c>
      <c r="G24" s="10">
        <v>5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2</v>
      </c>
      <c r="E25" s="10" t="s">
        <v>43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189</v>
      </c>
      <c r="D27" s="3">
        <v>60</v>
      </c>
      <c r="E27" s="3">
        <v>21</v>
      </c>
      <c r="F27" s="3">
        <v>13</v>
      </c>
      <c r="G27" s="3">
        <v>17</v>
      </c>
      <c r="H27" s="3">
        <v>9</v>
      </c>
      <c r="I27" s="3">
        <v>129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9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8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7</v>
      </c>
      <c r="D30" s="10">
        <v>1</v>
      </c>
      <c r="E30" s="10" t="s">
        <v>46</v>
      </c>
      <c r="F30" s="10" t="s">
        <v>43</v>
      </c>
      <c r="G30" s="10" t="s">
        <v>46</v>
      </c>
      <c r="H30" s="10">
        <v>1</v>
      </c>
      <c r="I30" s="10">
        <v>6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10</v>
      </c>
      <c r="D31" s="10">
        <v>1</v>
      </c>
      <c r="E31" s="10" t="s">
        <v>43</v>
      </c>
      <c r="F31" s="10">
        <v>1</v>
      </c>
      <c r="G31" s="10" t="s">
        <v>43</v>
      </c>
      <c r="H31" s="10" t="s">
        <v>43</v>
      </c>
      <c r="I31" s="10">
        <v>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8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8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13</v>
      </c>
      <c r="D33" s="10">
        <v>3</v>
      </c>
      <c r="E33" s="10" t="s">
        <v>43</v>
      </c>
      <c r="F33" s="10">
        <v>3</v>
      </c>
      <c r="G33" s="10" t="s">
        <v>43</v>
      </c>
      <c r="H33" s="10" t="s">
        <v>43</v>
      </c>
      <c r="I33" s="10">
        <v>10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19</v>
      </c>
      <c r="D34" s="10">
        <v>1</v>
      </c>
      <c r="E34" s="10" t="s">
        <v>43</v>
      </c>
      <c r="F34" s="10">
        <v>1</v>
      </c>
      <c r="G34" s="10" t="s">
        <v>43</v>
      </c>
      <c r="H34" s="10" t="s">
        <v>43</v>
      </c>
      <c r="I34" s="10">
        <v>18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14</v>
      </c>
      <c r="D35" s="10">
        <v>1</v>
      </c>
      <c r="E35" s="10" t="s">
        <v>43</v>
      </c>
      <c r="F35" s="10">
        <v>1</v>
      </c>
      <c r="G35" s="10" t="s">
        <v>43</v>
      </c>
      <c r="H35" s="10" t="s">
        <v>43</v>
      </c>
      <c r="I35" s="10">
        <v>13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14</v>
      </c>
      <c r="D36" s="10">
        <v>1</v>
      </c>
      <c r="E36" s="10" t="s">
        <v>43</v>
      </c>
      <c r="F36" s="10" t="s">
        <v>43</v>
      </c>
      <c r="G36" s="10">
        <v>1</v>
      </c>
      <c r="H36" s="10" t="s">
        <v>43</v>
      </c>
      <c r="I36" s="10">
        <v>13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9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8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15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15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17</v>
      </c>
      <c r="D39" s="10">
        <v>4</v>
      </c>
      <c r="E39" s="10">
        <v>1</v>
      </c>
      <c r="F39" s="10">
        <v>1</v>
      </c>
      <c r="G39" s="10" t="s">
        <v>43</v>
      </c>
      <c r="H39" s="10">
        <v>2</v>
      </c>
      <c r="I39" s="10">
        <v>13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6</v>
      </c>
      <c r="D40" s="10">
        <v>4</v>
      </c>
      <c r="E40" s="10">
        <v>4</v>
      </c>
      <c r="F40" s="10" t="s">
        <v>43</v>
      </c>
      <c r="G40" s="10" t="s">
        <v>43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8</v>
      </c>
      <c r="D41" s="10">
        <v>5</v>
      </c>
      <c r="E41" s="10">
        <v>3</v>
      </c>
      <c r="F41" s="10">
        <v>1</v>
      </c>
      <c r="G41" s="10" t="s">
        <v>43</v>
      </c>
      <c r="H41" s="10">
        <v>1</v>
      </c>
      <c r="I41" s="10">
        <v>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17</v>
      </c>
      <c r="D42" s="10">
        <v>17</v>
      </c>
      <c r="E42" s="10">
        <v>8</v>
      </c>
      <c r="F42" s="10">
        <v>2</v>
      </c>
      <c r="G42" s="10">
        <v>5</v>
      </c>
      <c r="H42" s="10">
        <v>2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10</v>
      </c>
      <c r="D43" s="10">
        <v>10</v>
      </c>
      <c r="E43" s="10">
        <v>5</v>
      </c>
      <c r="F43" s="10" t="s">
        <v>43</v>
      </c>
      <c r="G43" s="10">
        <v>4</v>
      </c>
      <c r="H43" s="10">
        <v>1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</v>
      </c>
      <c r="D44" s="10">
        <v>2</v>
      </c>
      <c r="E44" s="10" t="s">
        <v>43</v>
      </c>
      <c r="F44" s="10" t="s">
        <v>43</v>
      </c>
      <c r="G44" s="10">
        <v>2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5</v>
      </c>
      <c r="D45" s="10">
        <v>5</v>
      </c>
      <c r="E45" s="10" t="s">
        <v>43</v>
      </c>
      <c r="F45" s="10">
        <v>2</v>
      </c>
      <c r="G45" s="10">
        <v>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 t="s">
        <v>43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165</v>
      </c>
      <c r="D48" s="3">
        <v>42</v>
      </c>
      <c r="E48" s="3">
        <v>24</v>
      </c>
      <c r="F48" s="3">
        <v>3</v>
      </c>
      <c r="G48" s="3">
        <v>5</v>
      </c>
      <c r="H48" s="3">
        <v>10</v>
      </c>
      <c r="I48" s="3">
        <v>123</v>
      </c>
    </row>
    <row r="49" spans="1:11" ht="12" customHeight="1" x14ac:dyDescent="0.2">
      <c r="A49" s="27" t="s">
        <v>32</v>
      </c>
      <c r="B49" s="1" t="s">
        <v>10</v>
      </c>
      <c r="C49" s="10">
        <v>3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8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8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11</v>
      </c>
      <c r="D52" s="10">
        <v>1</v>
      </c>
      <c r="E52" s="10" t="s">
        <v>43</v>
      </c>
      <c r="F52" s="10" t="s">
        <v>43</v>
      </c>
      <c r="G52" s="10">
        <v>1</v>
      </c>
      <c r="H52" s="10" t="s">
        <v>43</v>
      </c>
      <c r="I52" s="10">
        <v>10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11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19</v>
      </c>
      <c r="D54" s="10">
        <v>1</v>
      </c>
      <c r="E54" s="10" t="s">
        <v>43</v>
      </c>
      <c r="F54" s="10">
        <v>1</v>
      </c>
      <c r="G54" s="10" t="s">
        <v>43</v>
      </c>
      <c r="H54" s="10" t="s">
        <v>43</v>
      </c>
      <c r="I54" s="10">
        <v>18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12</v>
      </c>
      <c r="D55" s="10">
        <v>1</v>
      </c>
      <c r="E55" s="10" t="s">
        <v>43</v>
      </c>
      <c r="F55" s="10">
        <v>1</v>
      </c>
      <c r="G55" s="10" t="s">
        <v>43</v>
      </c>
      <c r="H55" s="10" t="s">
        <v>43</v>
      </c>
      <c r="I55" s="10">
        <v>11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14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13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12</v>
      </c>
      <c r="D58" s="10">
        <v>1</v>
      </c>
      <c r="E58" s="10">
        <v>1</v>
      </c>
      <c r="F58" s="10" t="s">
        <v>43</v>
      </c>
      <c r="G58" s="10" t="s">
        <v>43</v>
      </c>
      <c r="H58" s="10" t="s">
        <v>43</v>
      </c>
      <c r="I58" s="10">
        <v>11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12</v>
      </c>
      <c r="D59" s="10">
        <v>2</v>
      </c>
      <c r="E59" s="10" t="s">
        <v>43</v>
      </c>
      <c r="F59" s="10" t="s">
        <v>43</v>
      </c>
      <c r="G59" s="10" t="s">
        <v>43</v>
      </c>
      <c r="H59" s="10">
        <v>2</v>
      </c>
      <c r="I59" s="10">
        <v>10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10</v>
      </c>
      <c r="D60" s="10">
        <v>2</v>
      </c>
      <c r="E60" s="10">
        <v>1</v>
      </c>
      <c r="F60" s="10">
        <v>1</v>
      </c>
      <c r="G60" s="10" t="s">
        <v>43</v>
      </c>
      <c r="H60" s="10" t="s">
        <v>43</v>
      </c>
      <c r="I60" s="10">
        <v>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</v>
      </c>
      <c r="D61" s="10">
        <v>2</v>
      </c>
      <c r="E61" s="10">
        <v>1</v>
      </c>
      <c r="F61" s="10" t="s">
        <v>43</v>
      </c>
      <c r="G61" s="10" t="s">
        <v>43</v>
      </c>
      <c r="H61" s="10">
        <v>1</v>
      </c>
      <c r="I61" s="10">
        <v>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11</v>
      </c>
      <c r="D62" s="10">
        <v>8</v>
      </c>
      <c r="E62" s="10">
        <v>4</v>
      </c>
      <c r="F62" s="10" t="s">
        <v>43</v>
      </c>
      <c r="G62" s="10">
        <v>1</v>
      </c>
      <c r="H62" s="10">
        <v>3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11</v>
      </c>
      <c r="D63" s="10">
        <v>9</v>
      </c>
      <c r="E63" s="10">
        <v>8</v>
      </c>
      <c r="F63" s="10" t="s">
        <v>43</v>
      </c>
      <c r="G63" s="10">
        <v>1</v>
      </c>
      <c r="H63" s="10" t="s">
        <v>43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</v>
      </c>
      <c r="D64" s="10">
        <v>6</v>
      </c>
      <c r="E64" s="10">
        <v>5</v>
      </c>
      <c r="F64" s="10" t="s">
        <v>43</v>
      </c>
      <c r="G64" s="10" t="s">
        <v>43</v>
      </c>
      <c r="H64" s="10">
        <v>1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</v>
      </c>
      <c r="D65" s="10">
        <v>2</v>
      </c>
      <c r="E65" s="10">
        <v>2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5</v>
      </c>
      <c r="D66" s="10">
        <v>4</v>
      </c>
      <c r="E66" s="10">
        <v>2</v>
      </c>
      <c r="F66" s="10" t="s">
        <v>43</v>
      </c>
      <c r="G66" s="10">
        <v>2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198</v>
      </c>
      <c r="D6" s="3">
        <v>53</v>
      </c>
      <c r="E6" s="3">
        <v>20</v>
      </c>
      <c r="F6" s="3">
        <v>8</v>
      </c>
      <c r="G6" s="3">
        <v>11</v>
      </c>
      <c r="H6" s="3">
        <v>14</v>
      </c>
      <c r="I6" s="3">
        <v>145</v>
      </c>
    </row>
    <row r="7" spans="1:32" ht="12" customHeight="1" x14ac:dyDescent="0.2">
      <c r="A7" s="27" t="s">
        <v>32</v>
      </c>
      <c r="B7" s="1" t="s">
        <v>10</v>
      </c>
      <c r="C7" s="10">
        <v>6</v>
      </c>
      <c r="D7" s="10">
        <v>2</v>
      </c>
      <c r="E7" s="10" t="s">
        <v>46</v>
      </c>
      <c r="F7" s="10">
        <v>2</v>
      </c>
      <c r="G7" s="10" t="s">
        <v>46</v>
      </c>
      <c r="H7" s="10" t="s">
        <v>43</v>
      </c>
      <c r="I7" s="10">
        <v>4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6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6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20</v>
      </c>
      <c r="D10" s="10">
        <v>1</v>
      </c>
      <c r="E10" s="10" t="s">
        <v>43</v>
      </c>
      <c r="F10" s="10">
        <v>1</v>
      </c>
      <c r="G10" s="10" t="s">
        <v>43</v>
      </c>
      <c r="H10" s="10" t="s">
        <v>43</v>
      </c>
      <c r="I10" s="10">
        <v>19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12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</v>
      </c>
      <c r="D12" s="10">
        <v>1</v>
      </c>
      <c r="E12" s="10" t="s">
        <v>43</v>
      </c>
      <c r="F12" s="10" t="s">
        <v>43</v>
      </c>
      <c r="G12" s="10" t="s">
        <v>43</v>
      </c>
      <c r="H12" s="10">
        <v>1</v>
      </c>
      <c r="I12" s="10">
        <v>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12</v>
      </c>
      <c r="D13" s="10">
        <v>1</v>
      </c>
      <c r="E13" s="10" t="s">
        <v>43</v>
      </c>
      <c r="F13" s="10" t="s">
        <v>43</v>
      </c>
      <c r="G13" s="10">
        <v>1</v>
      </c>
      <c r="H13" s="10" t="s">
        <v>43</v>
      </c>
      <c r="I13" s="10">
        <v>11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23</v>
      </c>
      <c r="D14" s="10">
        <v>3</v>
      </c>
      <c r="E14" s="10" t="s">
        <v>43</v>
      </c>
      <c r="F14" s="10">
        <v>1</v>
      </c>
      <c r="G14" s="10" t="s">
        <v>43</v>
      </c>
      <c r="H14" s="10">
        <v>2</v>
      </c>
      <c r="I14" s="10">
        <v>20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20</v>
      </c>
      <c r="D15" s="10">
        <v>4</v>
      </c>
      <c r="E15" s="10">
        <v>1</v>
      </c>
      <c r="F15" s="10" t="s">
        <v>43</v>
      </c>
      <c r="G15" s="10">
        <v>1</v>
      </c>
      <c r="H15" s="10">
        <v>2</v>
      </c>
      <c r="I15" s="10">
        <v>16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13</v>
      </c>
      <c r="D16" s="10">
        <v>1</v>
      </c>
      <c r="E16" s="10" t="s">
        <v>43</v>
      </c>
      <c r="F16" s="10">
        <v>1</v>
      </c>
      <c r="G16" s="10" t="s">
        <v>43</v>
      </c>
      <c r="H16" s="10" t="s">
        <v>43</v>
      </c>
      <c r="I16" s="10">
        <v>12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13</v>
      </c>
      <c r="D17" s="10">
        <v>4</v>
      </c>
      <c r="E17" s="10" t="s">
        <v>43</v>
      </c>
      <c r="F17" s="10" t="s">
        <v>43</v>
      </c>
      <c r="G17" s="10">
        <v>2</v>
      </c>
      <c r="H17" s="10">
        <v>2</v>
      </c>
      <c r="I17" s="10">
        <v>9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15</v>
      </c>
      <c r="D18" s="10">
        <v>4</v>
      </c>
      <c r="E18" s="10">
        <v>1</v>
      </c>
      <c r="F18" s="10">
        <v>1</v>
      </c>
      <c r="G18" s="10" t="s">
        <v>43</v>
      </c>
      <c r="H18" s="10">
        <v>2</v>
      </c>
      <c r="I18" s="10">
        <v>11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5</v>
      </c>
      <c r="D19" s="10">
        <v>2</v>
      </c>
      <c r="E19" s="10" t="s">
        <v>43</v>
      </c>
      <c r="F19" s="10">
        <v>2</v>
      </c>
      <c r="G19" s="10" t="s">
        <v>43</v>
      </c>
      <c r="H19" s="10" t="s">
        <v>43</v>
      </c>
      <c r="I19" s="10">
        <v>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5</v>
      </c>
      <c r="D20" s="10">
        <v>5</v>
      </c>
      <c r="E20" s="10">
        <v>2</v>
      </c>
      <c r="F20" s="10" t="s">
        <v>43</v>
      </c>
      <c r="G20" s="10" t="s">
        <v>43</v>
      </c>
      <c r="H20" s="10">
        <v>3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11</v>
      </c>
      <c r="D21" s="10">
        <v>10</v>
      </c>
      <c r="E21" s="10">
        <v>7</v>
      </c>
      <c r="F21" s="10" t="s">
        <v>43</v>
      </c>
      <c r="G21" s="10">
        <v>2</v>
      </c>
      <c r="H21" s="10">
        <v>1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5</v>
      </c>
      <c r="D22" s="10">
        <v>5</v>
      </c>
      <c r="E22" s="10">
        <v>3</v>
      </c>
      <c r="F22" s="10" t="s">
        <v>43</v>
      </c>
      <c r="G22" s="10">
        <v>1</v>
      </c>
      <c r="H22" s="10">
        <v>1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3</v>
      </c>
      <c r="D23" s="10">
        <v>3</v>
      </c>
      <c r="E23" s="10">
        <v>2</v>
      </c>
      <c r="F23" s="10" t="s">
        <v>43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7</v>
      </c>
      <c r="D24" s="10">
        <v>5</v>
      </c>
      <c r="E24" s="10">
        <v>3</v>
      </c>
      <c r="F24" s="10" t="s">
        <v>43</v>
      </c>
      <c r="G24" s="10">
        <v>2</v>
      </c>
      <c r="H24" s="10" t="s">
        <v>43</v>
      </c>
      <c r="I24" s="10">
        <v>2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4</v>
      </c>
      <c r="D25" s="10">
        <v>2</v>
      </c>
      <c r="E25" s="10">
        <v>1</v>
      </c>
      <c r="F25" s="10" t="s">
        <v>43</v>
      </c>
      <c r="G25" s="10">
        <v>1</v>
      </c>
      <c r="H25" s="10" t="s">
        <v>43</v>
      </c>
      <c r="I25" s="10">
        <v>2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114</v>
      </c>
      <c r="D27" s="3">
        <v>31</v>
      </c>
      <c r="E27" s="3">
        <v>6</v>
      </c>
      <c r="F27" s="3">
        <v>6</v>
      </c>
      <c r="G27" s="3">
        <v>8</v>
      </c>
      <c r="H27" s="3">
        <v>11</v>
      </c>
      <c r="I27" s="3">
        <v>83</v>
      </c>
    </row>
    <row r="28" spans="1:12" ht="12" customHeight="1" x14ac:dyDescent="0.2">
      <c r="A28" s="27" t="s">
        <v>32</v>
      </c>
      <c r="B28" s="1" t="s">
        <v>10</v>
      </c>
      <c r="C28" s="10">
        <v>5</v>
      </c>
      <c r="D28" s="10">
        <v>2</v>
      </c>
      <c r="E28" s="10" t="s">
        <v>46</v>
      </c>
      <c r="F28" s="10">
        <v>2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6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5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9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2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3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15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14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15</v>
      </c>
      <c r="D36" s="10">
        <v>3</v>
      </c>
      <c r="E36" s="10" t="s">
        <v>43</v>
      </c>
      <c r="F36" s="10" t="s">
        <v>43</v>
      </c>
      <c r="G36" s="10">
        <v>1</v>
      </c>
      <c r="H36" s="10">
        <v>2</v>
      </c>
      <c r="I36" s="10">
        <v>12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7</v>
      </c>
      <c r="D37" s="10">
        <v>1</v>
      </c>
      <c r="E37" s="10" t="s">
        <v>43</v>
      </c>
      <c r="F37" s="10">
        <v>1</v>
      </c>
      <c r="G37" s="10" t="s">
        <v>43</v>
      </c>
      <c r="H37" s="10" t="s">
        <v>43</v>
      </c>
      <c r="I37" s="10">
        <v>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8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7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11</v>
      </c>
      <c r="D39" s="10">
        <v>3</v>
      </c>
      <c r="E39" s="10" t="s">
        <v>43</v>
      </c>
      <c r="F39" s="10">
        <v>1</v>
      </c>
      <c r="G39" s="10" t="s">
        <v>43</v>
      </c>
      <c r="H39" s="10">
        <v>2</v>
      </c>
      <c r="I39" s="10">
        <v>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3</v>
      </c>
      <c r="D40" s="10">
        <v>2</v>
      </c>
      <c r="E40" s="10" t="s">
        <v>43</v>
      </c>
      <c r="F40" s="10">
        <v>2</v>
      </c>
      <c r="G40" s="10" t="s">
        <v>43</v>
      </c>
      <c r="H40" s="10" t="s">
        <v>43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>
        <v>2</v>
      </c>
      <c r="E41" s="10" t="s">
        <v>43</v>
      </c>
      <c r="F41" s="10" t="s">
        <v>43</v>
      </c>
      <c r="G41" s="10" t="s">
        <v>43</v>
      </c>
      <c r="H41" s="10">
        <v>2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4</v>
      </c>
      <c r="D42" s="10">
        <v>4</v>
      </c>
      <c r="E42" s="10">
        <v>1</v>
      </c>
      <c r="F42" s="10" t="s">
        <v>43</v>
      </c>
      <c r="G42" s="10">
        <v>2</v>
      </c>
      <c r="H42" s="10">
        <v>1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</v>
      </c>
      <c r="D43" s="10">
        <v>4</v>
      </c>
      <c r="E43" s="10">
        <v>2</v>
      </c>
      <c r="F43" s="10" t="s">
        <v>43</v>
      </c>
      <c r="G43" s="10">
        <v>1</v>
      </c>
      <c r="H43" s="10">
        <v>1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5</v>
      </c>
      <c r="D45" s="10">
        <v>4</v>
      </c>
      <c r="E45" s="10">
        <v>2</v>
      </c>
      <c r="F45" s="10" t="s">
        <v>43</v>
      </c>
      <c r="G45" s="10">
        <v>2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3</v>
      </c>
      <c r="D46" s="10">
        <v>1</v>
      </c>
      <c r="E46" s="10" t="s">
        <v>43</v>
      </c>
      <c r="F46" s="10" t="s">
        <v>43</v>
      </c>
      <c r="G46" s="10">
        <v>1</v>
      </c>
      <c r="H46" s="10" t="s">
        <v>43</v>
      </c>
      <c r="I46" s="10">
        <v>2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84</v>
      </c>
      <c r="D48" s="3">
        <v>22</v>
      </c>
      <c r="E48" s="3">
        <v>14</v>
      </c>
      <c r="F48" s="3">
        <v>2</v>
      </c>
      <c r="G48" s="3">
        <v>3</v>
      </c>
      <c r="H48" s="3">
        <v>3</v>
      </c>
      <c r="I48" s="3">
        <v>62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5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11</v>
      </c>
      <c r="D52" s="10">
        <v>1</v>
      </c>
      <c r="E52" s="10" t="s">
        <v>43</v>
      </c>
      <c r="F52" s="10">
        <v>1</v>
      </c>
      <c r="G52" s="10" t="s">
        <v>43</v>
      </c>
      <c r="H52" s="10" t="s">
        <v>43</v>
      </c>
      <c r="I52" s="10">
        <v>10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8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4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4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</v>
      </c>
      <c r="D55" s="10">
        <v>1</v>
      </c>
      <c r="E55" s="10" t="s">
        <v>43</v>
      </c>
      <c r="F55" s="10" t="s">
        <v>43</v>
      </c>
      <c r="G55" s="10">
        <v>1</v>
      </c>
      <c r="H55" s="10" t="s">
        <v>43</v>
      </c>
      <c r="I55" s="10">
        <v>8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8</v>
      </c>
      <c r="D56" s="10">
        <v>2</v>
      </c>
      <c r="E56" s="10" t="s">
        <v>43</v>
      </c>
      <c r="F56" s="10">
        <v>1</v>
      </c>
      <c r="G56" s="10" t="s">
        <v>43</v>
      </c>
      <c r="H56" s="10">
        <v>1</v>
      </c>
      <c r="I56" s="10">
        <v>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5</v>
      </c>
      <c r="D57" s="10">
        <v>1</v>
      </c>
      <c r="E57" s="10">
        <v>1</v>
      </c>
      <c r="F57" s="10" t="s">
        <v>43</v>
      </c>
      <c r="G57" s="10" t="s">
        <v>43</v>
      </c>
      <c r="H57" s="10" t="s">
        <v>43</v>
      </c>
      <c r="I57" s="10">
        <v>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</v>
      </c>
      <c r="D59" s="10">
        <v>3</v>
      </c>
      <c r="E59" s="10" t="s">
        <v>43</v>
      </c>
      <c r="F59" s="10" t="s">
        <v>43</v>
      </c>
      <c r="G59" s="10">
        <v>2</v>
      </c>
      <c r="H59" s="10">
        <v>1</v>
      </c>
      <c r="I59" s="10">
        <v>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4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</v>
      </c>
      <c r="D62" s="10">
        <v>3</v>
      </c>
      <c r="E62" s="10">
        <v>2</v>
      </c>
      <c r="F62" s="10" t="s">
        <v>43</v>
      </c>
      <c r="G62" s="10" t="s">
        <v>43</v>
      </c>
      <c r="H62" s="10">
        <v>1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</v>
      </c>
      <c r="D63" s="10">
        <v>6</v>
      </c>
      <c r="E63" s="10">
        <v>6</v>
      </c>
      <c r="F63" s="10" t="s">
        <v>43</v>
      </c>
      <c r="G63" s="10" t="s">
        <v>43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</v>
      </c>
      <c r="D64" s="10">
        <v>1</v>
      </c>
      <c r="E64" s="10">
        <v>1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>
        <v>1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266</v>
      </c>
      <c r="D6" s="3">
        <v>56</v>
      </c>
      <c r="E6" s="3">
        <v>31</v>
      </c>
      <c r="F6" s="3">
        <v>10</v>
      </c>
      <c r="G6" s="3">
        <v>5</v>
      </c>
      <c r="H6" s="3">
        <v>10</v>
      </c>
      <c r="I6" s="3">
        <v>210</v>
      </c>
    </row>
    <row r="7" spans="1:32" ht="12" customHeight="1" x14ac:dyDescent="0.2">
      <c r="A7" s="27" t="s">
        <v>32</v>
      </c>
      <c r="B7" s="1" t="s">
        <v>10</v>
      </c>
      <c r="C7" s="10">
        <v>18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18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8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17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15</v>
      </c>
      <c r="D10" s="10">
        <v>1</v>
      </c>
      <c r="E10" s="10" t="s">
        <v>43</v>
      </c>
      <c r="F10" s="10">
        <v>1</v>
      </c>
      <c r="G10" s="10" t="s">
        <v>43</v>
      </c>
      <c r="H10" s="10" t="s">
        <v>43</v>
      </c>
      <c r="I10" s="10">
        <v>14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27</v>
      </c>
      <c r="D11" s="10">
        <v>3</v>
      </c>
      <c r="E11" s="10" t="s">
        <v>43</v>
      </c>
      <c r="F11" s="10">
        <v>1</v>
      </c>
      <c r="G11" s="10">
        <v>1</v>
      </c>
      <c r="H11" s="10">
        <v>1</v>
      </c>
      <c r="I11" s="10">
        <v>24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22</v>
      </c>
      <c r="D12" s="10">
        <v>1</v>
      </c>
      <c r="E12" s="10" t="s">
        <v>43</v>
      </c>
      <c r="F12" s="10" t="s">
        <v>43</v>
      </c>
      <c r="G12" s="10" t="s">
        <v>43</v>
      </c>
      <c r="H12" s="10">
        <v>1</v>
      </c>
      <c r="I12" s="10">
        <v>21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22</v>
      </c>
      <c r="D13" s="10">
        <v>1</v>
      </c>
      <c r="E13" s="10" t="s">
        <v>43</v>
      </c>
      <c r="F13" s="10">
        <v>1</v>
      </c>
      <c r="G13" s="10" t="s">
        <v>43</v>
      </c>
      <c r="H13" s="10" t="s">
        <v>43</v>
      </c>
      <c r="I13" s="10">
        <v>21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32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32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20</v>
      </c>
      <c r="D15" s="10">
        <v>5</v>
      </c>
      <c r="E15" s="10">
        <v>1</v>
      </c>
      <c r="F15" s="10">
        <v>1</v>
      </c>
      <c r="G15" s="10">
        <v>1</v>
      </c>
      <c r="H15" s="10">
        <v>2</v>
      </c>
      <c r="I15" s="10">
        <v>15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17</v>
      </c>
      <c r="D16" s="10">
        <v>2</v>
      </c>
      <c r="E16" s="10" t="s">
        <v>43</v>
      </c>
      <c r="F16" s="10">
        <v>1</v>
      </c>
      <c r="G16" s="10" t="s">
        <v>43</v>
      </c>
      <c r="H16" s="10">
        <v>1</v>
      </c>
      <c r="I16" s="10">
        <v>15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14</v>
      </c>
      <c r="D17" s="10">
        <v>2</v>
      </c>
      <c r="E17" s="10" t="s">
        <v>43</v>
      </c>
      <c r="F17" s="10" t="s">
        <v>43</v>
      </c>
      <c r="G17" s="10" t="s">
        <v>43</v>
      </c>
      <c r="H17" s="10">
        <v>2</v>
      </c>
      <c r="I17" s="10">
        <v>12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15</v>
      </c>
      <c r="D18" s="10">
        <v>7</v>
      </c>
      <c r="E18" s="10">
        <v>4</v>
      </c>
      <c r="F18" s="10" t="s">
        <v>43</v>
      </c>
      <c r="G18" s="10" t="s">
        <v>43</v>
      </c>
      <c r="H18" s="10">
        <v>3</v>
      </c>
      <c r="I18" s="10">
        <v>8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8</v>
      </c>
      <c r="D19" s="10">
        <v>5</v>
      </c>
      <c r="E19" s="10">
        <v>3</v>
      </c>
      <c r="F19" s="10">
        <v>1</v>
      </c>
      <c r="G19" s="10">
        <v>1</v>
      </c>
      <c r="H19" s="10" t="s">
        <v>43</v>
      </c>
      <c r="I19" s="10">
        <v>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10</v>
      </c>
      <c r="D20" s="10">
        <v>9</v>
      </c>
      <c r="E20" s="10">
        <v>8</v>
      </c>
      <c r="F20" s="10">
        <v>1</v>
      </c>
      <c r="G20" s="10" t="s">
        <v>43</v>
      </c>
      <c r="H20" s="10" t="s">
        <v>43</v>
      </c>
      <c r="I20" s="10">
        <v>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7</v>
      </c>
      <c r="D21" s="10">
        <v>6</v>
      </c>
      <c r="E21" s="10">
        <v>4</v>
      </c>
      <c r="F21" s="10">
        <v>1</v>
      </c>
      <c r="G21" s="10">
        <v>1</v>
      </c>
      <c r="H21" s="10" t="s">
        <v>43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6</v>
      </c>
      <c r="D22" s="10">
        <v>5</v>
      </c>
      <c r="E22" s="10">
        <v>4</v>
      </c>
      <c r="F22" s="10">
        <v>1</v>
      </c>
      <c r="G22" s="10" t="s">
        <v>43</v>
      </c>
      <c r="H22" s="10" t="s">
        <v>43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</v>
      </c>
      <c r="D23" s="10">
        <v>5</v>
      </c>
      <c r="E23" s="10">
        <v>5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</v>
      </c>
      <c r="D24" s="10">
        <v>1</v>
      </c>
      <c r="E24" s="10">
        <v>1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2</v>
      </c>
      <c r="E25" s="10">
        <v>1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136</v>
      </c>
      <c r="D27" s="3">
        <v>30</v>
      </c>
      <c r="E27" s="3">
        <v>14</v>
      </c>
      <c r="F27" s="3">
        <v>7</v>
      </c>
      <c r="G27" s="3">
        <v>3</v>
      </c>
      <c r="H27" s="3">
        <v>6</v>
      </c>
      <c r="I27" s="3">
        <v>106</v>
      </c>
    </row>
    <row r="28" spans="1:12" ht="12" customHeight="1" x14ac:dyDescent="0.2">
      <c r="A28" s="27" t="s">
        <v>32</v>
      </c>
      <c r="B28" s="1" t="s">
        <v>10</v>
      </c>
      <c r="C28" s="10">
        <v>7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7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5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9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15</v>
      </c>
      <c r="D32" s="10">
        <v>2</v>
      </c>
      <c r="E32" s="10" t="s">
        <v>43</v>
      </c>
      <c r="F32" s="10" t="s">
        <v>43</v>
      </c>
      <c r="G32" s="10">
        <v>1</v>
      </c>
      <c r="H32" s="10">
        <v>1</v>
      </c>
      <c r="I32" s="10">
        <v>13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9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8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13</v>
      </c>
      <c r="D34" s="10">
        <v>1</v>
      </c>
      <c r="E34" s="10" t="s">
        <v>43</v>
      </c>
      <c r="F34" s="10">
        <v>1</v>
      </c>
      <c r="G34" s="10" t="s">
        <v>43</v>
      </c>
      <c r="H34" s="10" t="s">
        <v>43</v>
      </c>
      <c r="I34" s="10">
        <v>12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18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18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11</v>
      </c>
      <c r="D36" s="10">
        <v>2</v>
      </c>
      <c r="E36" s="10" t="s">
        <v>43</v>
      </c>
      <c r="F36" s="10">
        <v>1</v>
      </c>
      <c r="G36" s="10" t="s">
        <v>43</v>
      </c>
      <c r="H36" s="10">
        <v>1</v>
      </c>
      <c r="I36" s="10">
        <v>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14</v>
      </c>
      <c r="D37" s="10">
        <v>2</v>
      </c>
      <c r="E37" s="10" t="s">
        <v>43</v>
      </c>
      <c r="F37" s="10">
        <v>1</v>
      </c>
      <c r="G37" s="10" t="s">
        <v>43</v>
      </c>
      <c r="H37" s="10">
        <v>1</v>
      </c>
      <c r="I37" s="10">
        <v>12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4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8</v>
      </c>
      <c r="D39" s="10">
        <v>4</v>
      </c>
      <c r="E39" s="10">
        <v>3</v>
      </c>
      <c r="F39" s="10" t="s">
        <v>43</v>
      </c>
      <c r="G39" s="10" t="s">
        <v>43</v>
      </c>
      <c r="H39" s="10">
        <v>1</v>
      </c>
      <c r="I39" s="10">
        <v>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5</v>
      </c>
      <c r="D40" s="10">
        <v>3</v>
      </c>
      <c r="E40" s="10">
        <v>1</v>
      </c>
      <c r="F40" s="10">
        <v>1</v>
      </c>
      <c r="G40" s="10">
        <v>1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4</v>
      </c>
      <c r="D41" s="10">
        <v>3</v>
      </c>
      <c r="E41" s="10">
        <v>3</v>
      </c>
      <c r="F41" s="10" t="s">
        <v>43</v>
      </c>
      <c r="G41" s="10" t="s">
        <v>43</v>
      </c>
      <c r="H41" s="10" t="s">
        <v>43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5</v>
      </c>
      <c r="D42" s="10">
        <v>5</v>
      </c>
      <c r="E42" s="10">
        <v>3</v>
      </c>
      <c r="F42" s="10">
        <v>1</v>
      </c>
      <c r="G42" s="10">
        <v>1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3</v>
      </c>
      <c r="D43" s="10">
        <v>3</v>
      </c>
      <c r="E43" s="10">
        <v>2</v>
      </c>
      <c r="F43" s="10">
        <v>1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2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130</v>
      </c>
      <c r="D48" s="3">
        <v>26</v>
      </c>
      <c r="E48" s="3">
        <v>17</v>
      </c>
      <c r="F48" s="3">
        <v>3</v>
      </c>
      <c r="G48" s="3">
        <v>2</v>
      </c>
      <c r="H48" s="3">
        <v>4</v>
      </c>
      <c r="I48" s="3">
        <v>104</v>
      </c>
    </row>
    <row r="49" spans="1:11" ht="12" customHeight="1" x14ac:dyDescent="0.2">
      <c r="A49" s="27" t="s">
        <v>32</v>
      </c>
      <c r="B49" s="1" t="s">
        <v>10</v>
      </c>
      <c r="C49" s="10">
        <v>11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4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12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6</v>
      </c>
      <c r="D52" s="10">
        <v>1</v>
      </c>
      <c r="E52" s="10" t="s">
        <v>43</v>
      </c>
      <c r="F52" s="10">
        <v>1</v>
      </c>
      <c r="G52" s="10" t="s">
        <v>43</v>
      </c>
      <c r="H52" s="10" t="s">
        <v>43</v>
      </c>
      <c r="I52" s="10">
        <v>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12</v>
      </c>
      <c r="D53" s="10">
        <v>1</v>
      </c>
      <c r="E53" s="10" t="s">
        <v>43</v>
      </c>
      <c r="F53" s="10">
        <v>1</v>
      </c>
      <c r="G53" s="10" t="s">
        <v>43</v>
      </c>
      <c r="H53" s="10" t="s">
        <v>43</v>
      </c>
      <c r="I53" s="10">
        <v>11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13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13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14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14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9</v>
      </c>
      <c r="D57" s="10">
        <v>3</v>
      </c>
      <c r="E57" s="10">
        <v>1</v>
      </c>
      <c r="F57" s="10" t="s">
        <v>43</v>
      </c>
      <c r="G57" s="10">
        <v>1</v>
      </c>
      <c r="H57" s="10">
        <v>1</v>
      </c>
      <c r="I57" s="10">
        <v>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10</v>
      </c>
      <c r="D59" s="10">
        <v>1</v>
      </c>
      <c r="E59" s="10" t="s">
        <v>43</v>
      </c>
      <c r="F59" s="10" t="s">
        <v>43</v>
      </c>
      <c r="G59" s="10" t="s">
        <v>43</v>
      </c>
      <c r="H59" s="10">
        <v>1</v>
      </c>
      <c r="I59" s="10">
        <v>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</v>
      </c>
      <c r="D60" s="10">
        <v>3</v>
      </c>
      <c r="E60" s="10">
        <v>1</v>
      </c>
      <c r="F60" s="10" t="s">
        <v>43</v>
      </c>
      <c r="G60" s="10" t="s">
        <v>43</v>
      </c>
      <c r="H60" s="10">
        <v>2</v>
      </c>
      <c r="I60" s="10">
        <v>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</v>
      </c>
      <c r="D61" s="10">
        <v>2</v>
      </c>
      <c r="E61" s="10">
        <v>2</v>
      </c>
      <c r="F61" s="10" t="s">
        <v>43</v>
      </c>
      <c r="G61" s="10" t="s">
        <v>43</v>
      </c>
      <c r="H61" s="10" t="s">
        <v>43</v>
      </c>
      <c r="I61" s="10">
        <v>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</v>
      </c>
      <c r="D62" s="10">
        <v>6</v>
      </c>
      <c r="E62" s="10">
        <v>5</v>
      </c>
      <c r="F62" s="10">
        <v>1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</v>
      </c>
      <c r="D63" s="10">
        <v>1</v>
      </c>
      <c r="E63" s="10">
        <v>1</v>
      </c>
      <c r="F63" s="10" t="s">
        <v>43</v>
      </c>
      <c r="G63" s="10" t="s">
        <v>43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</v>
      </c>
      <c r="D64" s="10">
        <v>2</v>
      </c>
      <c r="E64" s="10">
        <v>2</v>
      </c>
      <c r="F64" s="10" t="s">
        <v>43</v>
      </c>
      <c r="G64" s="10" t="s">
        <v>43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3</v>
      </c>
      <c r="E65" s="10">
        <v>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1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278</v>
      </c>
      <c r="D6" s="3">
        <v>88</v>
      </c>
      <c r="E6" s="3">
        <v>43</v>
      </c>
      <c r="F6" s="3">
        <v>7</v>
      </c>
      <c r="G6" s="3">
        <v>15</v>
      </c>
      <c r="H6" s="3">
        <v>23</v>
      </c>
      <c r="I6" s="3">
        <v>190</v>
      </c>
    </row>
    <row r="7" spans="1:32" ht="12" customHeight="1" x14ac:dyDescent="0.2">
      <c r="A7" s="27" t="s">
        <v>32</v>
      </c>
      <c r="B7" s="1" t="s">
        <v>10</v>
      </c>
      <c r="C7" s="10">
        <v>10</v>
      </c>
      <c r="D7" s="10">
        <v>2</v>
      </c>
      <c r="E7" s="10" t="s">
        <v>46</v>
      </c>
      <c r="F7" s="10">
        <v>1</v>
      </c>
      <c r="G7" s="10" t="s">
        <v>46</v>
      </c>
      <c r="H7" s="10">
        <v>1</v>
      </c>
      <c r="I7" s="10">
        <v>8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10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18</v>
      </c>
      <c r="D9" s="10">
        <v>3</v>
      </c>
      <c r="E9" s="10" t="s">
        <v>46</v>
      </c>
      <c r="F9" s="10">
        <v>1</v>
      </c>
      <c r="G9" s="10" t="s">
        <v>46</v>
      </c>
      <c r="H9" s="10">
        <v>2</v>
      </c>
      <c r="I9" s="10">
        <v>15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16</v>
      </c>
      <c r="D10" s="10">
        <v>2</v>
      </c>
      <c r="E10" s="10" t="s">
        <v>43</v>
      </c>
      <c r="F10" s="10">
        <v>1</v>
      </c>
      <c r="G10" s="10" t="s">
        <v>43</v>
      </c>
      <c r="H10" s="10">
        <v>1</v>
      </c>
      <c r="I10" s="10">
        <v>14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21</v>
      </c>
      <c r="D11" s="10">
        <v>3</v>
      </c>
      <c r="E11" s="10" t="s">
        <v>43</v>
      </c>
      <c r="F11" s="10" t="s">
        <v>43</v>
      </c>
      <c r="G11" s="10" t="s">
        <v>43</v>
      </c>
      <c r="H11" s="10">
        <v>3</v>
      </c>
      <c r="I11" s="10">
        <v>18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17</v>
      </c>
      <c r="D12" s="10">
        <v>4</v>
      </c>
      <c r="E12" s="10" t="s">
        <v>43</v>
      </c>
      <c r="F12" s="10">
        <v>1</v>
      </c>
      <c r="G12" s="10">
        <v>1</v>
      </c>
      <c r="H12" s="10">
        <v>2</v>
      </c>
      <c r="I12" s="10">
        <v>13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19</v>
      </c>
      <c r="D13" s="10">
        <v>1</v>
      </c>
      <c r="E13" s="10" t="s">
        <v>43</v>
      </c>
      <c r="F13" s="10" t="s">
        <v>43</v>
      </c>
      <c r="G13" s="10" t="s">
        <v>43</v>
      </c>
      <c r="H13" s="10">
        <v>1</v>
      </c>
      <c r="I13" s="10">
        <v>18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28</v>
      </c>
      <c r="D14" s="10">
        <v>3</v>
      </c>
      <c r="E14" s="10">
        <v>1</v>
      </c>
      <c r="F14" s="10" t="s">
        <v>43</v>
      </c>
      <c r="G14" s="10" t="s">
        <v>43</v>
      </c>
      <c r="H14" s="10">
        <v>2</v>
      </c>
      <c r="I14" s="10">
        <v>25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28</v>
      </c>
      <c r="D15" s="10">
        <v>3</v>
      </c>
      <c r="E15" s="10" t="s">
        <v>43</v>
      </c>
      <c r="F15" s="10" t="s">
        <v>43</v>
      </c>
      <c r="G15" s="10" t="s">
        <v>43</v>
      </c>
      <c r="H15" s="10">
        <v>3</v>
      </c>
      <c r="I15" s="10">
        <v>25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25</v>
      </c>
      <c r="D16" s="10">
        <v>2</v>
      </c>
      <c r="E16" s="10" t="s">
        <v>43</v>
      </c>
      <c r="F16" s="10" t="s">
        <v>43</v>
      </c>
      <c r="G16" s="10" t="s">
        <v>43</v>
      </c>
      <c r="H16" s="10">
        <v>2</v>
      </c>
      <c r="I16" s="10">
        <v>23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8</v>
      </c>
      <c r="D17" s="10">
        <v>1</v>
      </c>
      <c r="E17" s="10" t="s">
        <v>43</v>
      </c>
      <c r="F17" s="10" t="s">
        <v>43</v>
      </c>
      <c r="G17" s="10" t="s">
        <v>43</v>
      </c>
      <c r="H17" s="10">
        <v>1</v>
      </c>
      <c r="I17" s="10">
        <v>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8</v>
      </c>
      <c r="D18" s="10">
        <v>2</v>
      </c>
      <c r="E18" s="10">
        <v>1</v>
      </c>
      <c r="F18" s="10">
        <v>1</v>
      </c>
      <c r="G18" s="10" t="s">
        <v>43</v>
      </c>
      <c r="H18" s="10" t="s">
        <v>43</v>
      </c>
      <c r="I18" s="10">
        <v>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10</v>
      </c>
      <c r="D19" s="10">
        <v>4</v>
      </c>
      <c r="E19" s="10">
        <v>3</v>
      </c>
      <c r="F19" s="10">
        <v>1</v>
      </c>
      <c r="G19" s="10" t="s">
        <v>43</v>
      </c>
      <c r="H19" s="10" t="s">
        <v>43</v>
      </c>
      <c r="I19" s="10">
        <v>6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17</v>
      </c>
      <c r="D20" s="10">
        <v>15</v>
      </c>
      <c r="E20" s="10">
        <v>12</v>
      </c>
      <c r="F20" s="10" t="s">
        <v>43</v>
      </c>
      <c r="G20" s="10">
        <v>2</v>
      </c>
      <c r="H20" s="10">
        <v>1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22</v>
      </c>
      <c r="D21" s="10">
        <v>21</v>
      </c>
      <c r="E21" s="10">
        <v>15</v>
      </c>
      <c r="F21" s="10">
        <v>1</v>
      </c>
      <c r="G21" s="10">
        <v>3</v>
      </c>
      <c r="H21" s="10">
        <v>2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9</v>
      </c>
      <c r="D22" s="10">
        <v>9</v>
      </c>
      <c r="E22" s="10">
        <v>5</v>
      </c>
      <c r="F22" s="10" t="s">
        <v>43</v>
      </c>
      <c r="G22" s="10">
        <v>4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</v>
      </c>
      <c r="D23" s="10">
        <v>5</v>
      </c>
      <c r="E23" s="10">
        <v>3</v>
      </c>
      <c r="F23" s="10" t="s">
        <v>43</v>
      </c>
      <c r="G23" s="10">
        <v>2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6</v>
      </c>
      <c r="D24" s="10">
        <v>6</v>
      </c>
      <c r="E24" s="10">
        <v>2</v>
      </c>
      <c r="F24" s="10" t="s">
        <v>43</v>
      </c>
      <c r="G24" s="10">
        <v>3</v>
      </c>
      <c r="H24" s="10">
        <v>1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>
        <v>1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139</v>
      </c>
      <c r="D27" s="3">
        <v>44</v>
      </c>
      <c r="E27" s="3">
        <v>18</v>
      </c>
      <c r="F27" s="3">
        <v>4</v>
      </c>
      <c r="G27" s="3">
        <v>11</v>
      </c>
      <c r="H27" s="3">
        <v>11</v>
      </c>
      <c r="I27" s="3">
        <v>95</v>
      </c>
    </row>
    <row r="28" spans="1:12" ht="12" customHeight="1" x14ac:dyDescent="0.2">
      <c r="A28" s="27" t="s">
        <v>32</v>
      </c>
      <c r="B28" s="1" t="s">
        <v>10</v>
      </c>
      <c r="C28" s="10">
        <v>6</v>
      </c>
      <c r="D28" s="10">
        <v>1</v>
      </c>
      <c r="E28" s="10" t="s">
        <v>46</v>
      </c>
      <c r="F28" s="10">
        <v>1</v>
      </c>
      <c r="G28" s="10" t="s">
        <v>46</v>
      </c>
      <c r="H28" s="10" t="s">
        <v>43</v>
      </c>
      <c r="I28" s="10">
        <v>5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6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12</v>
      </c>
      <c r="D30" s="10">
        <v>3</v>
      </c>
      <c r="E30" s="10" t="s">
        <v>46</v>
      </c>
      <c r="F30" s="10">
        <v>1</v>
      </c>
      <c r="G30" s="10" t="s">
        <v>46</v>
      </c>
      <c r="H30" s="10">
        <v>2</v>
      </c>
      <c r="I30" s="10">
        <v>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9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8</v>
      </c>
      <c r="D32" s="10">
        <v>2</v>
      </c>
      <c r="E32" s="10" t="s">
        <v>43</v>
      </c>
      <c r="F32" s="10" t="s">
        <v>43</v>
      </c>
      <c r="G32" s="10" t="s">
        <v>43</v>
      </c>
      <c r="H32" s="10">
        <v>2</v>
      </c>
      <c r="I32" s="10">
        <v>6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8</v>
      </c>
      <c r="D33" s="10">
        <v>4</v>
      </c>
      <c r="E33" s="10" t="s">
        <v>43</v>
      </c>
      <c r="F33" s="10">
        <v>1</v>
      </c>
      <c r="G33" s="10">
        <v>1</v>
      </c>
      <c r="H33" s="10">
        <v>2</v>
      </c>
      <c r="I33" s="10">
        <v>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12</v>
      </c>
      <c r="D34" s="10">
        <v>1</v>
      </c>
      <c r="E34" s="10" t="s">
        <v>43</v>
      </c>
      <c r="F34" s="10" t="s">
        <v>43</v>
      </c>
      <c r="G34" s="10" t="s">
        <v>43</v>
      </c>
      <c r="H34" s="10">
        <v>1</v>
      </c>
      <c r="I34" s="10">
        <v>11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14</v>
      </c>
      <c r="D35" s="10">
        <v>2</v>
      </c>
      <c r="E35" s="10">
        <v>1</v>
      </c>
      <c r="F35" s="10" t="s">
        <v>43</v>
      </c>
      <c r="G35" s="10" t="s">
        <v>43</v>
      </c>
      <c r="H35" s="10">
        <v>1</v>
      </c>
      <c r="I35" s="10">
        <v>12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16</v>
      </c>
      <c r="D36" s="10">
        <v>1</v>
      </c>
      <c r="E36" s="10" t="s">
        <v>43</v>
      </c>
      <c r="F36" s="10" t="s">
        <v>43</v>
      </c>
      <c r="G36" s="10" t="s">
        <v>43</v>
      </c>
      <c r="H36" s="10">
        <v>1</v>
      </c>
      <c r="I36" s="10">
        <v>15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7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5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4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</v>
      </c>
      <c r="D39" s="10">
        <v>1</v>
      </c>
      <c r="E39" s="10">
        <v>1</v>
      </c>
      <c r="F39" s="10" t="s">
        <v>43</v>
      </c>
      <c r="G39" s="10" t="s">
        <v>43</v>
      </c>
      <c r="H39" s="10" t="s">
        <v>43</v>
      </c>
      <c r="I39" s="10">
        <v>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5</v>
      </c>
      <c r="D40" s="10">
        <v>1</v>
      </c>
      <c r="E40" s="10">
        <v>1</v>
      </c>
      <c r="F40" s="10" t="s">
        <v>43</v>
      </c>
      <c r="G40" s="10" t="s">
        <v>43</v>
      </c>
      <c r="H40" s="10" t="s">
        <v>43</v>
      </c>
      <c r="I40" s="10">
        <v>4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6</v>
      </c>
      <c r="D41" s="10">
        <v>6</v>
      </c>
      <c r="E41" s="10">
        <v>5</v>
      </c>
      <c r="F41" s="10" t="s">
        <v>43</v>
      </c>
      <c r="G41" s="10">
        <v>1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8</v>
      </c>
      <c r="D42" s="10">
        <v>8</v>
      </c>
      <c r="E42" s="10">
        <v>5</v>
      </c>
      <c r="F42" s="10">
        <v>1</v>
      </c>
      <c r="G42" s="10">
        <v>2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</v>
      </c>
      <c r="D43" s="10">
        <v>4</v>
      </c>
      <c r="E43" s="10">
        <v>2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</v>
      </c>
      <c r="D44" s="10">
        <v>4</v>
      </c>
      <c r="E44" s="10">
        <v>2</v>
      </c>
      <c r="F44" s="10" t="s">
        <v>43</v>
      </c>
      <c r="G44" s="10">
        <v>2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4</v>
      </c>
      <c r="D45" s="10">
        <v>4</v>
      </c>
      <c r="E45" s="10">
        <v>1</v>
      </c>
      <c r="F45" s="10" t="s">
        <v>43</v>
      </c>
      <c r="G45" s="10">
        <v>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139</v>
      </c>
      <c r="D48" s="3">
        <v>44</v>
      </c>
      <c r="E48" s="3">
        <v>25</v>
      </c>
      <c r="F48" s="3">
        <v>3</v>
      </c>
      <c r="G48" s="3">
        <v>4</v>
      </c>
      <c r="H48" s="3">
        <v>12</v>
      </c>
      <c r="I48" s="3">
        <v>95</v>
      </c>
    </row>
    <row r="49" spans="1:11" ht="12" customHeight="1" x14ac:dyDescent="0.2">
      <c r="A49" s="27" t="s">
        <v>32</v>
      </c>
      <c r="B49" s="1" t="s">
        <v>10</v>
      </c>
      <c r="C49" s="10">
        <v>4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4</v>
      </c>
      <c r="D50" s="10">
        <v>1</v>
      </c>
      <c r="E50" s="10" t="s">
        <v>46</v>
      </c>
      <c r="F50" s="10" t="s">
        <v>43</v>
      </c>
      <c r="G50" s="10" t="s">
        <v>46</v>
      </c>
      <c r="H50" s="10">
        <v>1</v>
      </c>
      <c r="I50" s="10">
        <v>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7</v>
      </c>
      <c r="D52" s="10">
        <v>2</v>
      </c>
      <c r="E52" s="10" t="s">
        <v>43</v>
      </c>
      <c r="F52" s="10">
        <v>1</v>
      </c>
      <c r="G52" s="10" t="s">
        <v>43</v>
      </c>
      <c r="H52" s="10">
        <v>1</v>
      </c>
      <c r="I52" s="10">
        <v>5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13</v>
      </c>
      <c r="D53" s="10">
        <v>1</v>
      </c>
      <c r="E53" s="10" t="s">
        <v>43</v>
      </c>
      <c r="F53" s="10" t="s">
        <v>43</v>
      </c>
      <c r="G53" s="10" t="s">
        <v>43</v>
      </c>
      <c r="H53" s="10">
        <v>1</v>
      </c>
      <c r="I53" s="10">
        <v>12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9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7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14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13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12</v>
      </c>
      <c r="D57" s="10">
        <v>2</v>
      </c>
      <c r="E57" s="10" t="s">
        <v>43</v>
      </c>
      <c r="F57" s="10" t="s">
        <v>43</v>
      </c>
      <c r="G57" s="10" t="s">
        <v>43</v>
      </c>
      <c r="H57" s="10">
        <v>2</v>
      </c>
      <c r="I57" s="10">
        <v>10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18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17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</v>
      </c>
      <c r="D60" s="10">
        <v>1</v>
      </c>
      <c r="E60" s="10" t="s">
        <v>43</v>
      </c>
      <c r="F60" s="10">
        <v>1</v>
      </c>
      <c r="G60" s="10" t="s">
        <v>43</v>
      </c>
      <c r="H60" s="10" t="s">
        <v>43</v>
      </c>
      <c r="I60" s="10">
        <v>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</v>
      </c>
      <c r="D61" s="10">
        <v>3</v>
      </c>
      <c r="E61" s="10">
        <v>2</v>
      </c>
      <c r="F61" s="10">
        <v>1</v>
      </c>
      <c r="G61" s="10" t="s">
        <v>43</v>
      </c>
      <c r="H61" s="10" t="s">
        <v>43</v>
      </c>
      <c r="I61" s="10">
        <v>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11</v>
      </c>
      <c r="D62" s="10">
        <v>9</v>
      </c>
      <c r="E62" s="10">
        <v>7</v>
      </c>
      <c r="F62" s="10" t="s">
        <v>43</v>
      </c>
      <c r="G62" s="10">
        <v>1</v>
      </c>
      <c r="H62" s="10">
        <v>1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14</v>
      </c>
      <c r="D63" s="10">
        <v>13</v>
      </c>
      <c r="E63" s="10">
        <v>10</v>
      </c>
      <c r="F63" s="10" t="s">
        <v>43</v>
      </c>
      <c r="G63" s="10">
        <v>1</v>
      </c>
      <c r="H63" s="10">
        <v>2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</v>
      </c>
      <c r="D64" s="10">
        <v>5</v>
      </c>
      <c r="E64" s="10">
        <v>3</v>
      </c>
      <c r="F64" s="10" t="s">
        <v>43</v>
      </c>
      <c r="G64" s="10">
        <v>2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>
        <v>1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1</v>
      </c>
      <c r="F66" s="10" t="s">
        <v>43</v>
      </c>
      <c r="G66" s="10" t="s">
        <v>43</v>
      </c>
      <c r="H66" s="10">
        <v>1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177</v>
      </c>
      <c r="D6" s="3">
        <v>26</v>
      </c>
      <c r="E6" s="3">
        <v>15</v>
      </c>
      <c r="F6" s="3">
        <v>1</v>
      </c>
      <c r="G6" s="3">
        <v>4</v>
      </c>
      <c r="H6" s="3">
        <v>6</v>
      </c>
      <c r="I6" s="3">
        <v>151</v>
      </c>
    </row>
    <row r="7" spans="1:32" ht="12" customHeight="1" x14ac:dyDescent="0.2">
      <c r="A7" s="27" t="s">
        <v>32</v>
      </c>
      <c r="B7" s="1" t="s">
        <v>10</v>
      </c>
      <c r="C7" s="10">
        <v>1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8</v>
      </c>
      <c r="D10" s="10">
        <v>1</v>
      </c>
      <c r="E10" s="10" t="s">
        <v>43</v>
      </c>
      <c r="F10" s="10">
        <v>1</v>
      </c>
      <c r="G10" s="10" t="s">
        <v>43</v>
      </c>
      <c r="H10" s="10" t="s">
        <v>43</v>
      </c>
      <c r="I10" s="10">
        <v>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12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17</v>
      </c>
      <c r="D12" s="10">
        <v>2</v>
      </c>
      <c r="E12" s="10">
        <v>1</v>
      </c>
      <c r="F12" s="10" t="s">
        <v>43</v>
      </c>
      <c r="G12" s="10" t="s">
        <v>43</v>
      </c>
      <c r="H12" s="10">
        <v>1</v>
      </c>
      <c r="I12" s="10">
        <v>15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18</v>
      </c>
      <c r="D13" s="10">
        <v>3</v>
      </c>
      <c r="E13" s="10">
        <v>1</v>
      </c>
      <c r="F13" s="10" t="s">
        <v>43</v>
      </c>
      <c r="G13" s="10" t="s">
        <v>43</v>
      </c>
      <c r="H13" s="10">
        <v>2</v>
      </c>
      <c r="I13" s="10">
        <v>15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23</v>
      </c>
      <c r="D14" s="10">
        <v>1</v>
      </c>
      <c r="E14" s="10">
        <v>1</v>
      </c>
      <c r="F14" s="10" t="s">
        <v>43</v>
      </c>
      <c r="G14" s="10" t="s">
        <v>43</v>
      </c>
      <c r="H14" s="10" t="s">
        <v>43</v>
      </c>
      <c r="I14" s="10">
        <v>22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19</v>
      </c>
      <c r="D15" s="10">
        <v>1</v>
      </c>
      <c r="E15" s="10">
        <v>1</v>
      </c>
      <c r="F15" s="10" t="s">
        <v>43</v>
      </c>
      <c r="G15" s="10" t="s">
        <v>43</v>
      </c>
      <c r="H15" s="10" t="s">
        <v>43</v>
      </c>
      <c r="I15" s="10">
        <v>18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19</v>
      </c>
      <c r="D16" s="10">
        <v>2</v>
      </c>
      <c r="E16" s="10" t="s">
        <v>43</v>
      </c>
      <c r="F16" s="10" t="s">
        <v>43</v>
      </c>
      <c r="G16" s="10" t="s">
        <v>43</v>
      </c>
      <c r="H16" s="10">
        <v>2</v>
      </c>
      <c r="I16" s="10">
        <v>17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13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13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8</v>
      </c>
      <c r="D18" s="10">
        <v>1</v>
      </c>
      <c r="E18" s="10" t="s">
        <v>43</v>
      </c>
      <c r="F18" s="10" t="s">
        <v>43</v>
      </c>
      <c r="G18" s="10" t="s">
        <v>43</v>
      </c>
      <c r="H18" s="10">
        <v>1</v>
      </c>
      <c r="I18" s="10">
        <v>7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10</v>
      </c>
      <c r="D19" s="10">
        <v>2</v>
      </c>
      <c r="E19" s="10">
        <v>2</v>
      </c>
      <c r="F19" s="10" t="s">
        <v>43</v>
      </c>
      <c r="G19" s="10" t="s">
        <v>43</v>
      </c>
      <c r="H19" s="10" t="s">
        <v>43</v>
      </c>
      <c r="I19" s="10">
        <v>8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6</v>
      </c>
      <c r="D20" s="10">
        <v>2</v>
      </c>
      <c r="E20" s="10">
        <v>2</v>
      </c>
      <c r="F20" s="10" t="s">
        <v>43</v>
      </c>
      <c r="G20" s="10" t="s">
        <v>43</v>
      </c>
      <c r="H20" s="10" t="s">
        <v>43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3</v>
      </c>
      <c r="D21" s="10">
        <v>2</v>
      </c>
      <c r="E21" s="10">
        <v>2</v>
      </c>
      <c r="F21" s="10" t="s">
        <v>43</v>
      </c>
      <c r="G21" s="10" t="s">
        <v>43</v>
      </c>
      <c r="H21" s="10" t="s">
        <v>43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7</v>
      </c>
      <c r="D22" s="10">
        <v>5</v>
      </c>
      <c r="E22" s="10">
        <v>3</v>
      </c>
      <c r="F22" s="10" t="s">
        <v>43</v>
      </c>
      <c r="G22" s="10">
        <v>2</v>
      </c>
      <c r="H22" s="10" t="s">
        <v>43</v>
      </c>
      <c r="I22" s="10">
        <v>2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2</v>
      </c>
      <c r="D23" s="10">
        <v>2</v>
      </c>
      <c r="E23" s="10">
        <v>1</v>
      </c>
      <c r="F23" s="10" t="s">
        <v>43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</v>
      </c>
      <c r="D24" s="10">
        <v>1</v>
      </c>
      <c r="E24" s="10">
        <v>1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 t="s">
        <v>43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98</v>
      </c>
      <c r="D27" s="3">
        <v>17</v>
      </c>
      <c r="E27" s="3">
        <v>8</v>
      </c>
      <c r="F27" s="3">
        <v>1</v>
      </c>
      <c r="G27" s="3">
        <v>3</v>
      </c>
      <c r="H27" s="3">
        <v>5</v>
      </c>
      <c r="I27" s="3">
        <v>81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4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2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4</v>
      </c>
      <c r="D31" s="10">
        <v>1</v>
      </c>
      <c r="E31" s="10" t="s">
        <v>43</v>
      </c>
      <c r="F31" s="10">
        <v>1</v>
      </c>
      <c r="G31" s="10" t="s">
        <v>43</v>
      </c>
      <c r="H31" s="10" t="s">
        <v>43</v>
      </c>
      <c r="I31" s="10">
        <v>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7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7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7</v>
      </c>
      <c r="D33" s="10">
        <v>2</v>
      </c>
      <c r="E33" s="10">
        <v>1</v>
      </c>
      <c r="F33" s="10" t="s">
        <v>43</v>
      </c>
      <c r="G33" s="10" t="s">
        <v>43</v>
      </c>
      <c r="H33" s="10">
        <v>1</v>
      </c>
      <c r="I33" s="10">
        <v>5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10</v>
      </c>
      <c r="D34" s="10">
        <v>2</v>
      </c>
      <c r="E34" s="10">
        <v>1</v>
      </c>
      <c r="F34" s="10" t="s">
        <v>43</v>
      </c>
      <c r="G34" s="10" t="s">
        <v>43</v>
      </c>
      <c r="H34" s="10">
        <v>1</v>
      </c>
      <c r="I34" s="10">
        <v>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9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9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12</v>
      </c>
      <c r="D36" s="10">
        <v>1</v>
      </c>
      <c r="E36" s="10">
        <v>1</v>
      </c>
      <c r="F36" s="10" t="s">
        <v>43</v>
      </c>
      <c r="G36" s="10" t="s">
        <v>43</v>
      </c>
      <c r="H36" s="10" t="s">
        <v>43</v>
      </c>
      <c r="I36" s="10">
        <v>11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14</v>
      </c>
      <c r="D37" s="10">
        <v>2</v>
      </c>
      <c r="E37" s="10" t="s">
        <v>43</v>
      </c>
      <c r="F37" s="10" t="s">
        <v>43</v>
      </c>
      <c r="G37" s="10" t="s">
        <v>43</v>
      </c>
      <c r="H37" s="10">
        <v>2</v>
      </c>
      <c r="I37" s="10">
        <v>12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9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9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</v>
      </c>
      <c r="D39" s="10">
        <v>1</v>
      </c>
      <c r="E39" s="10" t="s">
        <v>43</v>
      </c>
      <c r="F39" s="10" t="s">
        <v>43</v>
      </c>
      <c r="G39" s="10" t="s">
        <v>43</v>
      </c>
      <c r="H39" s="10">
        <v>1</v>
      </c>
      <c r="I39" s="10">
        <v>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5</v>
      </c>
      <c r="D40" s="10">
        <v>2</v>
      </c>
      <c r="E40" s="10">
        <v>2</v>
      </c>
      <c r="F40" s="10" t="s">
        <v>43</v>
      </c>
      <c r="G40" s="10" t="s">
        <v>43</v>
      </c>
      <c r="H40" s="10" t="s">
        <v>43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 t="s">
        <v>43</v>
      </c>
      <c r="E41" s="10" t="s">
        <v>43</v>
      </c>
      <c r="F41" s="10" t="s">
        <v>43</v>
      </c>
      <c r="G41" s="10" t="s">
        <v>43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</v>
      </c>
      <c r="D42" s="10">
        <v>1</v>
      </c>
      <c r="E42" s="10">
        <v>1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</v>
      </c>
      <c r="D43" s="10">
        <v>3</v>
      </c>
      <c r="E43" s="10">
        <v>1</v>
      </c>
      <c r="F43" s="10" t="s">
        <v>43</v>
      </c>
      <c r="G43" s="10">
        <v>2</v>
      </c>
      <c r="H43" s="10" t="s">
        <v>43</v>
      </c>
      <c r="I43" s="10">
        <v>2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79</v>
      </c>
      <c r="D48" s="3">
        <v>9</v>
      </c>
      <c r="E48" s="3">
        <v>7</v>
      </c>
      <c r="F48" s="3" t="s">
        <v>43</v>
      </c>
      <c r="G48" s="3">
        <v>1</v>
      </c>
      <c r="H48" s="3">
        <v>1</v>
      </c>
      <c r="I48" s="3">
        <v>70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4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5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10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8</v>
      </c>
      <c r="D55" s="10">
        <v>1</v>
      </c>
      <c r="E55" s="10" t="s">
        <v>43</v>
      </c>
      <c r="F55" s="10" t="s">
        <v>43</v>
      </c>
      <c r="G55" s="10" t="s">
        <v>43</v>
      </c>
      <c r="H55" s="10">
        <v>1</v>
      </c>
      <c r="I55" s="10">
        <v>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14</v>
      </c>
      <c r="D56" s="10">
        <v>1</v>
      </c>
      <c r="E56" s="10">
        <v>1</v>
      </c>
      <c r="F56" s="10" t="s">
        <v>43</v>
      </c>
      <c r="G56" s="10" t="s">
        <v>43</v>
      </c>
      <c r="H56" s="10" t="s">
        <v>43</v>
      </c>
      <c r="I56" s="10">
        <v>13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5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3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</v>
      </c>
      <c r="D62" s="10">
        <v>2</v>
      </c>
      <c r="E62" s="10">
        <v>2</v>
      </c>
      <c r="F62" s="10" t="s">
        <v>43</v>
      </c>
      <c r="G62" s="10" t="s">
        <v>43</v>
      </c>
      <c r="H62" s="10" t="s">
        <v>43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</v>
      </c>
      <c r="D63" s="10">
        <v>1</v>
      </c>
      <c r="E63" s="10">
        <v>1</v>
      </c>
      <c r="F63" s="10" t="s">
        <v>43</v>
      </c>
      <c r="G63" s="10" t="s">
        <v>43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</v>
      </c>
      <c r="D64" s="10">
        <v>2</v>
      </c>
      <c r="E64" s="10">
        <v>2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  <c r="L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 t="s">
        <v>43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356</v>
      </c>
      <c r="D6" s="3">
        <v>86</v>
      </c>
      <c r="E6" s="3">
        <v>51</v>
      </c>
      <c r="F6" s="3">
        <v>6</v>
      </c>
      <c r="G6" s="3">
        <v>21</v>
      </c>
      <c r="H6" s="3">
        <v>8</v>
      </c>
      <c r="I6" s="3">
        <v>270</v>
      </c>
    </row>
    <row r="7" spans="1:32" ht="12" customHeight="1" x14ac:dyDescent="0.2">
      <c r="A7" s="27" t="s">
        <v>32</v>
      </c>
      <c r="B7" s="1" t="s">
        <v>10</v>
      </c>
      <c r="C7" s="10">
        <v>5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12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18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28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27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25</v>
      </c>
      <c r="D12" s="10">
        <v>2</v>
      </c>
      <c r="E12" s="10" t="s">
        <v>43</v>
      </c>
      <c r="F12" s="10">
        <v>1</v>
      </c>
      <c r="G12" s="10">
        <v>1</v>
      </c>
      <c r="H12" s="10" t="s">
        <v>43</v>
      </c>
      <c r="I12" s="10">
        <v>23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30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30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26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26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29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29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33</v>
      </c>
      <c r="D16" s="10">
        <v>2</v>
      </c>
      <c r="E16" s="10" t="s">
        <v>43</v>
      </c>
      <c r="F16" s="10">
        <v>2</v>
      </c>
      <c r="G16" s="10" t="s">
        <v>43</v>
      </c>
      <c r="H16" s="10" t="s">
        <v>43</v>
      </c>
      <c r="I16" s="10">
        <v>31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23</v>
      </c>
      <c r="D17" s="10">
        <v>1</v>
      </c>
      <c r="E17" s="10">
        <v>1</v>
      </c>
      <c r="F17" s="10" t="s">
        <v>43</v>
      </c>
      <c r="G17" s="10" t="s">
        <v>43</v>
      </c>
      <c r="H17" s="10" t="s">
        <v>43</v>
      </c>
      <c r="I17" s="10">
        <v>22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23</v>
      </c>
      <c r="D18" s="10">
        <v>3</v>
      </c>
      <c r="E18" s="10">
        <v>1</v>
      </c>
      <c r="F18" s="10">
        <v>1</v>
      </c>
      <c r="G18" s="10" t="s">
        <v>43</v>
      </c>
      <c r="H18" s="10">
        <v>1</v>
      </c>
      <c r="I18" s="10">
        <v>20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27</v>
      </c>
      <c r="D19" s="10">
        <v>13</v>
      </c>
      <c r="E19" s="10">
        <v>10</v>
      </c>
      <c r="F19" s="10">
        <v>1</v>
      </c>
      <c r="G19" s="10" t="s">
        <v>43</v>
      </c>
      <c r="H19" s="10">
        <v>2</v>
      </c>
      <c r="I19" s="10">
        <v>14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21</v>
      </c>
      <c r="D20" s="10">
        <v>17</v>
      </c>
      <c r="E20" s="10">
        <v>14</v>
      </c>
      <c r="F20" s="10" t="s">
        <v>43</v>
      </c>
      <c r="G20" s="10" t="s">
        <v>43</v>
      </c>
      <c r="H20" s="10">
        <v>3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18</v>
      </c>
      <c r="D21" s="10">
        <v>15</v>
      </c>
      <c r="E21" s="10">
        <v>11</v>
      </c>
      <c r="F21" s="10" t="s">
        <v>43</v>
      </c>
      <c r="G21" s="10">
        <v>4</v>
      </c>
      <c r="H21" s="10" t="s">
        <v>43</v>
      </c>
      <c r="I21" s="10">
        <v>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17</v>
      </c>
      <c r="D22" s="10">
        <v>16</v>
      </c>
      <c r="E22" s="10">
        <v>8</v>
      </c>
      <c r="F22" s="10">
        <v>1</v>
      </c>
      <c r="G22" s="10">
        <v>6</v>
      </c>
      <c r="H22" s="10">
        <v>1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6</v>
      </c>
      <c r="D23" s="10">
        <v>6</v>
      </c>
      <c r="E23" s="10">
        <v>3</v>
      </c>
      <c r="F23" s="10" t="s">
        <v>43</v>
      </c>
      <c r="G23" s="10">
        <v>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6</v>
      </c>
      <c r="D24" s="10">
        <v>5</v>
      </c>
      <c r="E24" s="10">
        <v>3</v>
      </c>
      <c r="F24" s="10" t="s">
        <v>43</v>
      </c>
      <c r="G24" s="10">
        <v>2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5</v>
      </c>
      <c r="E25" s="10" t="s">
        <v>43</v>
      </c>
      <c r="F25" s="10" t="s">
        <v>43</v>
      </c>
      <c r="G25" s="10">
        <v>5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201</v>
      </c>
      <c r="D27" s="3">
        <v>52</v>
      </c>
      <c r="E27" s="3">
        <v>27</v>
      </c>
      <c r="F27" s="3">
        <v>3</v>
      </c>
      <c r="G27" s="3">
        <v>17</v>
      </c>
      <c r="H27" s="3">
        <v>5</v>
      </c>
      <c r="I27" s="3">
        <v>149</v>
      </c>
    </row>
    <row r="28" spans="1:12" ht="12" customHeight="1" x14ac:dyDescent="0.2">
      <c r="A28" s="27" t="s">
        <v>32</v>
      </c>
      <c r="B28" s="1" t="s">
        <v>10</v>
      </c>
      <c r="C28" s="10">
        <v>2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7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7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9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10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15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15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20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20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15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15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15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15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18</v>
      </c>
      <c r="D37" s="10">
        <v>1</v>
      </c>
      <c r="E37" s="10" t="s">
        <v>43</v>
      </c>
      <c r="F37" s="10">
        <v>1</v>
      </c>
      <c r="G37" s="10" t="s">
        <v>43</v>
      </c>
      <c r="H37" s="10" t="s">
        <v>43</v>
      </c>
      <c r="I37" s="10">
        <v>17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9</v>
      </c>
      <c r="D38" s="10">
        <v>1</v>
      </c>
      <c r="E38" s="10">
        <v>1</v>
      </c>
      <c r="F38" s="10" t="s">
        <v>43</v>
      </c>
      <c r="G38" s="10" t="s">
        <v>43</v>
      </c>
      <c r="H38" s="10" t="s">
        <v>43</v>
      </c>
      <c r="I38" s="10">
        <v>8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16</v>
      </c>
      <c r="D39" s="10">
        <v>2</v>
      </c>
      <c r="E39" s="10" t="s">
        <v>43</v>
      </c>
      <c r="F39" s="10">
        <v>1</v>
      </c>
      <c r="G39" s="10" t="s">
        <v>43</v>
      </c>
      <c r="H39" s="10">
        <v>1</v>
      </c>
      <c r="I39" s="10">
        <v>14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16</v>
      </c>
      <c r="D40" s="10">
        <v>7</v>
      </c>
      <c r="E40" s="10">
        <v>6</v>
      </c>
      <c r="F40" s="10" t="s">
        <v>43</v>
      </c>
      <c r="G40" s="10" t="s">
        <v>43</v>
      </c>
      <c r="H40" s="10">
        <v>1</v>
      </c>
      <c r="I40" s="10">
        <v>9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13</v>
      </c>
      <c r="D41" s="10">
        <v>12</v>
      </c>
      <c r="E41" s="10">
        <v>9</v>
      </c>
      <c r="F41" s="10" t="s">
        <v>43</v>
      </c>
      <c r="G41" s="10" t="s">
        <v>43</v>
      </c>
      <c r="H41" s="10">
        <v>3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12</v>
      </c>
      <c r="D42" s="10">
        <v>10</v>
      </c>
      <c r="E42" s="10">
        <v>6</v>
      </c>
      <c r="F42" s="10" t="s">
        <v>43</v>
      </c>
      <c r="G42" s="10">
        <v>4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10</v>
      </c>
      <c r="D43" s="10">
        <v>9</v>
      </c>
      <c r="E43" s="10">
        <v>2</v>
      </c>
      <c r="F43" s="10">
        <v>1</v>
      </c>
      <c r="G43" s="10">
        <v>6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5</v>
      </c>
      <c r="D45" s="10">
        <v>4</v>
      </c>
      <c r="E45" s="10">
        <v>2</v>
      </c>
      <c r="F45" s="10" t="s">
        <v>43</v>
      </c>
      <c r="G45" s="10">
        <v>2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4</v>
      </c>
      <c r="D46" s="10">
        <v>4</v>
      </c>
      <c r="E46" s="10" t="s">
        <v>43</v>
      </c>
      <c r="F46" s="10" t="s">
        <v>43</v>
      </c>
      <c r="G46" s="10">
        <v>4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155</v>
      </c>
      <c r="D48" s="3">
        <v>34</v>
      </c>
      <c r="E48" s="3">
        <v>24</v>
      </c>
      <c r="F48" s="3">
        <v>3</v>
      </c>
      <c r="G48" s="3">
        <v>4</v>
      </c>
      <c r="H48" s="3">
        <v>3</v>
      </c>
      <c r="I48" s="3">
        <v>121</v>
      </c>
    </row>
    <row r="49" spans="1:11" ht="12" customHeight="1" x14ac:dyDescent="0.2">
      <c r="A49" s="27" t="s">
        <v>32</v>
      </c>
      <c r="B49" s="1" t="s">
        <v>10</v>
      </c>
      <c r="C49" s="10">
        <v>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9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18</v>
      </c>
      <c r="D53" s="10">
        <v>1</v>
      </c>
      <c r="E53" s="10" t="s">
        <v>43</v>
      </c>
      <c r="F53" s="10" t="s">
        <v>43</v>
      </c>
      <c r="G53" s="10" t="s">
        <v>43</v>
      </c>
      <c r="H53" s="10">
        <v>1</v>
      </c>
      <c r="I53" s="10">
        <v>17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10</v>
      </c>
      <c r="D54" s="10">
        <v>2</v>
      </c>
      <c r="E54" s="10" t="s">
        <v>43</v>
      </c>
      <c r="F54" s="10">
        <v>1</v>
      </c>
      <c r="G54" s="10">
        <v>1</v>
      </c>
      <c r="H54" s="10" t="s">
        <v>43</v>
      </c>
      <c r="I54" s="10">
        <v>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10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10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11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14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14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15</v>
      </c>
      <c r="D58" s="10">
        <v>1</v>
      </c>
      <c r="E58" s="10" t="s">
        <v>43</v>
      </c>
      <c r="F58" s="10">
        <v>1</v>
      </c>
      <c r="G58" s="10" t="s">
        <v>43</v>
      </c>
      <c r="H58" s="10" t="s">
        <v>43</v>
      </c>
      <c r="I58" s="10">
        <v>14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14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</v>
      </c>
      <c r="D60" s="10">
        <v>1</v>
      </c>
      <c r="E60" s="10">
        <v>1</v>
      </c>
      <c r="F60" s="10" t="s">
        <v>43</v>
      </c>
      <c r="G60" s="10" t="s">
        <v>43</v>
      </c>
      <c r="H60" s="10" t="s">
        <v>43</v>
      </c>
      <c r="I60" s="10">
        <v>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11</v>
      </c>
      <c r="D61" s="10">
        <v>6</v>
      </c>
      <c r="E61" s="10">
        <v>4</v>
      </c>
      <c r="F61" s="10">
        <v>1</v>
      </c>
      <c r="G61" s="10" t="s">
        <v>43</v>
      </c>
      <c r="H61" s="10">
        <v>1</v>
      </c>
      <c r="I61" s="10">
        <v>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8</v>
      </c>
      <c r="D62" s="10">
        <v>5</v>
      </c>
      <c r="E62" s="10">
        <v>5</v>
      </c>
      <c r="F62" s="10" t="s">
        <v>43</v>
      </c>
      <c r="G62" s="10" t="s">
        <v>43</v>
      </c>
      <c r="H62" s="10" t="s">
        <v>43</v>
      </c>
      <c r="I62" s="10">
        <v>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</v>
      </c>
      <c r="D63" s="10">
        <v>5</v>
      </c>
      <c r="E63" s="10">
        <v>5</v>
      </c>
      <c r="F63" s="10" t="s">
        <v>43</v>
      </c>
      <c r="G63" s="10" t="s">
        <v>43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7</v>
      </c>
      <c r="D64" s="10">
        <v>7</v>
      </c>
      <c r="E64" s="10">
        <v>6</v>
      </c>
      <c r="F64" s="10" t="s">
        <v>43</v>
      </c>
      <c r="G64" s="10" t="s">
        <v>43</v>
      </c>
      <c r="H64" s="10">
        <v>1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2</v>
      </c>
      <c r="F65" s="10" t="s">
        <v>43</v>
      </c>
      <c r="G65" s="10">
        <v>2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 t="s">
        <v>43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685</v>
      </c>
      <c r="D6" s="3">
        <v>89</v>
      </c>
      <c r="E6" s="3">
        <v>47</v>
      </c>
      <c r="F6" s="3">
        <v>7</v>
      </c>
      <c r="G6" s="3">
        <v>20</v>
      </c>
      <c r="H6" s="3">
        <v>15</v>
      </c>
      <c r="I6" s="3">
        <v>596</v>
      </c>
    </row>
    <row r="7" spans="1:32" ht="12" customHeight="1" x14ac:dyDescent="0.2">
      <c r="A7" s="27" t="s">
        <v>32</v>
      </c>
      <c r="B7" s="1" t="s">
        <v>10</v>
      </c>
      <c r="C7" s="10">
        <v>9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20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28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28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59</v>
      </c>
      <c r="D10" s="10">
        <v>1</v>
      </c>
      <c r="E10" s="10" t="s">
        <v>43</v>
      </c>
      <c r="F10" s="10" t="s">
        <v>43</v>
      </c>
      <c r="G10" s="10" t="s">
        <v>43</v>
      </c>
      <c r="H10" s="10">
        <v>1</v>
      </c>
      <c r="I10" s="10">
        <v>58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59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58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62</v>
      </c>
      <c r="D12" s="10">
        <v>2</v>
      </c>
      <c r="E12" s="10">
        <v>1</v>
      </c>
      <c r="F12" s="10" t="s">
        <v>43</v>
      </c>
      <c r="G12" s="10" t="s">
        <v>43</v>
      </c>
      <c r="H12" s="10">
        <v>1</v>
      </c>
      <c r="I12" s="10">
        <v>60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91</v>
      </c>
      <c r="D13" s="10">
        <v>1</v>
      </c>
      <c r="E13" s="10" t="s">
        <v>43</v>
      </c>
      <c r="F13" s="10" t="s">
        <v>43</v>
      </c>
      <c r="G13" s="10" t="s">
        <v>43</v>
      </c>
      <c r="H13" s="10">
        <v>1</v>
      </c>
      <c r="I13" s="10">
        <v>90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76</v>
      </c>
      <c r="D14" s="10">
        <v>3</v>
      </c>
      <c r="E14" s="10" t="s">
        <v>43</v>
      </c>
      <c r="F14" s="10">
        <v>1</v>
      </c>
      <c r="G14" s="10">
        <v>1</v>
      </c>
      <c r="H14" s="10">
        <v>1</v>
      </c>
      <c r="I14" s="10">
        <v>73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76</v>
      </c>
      <c r="D15" s="10">
        <v>4</v>
      </c>
      <c r="E15" s="10" t="s">
        <v>43</v>
      </c>
      <c r="F15" s="10">
        <v>1</v>
      </c>
      <c r="G15" s="10" t="s">
        <v>43</v>
      </c>
      <c r="H15" s="10">
        <v>3</v>
      </c>
      <c r="I15" s="10">
        <v>72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42</v>
      </c>
      <c r="D16" s="10">
        <v>2</v>
      </c>
      <c r="E16" s="10">
        <v>1</v>
      </c>
      <c r="F16" s="10" t="s">
        <v>43</v>
      </c>
      <c r="G16" s="10" t="s">
        <v>43</v>
      </c>
      <c r="H16" s="10">
        <v>1</v>
      </c>
      <c r="I16" s="10">
        <v>40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28</v>
      </c>
      <c r="D17" s="10">
        <v>2</v>
      </c>
      <c r="E17" s="10" t="s">
        <v>43</v>
      </c>
      <c r="F17" s="10">
        <v>1</v>
      </c>
      <c r="G17" s="10" t="s">
        <v>43</v>
      </c>
      <c r="H17" s="10">
        <v>1</v>
      </c>
      <c r="I17" s="10">
        <v>26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28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28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24</v>
      </c>
      <c r="D19" s="10">
        <v>9</v>
      </c>
      <c r="E19" s="10">
        <v>4</v>
      </c>
      <c r="F19" s="10">
        <v>1</v>
      </c>
      <c r="G19" s="10">
        <v>1</v>
      </c>
      <c r="H19" s="10">
        <v>3</v>
      </c>
      <c r="I19" s="10">
        <v>15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23</v>
      </c>
      <c r="D20" s="10">
        <v>13</v>
      </c>
      <c r="E20" s="10">
        <v>9</v>
      </c>
      <c r="F20" s="10">
        <v>2</v>
      </c>
      <c r="G20" s="10">
        <v>2</v>
      </c>
      <c r="H20" s="10" t="s">
        <v>43</v>
      </c>
      <c r="I20" s="10">
        <v>10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22</v>
      </c>
      <c r="D21" s="10">
        <v>16</v>
      </c>
      <c r="E21" s="10">
        <v>14</v>
      </c>
      <c r="F21" s="10" t="s">
        <v>43</v>
      </c>
      <c r="G21" s="10">
        <v>1</v>
      </c>
      <c r="H21" s="10">
        <v>1</v>
      </c>
      <c r="I21" s="10">
        <v>6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17</v>
      </c>
      <c r="D22" s="10">
        <v>16</v>
      </c>
      <c r="E22" s="10">
        <v>10</v>
      </c>
      <c r="F22" s="10" t="s">
        <v>43</v>
      </c>
      <c r="G22" s="10">
        <v>5</v>
      </c>
      <c r="H22" s="10">
        <v>1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12</v>
      </c>
      <c r="D23" s="10">
        <v>10</v>
      </c>
      <c r="E23" s="10">
        <v>5</v>
      </c>
      <c r="F23" s="10">
        <v>1</v>
      </c>
      <c r="G23" s="10">
        <v>4</v>
      </c>
      <c r="H23" s="10" t="s">
        <v>43</v>
      </c>
      <c r="I23" s="10">
        <v>2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4</v>
      </c>
      <c r="E24" s="10">
        <v>1</v>
      </c>
      <c r="F24" s="10" t="s">
        <v>43</v>
      </c>
      <c r="G24" s="10">
        <v>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5</v>
      </c>
      <c r="E25" s="10">
        <v>2</v>
      </c>
      <c r="F25" s="10" t="s">
        <v>43</v>
      </c>
      <c r="G25" s="10">
        <v>3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361</v>
      </c>
      <c r="D27" s="3">
        <v>54</v>
      </c>
      <c r="E27" s="3">
        <v>23</v>
      </c>
      <c r="F27" s="3">
        <v>6</v>
      </c>
      <c r="G27" s="3">
        <v>16</v>
      </c>
      <c r="H27" s="3">
        <v>9</v>
      </c>
      <c r="I27" s="3">
        <v>307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6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33</v>
      </c>
      <c r="D31" s="10">
        <v>1</v>
      </c>
      <c r="E31" s="10" t="s">
        <v>43</v>
      </c>
      <c r="F31" s="10" t="s">
        <v>43</v>
      </c>
      <c r="G31" s="10" t="s">
        <v>43</v>
      </c>
      <c r="H31" s="10">
        <v>1</v>
      </c>
      <c r="I31" s="10">
        <v>32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30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30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37</v>
      </c>
      <c r="D33" s="10">
        <v>1</v>
      </c>
      <c r="E33" s="10">
        <v>1</v>
      </c>
      <c r="F33" s="10" t="s">
        <v>43</v>
      </c>
      <c r="G33" s="10" t="s">
        <v>43</v>
      </c>
      <c r="H33" s="10" t="s">
        <v>43</v>
      </c>
      <c r="I33" s="10">
        <v>36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48</v>
      </c>
      <c r="D34" s="10">
        <v>1</v>
      </c>
      <c r="E34" s="10" t="s">
        <v>43</v>
      </c>
      <c r="F34" s="10" t="s">
        <v>43</v>
      </c>
      <c r="G34" s="10" t="s">
        <v>43</v>
      </c>
      <c r="H34" s="10">
        <v>1</v>
      </c>
      <c r="I34" s="10">
        <v>47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43</v>
      </c>
      <c r="D35" s="10">
        <v>1</v>
      </c>
      <c r="E35" s="10" t="s">
        <v>43</v>
      </c>
      <c r="F35" s="10">
        <v>1</v>
      </c>
      <c r="G35" s="10" t="s">
        <v>43</v>
      </c>
      <c r="H35" s="10" t="s">
        <v>43</v>
      </c>
      <c r="I35" s="10">
        <v>42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43</v>
      </c>
      <c r="D36" s="10">
        <v>4</v>
      </c>
      <c r="E36" s="10" t="s">
        <v>43</v>
      </c>
      <c r="F36" s="10">
        <v>1</v>
      </c>
      <c r="G36" s="10" t="s">
        <v>43</v>
      </c>
      <c r="H36" s="10">
        <v>3</v>
      </c>
      <c r="I36" s="10">
        <v>39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25</v>
      </c>
      <c r="D37" s="10">
        <v>1</v>
      </c>
      <c r="E37" s="10">
        <v>1</v>
      </c>
      <c r="F37" s="10" t="s">
        <v>43</v>
      </c>
      <c r="G37" s="10" t="s">
        <v>43</v>
      </c>
      <c r="H37" s="10" t="s">
        <v>43</v>
      </c>
      <c r="I37" s="10">
        <v>24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13</v>
      </c>
      <c r="D38" s="10">
        <v>2</v>
      </c>
      <c r="E38" s="10" t="s">
        <v>43</v>
      </c>
      <c r="F38" s="10">
        <v>1</v>
      </c>
      <c r="G38" s="10" t="s">
        <v>43</v>
      </c>
      <c r="H38" s="10">
        <v>1</v>
      </c>
      <c r="I38" s="10">
        <v>11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14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14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</v>
      </c>
      <c r="D40" s="10">
        <v>5</v>
      </c>
      <c r="E40" s="10">
        <v>2</v>
      </c>
      <c r="F40" s="10">
        <v>1</v>
      </c>
      <c r="G40" s="10">
        <v>1</v>
      </c>
      <c r="H40" s="10">
        <v>1</v>
      </c>
      <c r="I40" s="10">
        <v>4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12</v>
      </c>
      <c r="D41" s="10">
        <v>10</v>
      </c>
      <c r="E41" s="10">
        <v>6</v>
      </c>
      <c r="F41" s="10">
        <v>2</v>
      </c>
      <c r="G41" s="10">
        <v>2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9</v>
      </c>
      <c r="D42" s="10">
        <v>7</v>
      </c>
      <c r="E42" s="10">
        <v>5</v>
      </c>
      <c r="F42" s="10" t="s">
        <v>43</v>
      </c>
      <c r="G42" s="10">
        <v>1</v>
      </c>
      <c r="H42" s="10">
        <v>1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8</v>
      </c>
      <c r="D43" s="10">
        <v>8</v>
      </c>
      <c r="E43" s="10">
        <v>3</v>
      </c>
      <c r="F43" s="10" t="s">
        <v>43</v>
      </c>
      <c r="G43" s="10">
        <v>4</v>
      </c>
      <c r="H43" s="10">
        <v>1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8</v>
      </c>
      <c r="D44" s="10">
        <v>6</v>
      </c>
      <c r="E44" s="10">
        <v>3</v>
      </c>
      <c r="F44" s="10" t="s">
        <v>43</v>
      </c>
      <c r="G44" s="10">
        <v>3</v>
      </c>
      <c r="H44" s="10" t="s">
        <v>43</v>
      </c>
      <c r="I44" s="10">
        <v>2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 t="s">
        <v>43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5</v>
      </c>
      <c r="D46" s="10">
        <v>5</v>
      </c>
      <c r="E46" s="10">
        <v>2</v>
      </c>
      <c r="F46" s="10" t="s">
        <v>43</v>
      </c>
      <c r="G46" s="10">
        <v>3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324</v>
      </c>
      <c r="D48" s="3">
        <v>35</v>
      </c>
      <c r="E48" s="3">
        <v>24</v>
      </c>
      <c r="F48" s="3">
        <v>1</v>
      </c>
      <c r="G48" s="3">
        <v>4</v>
      </c>
      <c r="H48" s="3">
        <v>6</v>
      </c>
      <c r="I48" s="3">
        <v>289</v>
      </c>
    </row>
    <row r="49" spans="1:11" ht="12" customHeight="1" x14ac:dyDescent="0.2">
      <c r="A49" s="27" t="s">
        <v>32</v>
      </c>
      <c r="B49" s="1" t="s">
        <v>10</v>
      </c>
      <c r="C49" s="10">
        <v>6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14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15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15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26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26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29</v>
      </c>
      <c r="D53" s="10">
        <v>1</v>
      </c>
      <c r="E53" s="10" t="s">
        <v>43</v>
      </c>
      <c r="F53" s="10" t="s">
        <v>43</v>
      </c>
      <c r="G53" s="10" t="s">
        <v>43</v>
      </c>
      <c r="H53" s="10">
        <v>1</v>
      </c>
      <c r="I53" s="10">
        <v>28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25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24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43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43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33</v>
      </c>
      <c r="D56" s="10">
        <v>2</v>
      </c>
      <c r="E56" s="10" t="s">
        <v>43</v>
      </c>
      <c r="F56" s="10" t="s">
        <v>43</v>
      </c>
      <c r="G56" s="10">
        <v>1</v>
      </c>
      <c r="H56" s="10">
        <v>1</v>
      </c>
      <c r="I56" s="10">
        <v>31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33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33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17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16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15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15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14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15</v>
      </c>
      <c r="D61" s="10">
        <v>4</v>
      </c>
      <c r="E61" s="10">
        <v>2</v>
      </c>
      <c r="F61" s="10" t="s">
        <v>43</v>
      </c>
      <c r="G61" s="10" t="s">
        <v>43</v>
      </c>
      <c r="H61" s="10">
        <v>2</v>
      </c>
      <c r="I61" s="10">
        <v>11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11</v>
      </c>
      <c r="D62" s="10">
        <v>3</v>
      </c>
      <c r="E62" s="10">
        <v>3</v>
      </c>
      <c r="F62" s="10" t="s">
        <v>43</v>
      </c>
      <c r="G62" s="10" t="s">
        <v>43</v>
      </c>
      <c r="H62" s="10" t="s">
        <v>43</v>
      </c>
      <c r="I62" s="10">
        <v>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13</v>
      </c>
      <c r="D63" s="10">
        <v>9</v>
      </c>
      <c r="E63" s="10">
        <v>9</v>
      </c>
      <c r="F63" s="10" t="s">
        <v>43</v>
      </c>
      <c r="G63" s="10" t="s">
        <v>43</v>
      </c>
      <c r="H63" s="10" t="s">
        <v>43</v>
      </c>
      <c r="I63" s="10">
        <v>4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</v>
      </c>
      <c r="D64" s="10">
        <v>8</v>
      </c>
      <c r="E64" s="10">
        <v>7</v>
      </c>
      <c r="F64" s="10" t="s">
        <v>43</v>
      </c>
      <c r="G64" s="10">
        <v>1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2</v>
      </c>
      <c r="F65" s="10">
        <v>1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1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159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754</v>
      </c>
      <c r="D6" s="3">
        <v>198</v>
      </c>
      <c r="E6" s="3">
        <v>107</v>
      </c>
      <c r="F6" s="3">
        <v>23</v>
      </c>
      <c r="G6" s="3">
        <v>33</v>
      </c>
      <c r="H6" s="3">
        <v>35</v>
      </c>
      <c r="I6" s="3">
        <v>556</v>
      </c>
    </row>
    <row r="7" spans="1:32" ht="12" customHeight="1" x14ac:dyDescent="0.2">
      <c r="A7" s="27" t="s">
        <v>32</v>
      </c>
      <c r="B7" s="1" t="s">
        <v>10</v>
      </c>
      <c r="C7" s="10">
        <v>32</v>
      </c>
      <c r="D7" s="10">
        <v>3</v>
      </c>
      <c r="E7" s="10" t="s">
        <v>46</v>
      </c>
      <c r="F7" s="10">
        <v>1</v>
      </c>
      <c r="G7" s="10" t="s">
        <v>46</v>
      </c>
      <c r="H7" s="10">
        <v>2</v>
      </c>
      <c r="I7" s="10">
        <v>29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30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29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39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38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62</v>
      </c>
      <c r="D10" s="10">
        <v>9</v>
      </c>
      <c r="E10" s="10">
        <v>1</v>
      </c>
      <c r="F10" s="10">
        <v>2</v>
      </c>
      <c r="G10" s="10" t="s">
        <v>43</v>
      </c>
      <c r="H10" s="10">
        <v>6</v>
      </c>
      <c r="I10" s="10">
        <v>53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46</v>
      </c>
      <c r="D11" s="10">
        <v>4</v>
      </c>
      <c r="E11" s="10">
        <v>1</v>
      </c>
      <c r="F11" s="10" t="s">
        <v>43</v>
      </c>
      <c r="G11" s="10">
        <v>1</v>
      </c>
      <c r="H11" s="10">
        <v>2</v>
      </c>
      <c r="I11" s="10">
        <v>42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66</v>
      </c>
      <c r="D12" s="10">
        <v>9</v>
      </c>
      <c r="E12" s="10">
        <v>2</v>
      </c>
      <c r="F12" s="10">
        <v>1</v>
      </c>
      <c r="G12" s="10">
        <v>1</v>
      </c>
      <c r="H12" s="10">
        <v>5</v>
      </c>
      <c r="I12" s="10">
        <v>57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66</v>
      </c>
      <c r="D13" s="10">
        <v>6</v>
      </c>
      <c r="E13" s="10">
        <v>1</v>
      </c>
      <c r="F13" s="10" t="s">
        <v>43</v>
      </c>
      <c r="G13" s="10">
        <v>1</v>
      </c>
      <c r="H13" s="10">
        <v>4</v>
      </c>
      <c r="I13" s="10">
        <v>60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76</v>
      </c>
      <c r="D14" s="10">
        <v>4</v>
      </c>
      <c r="E14" s="10">
        <v>2</v>
      </c>
      <c r="F14" s="10" t="s">
        <v>43</v>
      </c>
      <c r="G14" s="10" t="s">
        <v>43</v>
      </c>
      <c r="H14" s="10">
        <v>2</v>
      </c>
      <c r="I14" s="10">
        <v>72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51</v>
      </c>
      <c r="D15" s="10">
        <v>3</v>
      </c>
      <c r="E15" s="10">
        <v>2</v>
      </c>
      <c r="F15" s="10" t="s">
        <v>43</v>
      </c>
      <c r="G15" s="10" t="s">
        <v>43</v>
      </c>
      <c r="H15" s="10">
        <v>1</v>
      </c>
      <c r="I15" s="10">
        <v>48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53</v>
      </c>
      <c r="D16" s="10">
        <v>4</v>
      </c>
      <c r="E16" s="10" t="s">
        <v>43</v>
      </c>
      <c r="F16" s="10">
        <v>1</v>
      </c>
      <c r="G16" s="10" t="s">
        <v>43</v>
      </c>
      <c r="H16" s="10">
        <v>3</v>
      </c>
      <c r="I16" s="10">
        <v>49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34</v>
      </c>
      <c r="D17" s="10">
        <v>5</v>
      </c>
      <c r="E17" s="10">
        <v>3</v>
      </c>
      <c r="F17" s="10">
        <v>2</v>
      </c>
      <c r="G17" s="10" t="s">
        <v>43</v>
      </c>
      <c r="H17" s="10" t="s">
        <v>43</v>
      </c>
      <c r="I17" s="10">
        <v>29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35</v>
      </c>
      <c r="D18" s="10">
        <v>11</v>
      </c>
      <c r="E18" s="10">
        <v>5</v>
      </c>
      <c r="F18" s="10">
        <v>1</v>
      </c>
      <c r="G18" s="10" t="s">
        <v>43</v>
      </c>
      <c r="H18" s="10">
        <v>5</v>
      </c>
      <c r="I18" s="10">
        <v>24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34</v>
      </c>
      <c r="D19" s="10">
        <v>20</v>
      </c>
      <c r="E19" s="10">
        <v>6</v>
      </c>
      <c r="F19" s="10">
        <v>9</v>
      </c>
      <c r="G19" s="10">
        <v>3</v>
      </c>
      <c r="H19" s="10">
        <v>2</v>
      </c>
      <c r="I19" s="10">
        <v>14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32</v>
      </c>
      <c r="D20" s="10">
        <v>21</v>
      </c>
      <c r="E20" s="10">
        <v>15</v>
      </c>
      <c r="F20" s="10">
        <v>1</v>
      </c>
      <c r="G20" s="10">
        <v>3</v>
      </c>
      <c r="H20" s="10">
        <v>2</v>
      </c>
      <c r="I20" s="10">
        <v>11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33</v>
      </c>
      <c r="D21" s="10">
        <v>32</v>
      </c>
      <c r="E21" s="10">
        <v>27</v>
      </c>
      <c r="F21" s="10">
        <v>2</v>
      </c>
      <c r="G21" s="10">
        <v>3</v>
      </c>
      <c r="H21" s="10" t="s">
        <v>43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27</v>
      </c>
      <c r="D22" s="10">
        <v>27</v>
      </c>
      <c r="E22" s="10">
        <v>19</v>
      </c>
      <c r="F22" s="10">
        <v>1</v>
      </c>
      <c r="G22" s="10">
        <v>7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15</v>
      </c>
      <c r="D23" s="10">
        <v>15</v>
      </c>
      <c r="E23" s="10">
        <v>10</v>
      </c>
      <c r="F23" s="10" t="s">
        <v>43</v>
      </c>
      <c r="G23" s="10">
        <v>5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12</v>
      </c>
      <c r="D24" s="10">
        <v>12</v>
      </c>
      <c r="E24" s="10">
        <v>8</v>
      </c>
      <c r="F24" s="10" t="s">
        <v>43</v>
      </c>
      <c r="G24" s="10">
        <v>4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11</v>
      </c>
      <c r="D25" s="10">
        <v>11</v>
      </c>
      <c r="E25" s="10">
        <v>5</v>
      </c>
      <c r="F25" s="10">
        <v>1</v>
      </c>
      <c r="G25" s="10">
        <v>5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378</v>
      </c>
      <c r="D27" s="3">
        <v>110</v>
      </c>
      <c r="E27" s="3">
        <v>50</v>
      </c>
      <c r="F27" s="3">
        <v>13</v>
      </c>
      <c r="G27" s="3">
        <v>28</v>
      </c>
      <c r="H27" s="3">
        <v>19</v>
      </c>
      <c r="I27" s="3">
        <v>268</v>
      </c>
    </row>
    <row r="28" spans="1:12" ht="12" customHeight="1" x14ac:dyDescent="0.2">
      <c r="A28" s="27" t="s">
        <v>32</v>
      </c>
      <c r="B28" s="1" t="s">
        <v>10</v>
      </c>
      <c r="C28" s="10">
        <v>15</v>
      </c>
      <c r="D28" s="10">
        <v>2</v>
      </c>
      <c r="E28" s="10" t="s">
        <v>46</v>
      </c>
      <c r="F28" s="10" t="s">
        <v>43</v>
      </c>
      <c r="G28" s="10" t="s">
        <v>46</v>
      </c>
      <c r="H28" s="10">
        <v>2</v>
      </c>
      <c r="I28" s="10">
        <v>13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16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14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14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25</v>
      </c>
      <c r="D31" s="10">
        <v>2</v>
      </c>
      <c r="E31" s="10" t="s">
        <v>43</v>
      </c>
      <c r="F31" s="10">
        <v>1</v>
      </c>
      <c r="G31" s="10" t="s">
        <v>43</v>
      </c>
      <c r="H31" s="10">
        <v>1</v>
      </c>
      <c r="I31" s="10">
        <v>23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22</v>
      </c>
      <c r="D32" s="10">
        <v>2</v>
      </c>
      <c r="E32" s="10" t="s">
        <v>43</v>
      </c>
      <c r="F32" s="10" t="s">
        <v>43</v>
      </c>
      <c r="G32" s="10">
        <v>1</v>
      </c>
      <c r="H32" s="10">
        <v>1</v>
      </c>
      <c r="I32" s="10">
        <v>20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41</v>
      </c>
      <c r="D33" s="10">
        <v>5</v>
      </c>
      <c r="E33" s="10" t="s">
        <v>43</v>
      </c>
      <c r="F33" s="10">
        <v>1</v>
      </c>
      <c r="G33" s="10">
        <v>1</v>
      </c>
      <c r="H33" s="10">
        <v>3</v>
      </c>
      <c r="I33" s="10">
        <v>36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30</v>
      </c>
      <c r="D34" s="10">
        <v>3</v>
      </c>
      <c r="E34" s="10" t="s">
        <v>43</v>
      </c>
      <c r="F34" s="10" t="s">
        <v>43</v>
      </c>
      <c r="G34" s="10">
        <v>1</v>
      </c>
      <c r="H34" s="10">
        <v>2</v>
      </c>
      <c r="I34" s="10">
        <v>27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38</v>
      </c>
      <c r="D35" s="10">
        <v>3</v>
      </c>
      <c r="E35" s="10">
        <v>1</v>
      </c>
      <c r="F35" s="10" t="s">
        <v>43</v>
      </c>
      <c r="G35" s="10" t="s">
        <v>43</v>
      </c>
      <c r="H35" s="10">
        <v>2</v>
      </c>
      <c r="I35" s="10">
        <v>35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25</v>
      </c>
      <c r="D36" s="10">
        <v>3</v>
      </c>
      <c r="E36" s="10">
        <v>2</v>
      </c>
      <c r="F36" s="10" t="s">
        <v>43</v>
      </c>
      <c r="G36" s="10" t="s">
        <v>43</v>
      </c>
      <c r="H36" s="10">
        <v>1</v>
      </c>
      <c r="I36" s="10">
        <v>22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30</v>
      </c>
      <c r="D37" s="10">
        <v>3</v>
      </c>
      <c r="E37" s="10" t="s">
        <v>43</v>
      </c>
      <c r="F37" s="10" t="s">
        <v>43</v>
      </c>
      <c r="G37" s="10" t="s">
        <v>43</v>
      </c>
      <c r="H37" s="10">
        <v>3</v>
      </c>
      <c r="I37" s="10">
        <v>27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16</v>
      </c>
      <c r="D38" s="10">
        <v>3</v>
      </c>
      <c r="E38" s="10">
        <v>1</v>
      </c>
      <c r="F38" s="10">
        <v>2</v>
      </c>
      <c r="G38" s="10" t="s">
        <v>43</v>
      </c>
      <c r="H38" s="10" t="s">
        <v>43</v>
      </c>
      <c r="I38" s="10">
        <v>13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17</v>
      </c>
      <c r="D39" s="10">
        <v>6</v>
      </c>
      <c r="E39" s="10">
        <v>2</v>
      </c>
      <c r="F39" s="10">
        <v>1</v>
      </c>
      <c r="G39" s="10" t="s">
        <v>43</v>
      </c>
      <c r="H39" s="10">
        <v>3</v>
      </c>
      <c r="I39" s="10">
        <v>11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17</v>
      </c>
      <c r="D40" s="10">
        <v>9</v>
      </c>
      <c r="E40" s="10">
        <v>2</v>
      </c>
      <c r="F40" s="10">
        <v>4</v>
      </c>
      <c r="G40" s="10">
        <v>3</v>
      </c>
      <c r="H40" s="10" t="s">
        <v>43</v>
      </c>
      <c r="I40" s="10">
        <v>8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13</v>
      </c>
      <c r="D41" s="10">
        <v>11</v>
      </c>
      <c r="E41" s="10">
        <v>6</v>
      </c>
      <c r="F41" s="10">
        <v>1</v>
      </c>
      <c r="G41" s="10">
        <v>3</v>
      </c>
      <c r="H41" s="10">
        <v>1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17</v>
      </c>
      <c r="D42" s="10">
        <v>16</v>
      </c>
      <c r="E42" s="10">
        <v>12</v>
      </c>
      <c r="F42" s="10">
        <v>1</v>
      </c>
      <c r="G42" s="10">
        <v>3</v>
      </c>
      <c r="H42" s="10" t="s">
        <v>43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18</v>
      </c>
      <c r="D43" s="10">
        <v>18</v>
      </c>
      <c r="E43" s="10">
        <v>11</v>
      </c>
      <c r="F43" s="10">
        <v>1</v>
      </c>
      <c r="G43" s="10">
        <v>6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12</v>
      </c>
      <c r="D44" s="10">
        <v>12</v>
      </c>
      <c r="E44" s="10">
        <v>7</v>
      </c>
      <c r="F44" s="10" t="s">
        <v>43</v>
      </c>
      <c r="G44" s="10">
        <v>5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5</v>
      </c>
      <c r="D45" s="10">
        <v>5</v>
      </c>
      <c r="E45" s="10">
        <v>4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7</v>
      </c>
      <c r="D46" s="10">
        <v>7</v>
      </c>
      <c r="E46" s="10">
        <v>2</v>
      </c>
      <c r="F46" s="10">
        <v>1</v>
      </c>
      <c r="G46" s="10">
        <v>4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376</v>
      </c>
      <c r="D48" s="3">
        <v>88</v>
      </c>
      <c r="E48" s="3">
        <v>57</v>
      </c>
      <c r="F48" s="3">
        <v>10</v>
      </c>
      <c r="G48" s="3">
        <v>5</v>
      </c>
      <c r="H48" s="3">
        <v>16</v>
      </c>
      <c r="I48" s="3">
        <v>288</v>
      </c>
    </row>
    <row r="49" spans="1:11" ht="12" customHeight="1" x14ac:dyDescent="0.2">
      <c r="A49" s="27" t="s">
        <v>32</v>
      </c>
      <c r="B49" s="1" t="s">
        <v>10</v>
      </c>
      <c r="C49" s="10">
        <v>17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16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14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13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25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24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37</v>
      </c>
      <c r="D52" s="10">
        <v>7</v>
      </c>
      <c r="E52" s="10">
        <v>1</v>
      </c>
      <c r="F52" s="10">
        <v>1</v>
      </c>
      <c r="G52" s="10" t="s">
        <v>43</v>
      </c>
      <c r="H52" s="10">
        <v>5</v>
      </c>
      <c r="I52" s="10">
        <v>30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24</v>
      </c>
      <c r="D53" s="10">
        <v>2</v>
      </c>
      <c r="E53" s="10">
        <v>1</v>
      </c>
      <c r="F53" s="10" t="s">
        <v>43</v>
      </c>
      <c r="G53" s="10" t="s">
        <v>43</v>
      </c>
      <c r="H53" s="10">
        <v>1</v>
      </c>
      <c r="I53" s="10">
        <v>22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25</v>
      </c>
      <c r="D54" s="10">
        <v>4</v>
      </c>
      <c r="E54" s="10">
        <v>2</v>
      </c>
      <c r="F54" s="10" t="s">
        <v>43</v>
      </c>
      <c r="G54" s="10" t="s">
        <v>43</v>
      </c>
      <c r="H54" s="10">
        <v>2</v>
      </c>
      <c r="I54" s="10">
        <v>21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36</v>
      </c>
      <c r="D55" s="10">
        <v>3</v>
      </c>
      <c r="E55" s="10">
        <v>1</v>
      </c>
      <c r="F55" s="10" t="s">
        <v>43</v>
      </c>
      <c r="G55" s="10" t="s">
        <v>43</v>
      </c>
      <c r="H55" s="10">
        <v>2</v>
      </c>
      <c r="I55" s="10">
        <v>33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38</v>
      </c>
      <c r="D56" s="10">
        <v>1</v>
      </c>
      <c r="E56" s="10">
        <v>1</v>
      </c>
      <c r="F56" s="10" t="s">
        <v>43</v>
      </c>
      <c r="G56" s="10" t="s">
        <v>43</v>
      </c>
      <c r="H56" s="10" t="s">
        <v>43</v>
      </c>
      <c r="I56" s="10">
        <v>37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26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26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23</v>
      </c>
      <c r="D58" s="10">
        <v>1</v>
      </c>
      <c r="E58" s="10" t="s">
        <v>43</v>
      </c>
      <c r="F58" s="10">
        <v>1</v>
      </c>
      <c r="G58" s="10" t="s">
        <v>43</v>
      </c>
      <c r="H58" s="10" t="s">
        <v>43</v>
      </c>
      <c r="I58" s="10">
        <v>22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18</v>
      </c>
      <c r="D59" s="10">
        <v>2</v>
      </c>
      <c r="E59" s="10">
        <v>2</v>
      </c>
      <c r="F59" s="10" t="s">
        <v>43</v>
      </c>
      <c r="G59" s="10" t="s">
        <v>43</v>
      </c>
      <c r="H59" s="10" t="s">
        <v>43</v>
      </c>
      <c r="I59" s="10">
        <v>16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18</v>
      </c>
      <c r="D60" s="10">
        <v>5</v>
      </c>
      <c r="E60" s="10">
        <v>3</v>
      </c>
      <c r="F60" s="10" t="s">
        <v>43</v>
      </c>
      <c r="G60" s="10" t="s">
        <v>43</v>
      </c>
      <c r="H60" s="10">
        <v>2</v>
      </c>
      <c r="I60" s="10">
        <v>13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17</v>
      </c>
      <c r="D61" s="10">
        <v>11</v>
      </c>
      <c r="E61" s="10">
        <v>4</v>
      </c>
      <c r="F61" s="10">
        <v>5</v>
      </c>
      <c r="G61" s="10" t="s">
        <v>43</v>
      </c>
      <c r="H61" s="10">
        <v>2</v>
      </c>
      <c r="I61" s="10">
        <v>6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19</v>
      </c>
      <c r="D62" s="10">
        <v>10</v>
      </c>
      <c r="E62" s="10">
        <v>9</v>
      </c>
      <c r="F62" s="10" t="s">
        <v>43</v>
      </c>
      <c r="G62" s="10" t="s">
        <v>43</v>
      </c>
      <c r="H62" s="10">
        <v>1</v>
      </c>
      <c r="I62" s="10">
        <v>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16</v>
      </c>
      <c r="D63" s="10">
        <v>16</v>
      </c>
      <c r="E63" s="10">
        <v>15</v>
      </c>
      <c r="F63" s="10">
        <v>1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</v>
      </c>
      <c r="D64" s="10">
        <v>9</v>
      </c>
      <c r="E64" s="10">
        <v>8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3</v>
      </c>
      <c r="E65" s="10">
        <v>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7</v>
      </c>
      <c r="D66" s="10">
        <v>7</v>
      </c>
      <c r="E66" s="10">
        <v>4</v>
      </c>
      <c r="F66" s="10" t="s">
        <v>43</v>
      </c>
      <c r="G66" s="10">
        <v>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4</v>
      </c>
      <c r="E67" s="10">
        <v>3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105</v>
      </c>
      <c r="D6" s="3">
        <v>28</v>
      </c>
      <c r="E6" s="3">
        <v>17</v>
      </c>
      <c r="F6" s="3" t="s">
        <v>43</v>
      </c>
      <c r="G6" s="3">
        <v>8</v>
      </c>
      <c r="H6" s="3">
        <v>3</v>
      </c>
      <c r="I6" s="3">
        <v>77</v>
      </c>
    </row>
    <row r="7" spans="1:32" ht="12" customHeight="1" x14ac:dyDescent="0.2">
      <c r="A7" s="27" t="s">
        <v>32</v>
      </c>
      <c r="B7" s="1" t="s">
        <v>10</v>
      </c>
      <c r="C7" s="10">
        <v>2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9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8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6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9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9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6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10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10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9</v>
      </c>
      <c r="D17" s="10">
        <v>2</v>
      </c>
      <c r="E17" s="10">
        <v>1</v>
      </c>
      <c r="F17" s="10" t="s">
        <v>43</v>
      </c>
      <c r="G17" s="10" t="s">
        <v>43</v>
      </c>
      <c r="H17" s="10">
        <v>1</v>
      </c>
      <c r="I17" s="10">
        <v>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3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</v>
      </c>
      <c r="D19" s="10">
        <v>1</v>
      </c>
      <c r="E19" s="10">
        <v>1</v>
      </c>
      <c r="F19" s="10" t="s">
        <v>43</v>
      </c>
      <c r="G19" s="10" t="s">
        <v>43</v>
      </c>
      <c r="H19" s="10" t="s">
        <v>43</v>
      </c>
      <c r="I19" s="10">
        <v>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5</v>
      </c>
      <c r="D20" s="10">
        <v>3</v>
      </c>
      <c r="E20" s="10">
        <v>3</v>
      </c>
      <c r="F20" s="10" t="s">
        <v>43</v>
      </c>
      <c r="G20" s="10" t="s">
        <v>43</v>
      </c>
      <c r="H20" s="10" t="s">
        <v>43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7</v>
      </c>
      <c r="D21" s="10">
        <v>7</v>
      </c>
      <c r="E21" s="10">
        <v>5</v>
      </c>
      <c r="F21" s="10" t="s">
        <v>43</v>
      </c>
      <c r="G21" s="10">
        <v>1</v>
      </c>
      <c r="H21" s="10">
        <v>1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6</v>
      </c>
      <c r="D22" s="10">
        <v>6</v>
      </c>
      <c r="E22" s="10">
        <v>4</v>
      </c>
      <c r="F22" s="10" t="s">
        <v>43</v>
      </c>
      <c r="G22" s="10">
        <v>2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</v>
      </c>
      <c r="D23" s="10">
        <v>1</v>
      </c>
      <c r="E23" s="10">
        <v>1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4</v>
      </c>
      <c r="E24" s="10">
        <v>1</v>
      </c>
      <c r="F24" s="10" t="s">
        <v>43</v>
      </c>
      <c r="G24" s="10">
        <v>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3</v>
      </c>
      <c r="D25" s="10">
        <v>3</v>
      </c>
      <c r="E25" s="10">
        <v>1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56</v>
      </c>
      <c r="D27" s="3">
        <v>15</v>
      </c>
      <c r="E27" s="3">
        <v>5</v>
      </c>
      <c r="F27" s="3" t="s">
        <v>43</v>
      </c>
      <c r="G27" s="3">
        <v>8</v>
      </c>
      <c r="H27" s="3">
        <v>2</v>
      </c>
      <c r="I27" s="3">
        <v>41</v>
      </c>
    </row>
    <row r="28" spans="1:12" ht="12" customHeight="1" x14ac:dyDescent="0.2">
      <c r="A28" s="27" t="s">
        <v>32</v>
      </c>
      <c r="B28" s="1" t="s">
        <v>10</v>
      </c>
      <c r="C28" s="10">
        <v>1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2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5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 t="s">
        <v>43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 t="s">
        <v>43</v>
      </c>
      <c r="J31" t="s">
        <v>32</v>
      </c>
      <c r="K31" t="s">
        <v>32</v>
      </c>
      <c r="L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4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5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4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4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4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8</v>
      </c>
      <c r="D38" s="10">
        <v>2</v>
      </c>
      <c r="E38" s="10">
        <v>1</v>
      </c>
      <c r="F38" s="10" t="s">
        <v>43</v>
      </c>
      <c r="G38" s="10" t="s">
        <v>43</v>
      </c>
      <c r="H38" s="10">
        <v>1</v>
      </c>
      <c r="I38" s="10">
        <v>6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 t="s">
        <v>43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 t="s">
        <v>43</v>
      </c>
      <c r="J39" t="s">
        <v>32</v>
      </c>
      <c r="K39" t="s">
        <v>32</v>
      </c>
      <c r="L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</v>
      </c>
      <c r="D40" s="10" t="s">
        <v>43</v>
      </c>
      <c r="E40" s="10" t="s">
        <v>43</v>
      </c>
      <c r="F40" s="10" t="s">
        <v>43</v>
      </c>
      <c r="G40" s="10" t="s">
        <v>43</v>
      </c>
      <c r="H40" s="10" t="s">
        <v>43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4</v>
      </c>
      <c r="D41" s="10">
        <v>2</v>
      </c>
      <c r="E41" s="10">
        <v>2</v>
      </c>
      <c r="F41" s="10" t="s">
        <v>43</v>
      </c>
      <c r="G41" s="10" t="s">
        <v>43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</v>
      </c>
      <c r="D42" s="10">
        <v>3</v>
      </c>
      <c r="E42" s="10">
        <v>1</v>
      </c>
      <c r="F42" s="10" t="s">
        <v>43</v>
      </c>
      <c r="G42" s="10">
        <v>1</v>
      </c>
      <c r="H42" s="10">
        <v>1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3</v>
      </c>
      <c r="D43" s="10">
        <v>3</v>
      </c>
      <c r="E43" s="10">
        <v>1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 t="s">
        <v>43</v>
      </c>
      <c r="D44" s="10" t="s">
        <v>43</v>
      </c>
      <c r="E44" s="10" t="s">
        <v>43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  <c r="L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3</v>
      </c>
      <c r="D45" s="10">
        <v>3</v>
      </c>
      <c r="E45" s="10" t="s">
        <v>43</v>
      </c>
      <c r="F45" s="10" t="s">
        <v>43</v>
      </c>
      <c r="G45" s="10">
        <v>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 t="s">
        <v>43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49</v>
      </c>
      <c r="D48" s="3">
        <v>13</v>
      </c>
      <c r="E48" s="3">
        <v>12</v>
      </c>
      <c r="F48" s="3" t="s">
        <v>43</v>
      </c>
      <c r="G48" s="3" t="s">
        <v>43</v>
      </c>
      <c r="H48" s="3">
        <v>1</v>
      </c>
      <c r="I48" s="3">
        <v>36</v>
      </c>
    </row>
    <row r="49" spans="1:12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3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4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3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4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4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2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2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5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5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4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4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 t="s">
        <v>43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 t="s">
        <v>43</v>
      </c>
      <c r="J56" t="s">
        <v>32</v>
      </c>
      <c r="K56" t="s">
        <v>32</v>
      </c>
      <c r="L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2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2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7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7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1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3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3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2</v>
      </c>
      <c r="D61" s="10">
        <v>1</v>
      </c>
      <c r="E61" s="10">
        <v>1</v>
      </c>
      <c r="F61" s="10" t="s">
        <v>43</v>
      </c>
      <c r="G61" s="10" t="s">
        <v>43</v>
      </c>
      <c r="H61" s="10" t="s">
        <v>43</v>
      </c>
      <c r="I61" s="10">
        <v>1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1</v>
      </c>
      <c r="D62" s="10">
        <v>1</v>
      </c>
      <c r="E62" s="10">
        <v>1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4</v>
      </c>
      <c r="D63" s="10">
        <v>4</v>
      </c>
      <c r="E63" s="10">
        <v>4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3</v>
      </c>
      <c r="D64" s="10">
        <v>3</v>
      </c>
      <c r="E64" s="10">
        <v>3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>
        <v>1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</v>
      </c>
      <c r="D67" s="10">
        <v>1</v>
      </c>
      <c r="E67" s="10">
        <v>1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549</v>
      </c>
      <c r="D6" s="3">
        <v>78</v>
      </c>
      <c r="E6" s="3">
        <v>41</v>
      </c>
      <c r="F6" s="3">
        <v>4</v>
      </c>
      <c r="G6" s="3">
        <v>16</v>
      </c>
      <c r="H6" s="3">
        <v>17</v>
      </c>
      <c r="I6" s="3">
        <v>471</v>
      </c>
    </row>
    <row r="7" spans="1:32" ht="12" customHeight="1" x14ac:dyDescent="0.2">
      <c r="A7" s="27" t="s">
        <v>32</v>
      </c>
      <c r="B7" s="1" t="s">
        <v>10</v>
      </c>
      <c r="C7" s="10">
        <v>11</v>
      </c>
      <c r="D7" s="10">
        <v>1</v>
      </c>
      <c r="E7" s="10" t="s">
        <v>46</v>
      </c>
      <c r="F7" s="10">
        <v>1</v>
      </c>
      <c r="G7" s="10" t="s">
        <v>46</v>
      </c>
      <c r="H7" s="10" t="s">
        <v>43</v>
      </c>
      <c r="I7" s="10">
        <v>10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13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31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30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41</v>
      </c>
      <c r="D10" s="10">
        <v>2</v>
      </c>
      <c r="E10" s="10" t="s">
        <v>43</v>
      </c>
      <c r="F10" s="10" t="s">
        <v>43</v>
      </c>
      <c r="G10" s="10" t="s">
        <v>43</v>
      </c>
      <c r="H10" s="10">
        <v>2</v>
      </c>
      <c r="I10" s="10">
        <v>39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41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40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51</v>
      </c>
      <c r="D12" s="10">
        <v>2</v>
      </c>
      <c r="E12" s="10" t="s">
        <v>43</v>
      </c>
      <c r="F12" s="10" t="s">
        <v>43</v>
      </c>
      <c r="G12" s="10" t="s">
        <v>43</v>
      </c>
      <c r="H12" s="10">
        <v>2</v>
      </c>
      <c r="I12" s="10">
        <v>49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58</v>
      </c>
      <c r="D13" s="10">
        <v>3</v>
      </c>
      <c r="E13" s="10" t="s">
        <v>43</v>
      </c>
      <c r="F13" s="10">
        <v>1</v>
      </c>
      <c r="G13" s="10" t="s">
        <v>43</v>
      </c>
      <c r="H13" s="10">
        <v>2</v>
      </c>
      <c r="I13" s="10">
        <v>55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63</v>
      </c>
      <c r="D14" s="10">
        <v>5</v>
      </c>
      <c r="E14" s="10">
        <v>2</v>
      </c>
      <c r="F14" s="10">
        <v>1</v>
      </c>
      <c r="G14" s="10" t="s">
        <v>43</v>
      </c>
      <c r="H14" s="10">
        <v>2</v>
      </c>
      <c r="I14" s="10">
        <v>58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61</v>
      </c>
      <c r="D15" s="10">
        <v>1</v>
      </c>
      <c r="E15" s="10" t="s">
        <v>43</v>
      </c>
      <c r="F15" s="10" t="s">
        <v>43</v>
      </c>
      <c r="G15" s="10" t="s">
        <v>43</v>
      </c>
      <c r="H15" s="10">
        <v>1</v>
      </c>
      <c r="I15" s="10">
        <v>60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29</v>
      </c>
      <c r="D16" s="10">
        <v>1</v>
      </c>
      <c r="E16" s="10" t="s">
        <v>43</v>
      </c>
      <c r="F16" s="10" t="s">
        <v>43</v>
      </c>
      <c r="G16" s="10" t="s">
        <v>43</v>
      </c>
      <c r="H16" s="10">
        <v>1</v>
      </c>
      <c r="I16" s="10">
        <v>28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32</v>
      </c>
      <c r="D17" s="10">
        <v>2</v>
      </c>
      <c r="E17" s="10" t="s">
        <v>43</v>
      </c>
      <c r="F17" s="10" t="s">
        <v>43</v>
      </c>
      <c r="G17" s="10" t="s">
        <v>43</v>
      </c>
      <c r="H17" s="10">
        <v>2</v>
      </c>
      <c r="I17" s="10">
        <v>30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24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24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23</v>
      </c>
      <c r="D19" s="10">
        <v>3</v>
      </c>
      <c r="E19" s="10">
        <v>3</v>
      </c>
      <c r="F19" s="10" t="s">
        <v>43</v>
      </c>
      <c r="G19" s="10" t="s">
        <v>43</v>
      </c>
      <c r="H19" s="10" t="s">
        <v>43</v>
      </c>
      <c r="I19" s="10">
        <v>20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21</v>
      </c>
      <c r="D20" s="10">
        <v>10</v>
      </c>
      <c r="E20" s="10">
        <v>6</v>
      </c>
      <c r="F20" s="10">
        <v>1</v>
      </c>
      <c r="G20" s="10">
        <v>1</v>
      </c>
      <c r="H20" s="10">
        <v>2</v>
      </c>
      <c r="I20" s="10">
        <v>11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17</v>
      </c>
      <c r="D21" s="10">
        <v>16</v>
      </c>
      <c r="E21" s="10">
        <v>10</v>
      </c>
      <c r="F21" s="10" t="s">
        <v>43</v>
      </c>
      <c r="G21" s="10">
        <v>5</v>
      </c>
      <c r="H21" s="10">
        <v>1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13</v>
      </c>
      <c r="D22" s="10">
        <v>11</v>
      </c>
      <c r="E22" s="10">
        <v>9</v>
      </c>
      <c r="F22" s="10" t="s">
        <v>43</v>
      </c>
      <c r="G22" s="10">
        <v>2</v>
      </c>
      <c r="H22" s="10" t="s">
        <v>43</v>
      </c>
      <c r="I22" s="10">
        <v>2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12</v>
      </c>
      <c r="D23" s="10">
        <v>11</v>
      </c>
      <c r="E23" s="10">
        <v>7</v>
      </c>
      <c r="F23" s="10" t="s">
        <v>43</v>
      </c>
      <c r="G23" s="10">
        <v>4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</v>
      </c>
      <c r="D24" s="10">
        <v>3</v>
      </c>
      <c r="E24" s="10">
        <v>1</v>
      </c>
      <c r="F24" s="10" t="s">
        <v>43</v>
      </c>
      <c r="G24" s="10">
        <v>2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5</v>
      </c>
      <c r="E25" s="10">
        <v>3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271</v>
      </c>
      <c r="D27" s="3">
        <v>40</v>
      </c>
      <c r="E27" s="3">
        <v>17</v>
      </c>
      <c r="F27" s="3">
        <v>2</v>
      </c>
      <c r="G27" s="3">
        <v>11</v>
      </c>
      <c r="H27" s="3">
        <v>10</v>
      </c>
      <c r="I27" s="3">
        <v>231</v>
      </c>
    </row>
    <row r="28" spans="1:12" ht="12" customHeight="1" x14ac:dyDescent="0.2">
      <c r="A28" s="27" t="s">
        <v>32</v>
      </c>
      <c r="B28" s="1" t="s">
        <v>10</v>
      </c>
      <c r="C28" s="10">
        <v>6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6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9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9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19</v>
      </c>
      <c r="D30" s="10">
        <v>1</v>
      </c>
      <c r="E30" s="10" t="s">
        <v>46</v>
      </c>
      <c r="F30" s="10" t="s">
        <v>43</v>
      </c>
      <c r="G30" s="10" t="s">
        <v>46</v>
      </c>
      <c r="H30" s="10">
        <v>1</v>
      </c>
      <c r="I30" s="10">
        <v>18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20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20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21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20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20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19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28</v>
      </c>
      <c r="D34" s="10">
        <v>2</v>
      </c>
      <c r="E34" s="10" t="s">
        <v>43</v>
      </c>
      <c r="F34" s="10" t="s">
        <v>43</v>
      </c>
      <c r="G34" s="10" t="s">
        <v>43</v>
      </c>
      <c r="H34" s="10">
        <v>2</v>
      </c>
      <c r="I34" s="10">
        <v>26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36</v>
      </c>
      <c r="D35" s="10">
        <v>4</v>
      </c>
      <c r="E35" s="10">
        <v>1</v>
      </c>
      <c r="F35" s="10">
        <v>1</v>
      </c>
      <c r="G35" s="10" t="s">
        <v>43</v>
      </c>
      <c r="H35" s="10">
        <v>2</v>
      </c>
      <c r="I35" s="10">
        <v>32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27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27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13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13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14</v>
      </c>
      <c r="D38" s="10">
        <v>1</v>
      </c>
      <c r="E38" s="10" t="s">
        <v>43</v>
      </c>
      <c r="F38" s="10" t="s">
        <v>43</v>
      </c>
      <c r="G38" s="10" t="s">
        <v>43</v>
      </c>
      <c r="H38" s="10">
        <v>1</v>
      </c>
      <c r="I38" s="10">
        <v>13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13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13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</v>
      </c>
      <c r="D40" s="10">
        <v>2</v>
      </c>
      <c r="E40" s="10">
        <v>2</v>
      </c>
      <c r="F40" s="10" t="s">
        <v>43</v>
      </c>
      <c r="G40" s="10" t="s">
        <v>43</v>
      </c>
      <c r="H40" s="10" t="s">
        <v>43</v>
      </c>
      <c r="I40" s="10">
        <v>7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12</v>
      </c>
      <c r="D41" s="10">
        <v>7</v>
      </c>
      <c r="E41" s="10">
        <v>4</v>
      </c>
      <c r="F41" s="10">
        <v>1</v>
      </c>
      <c r="G41" s="10">
        <v>1</v>
      </c>
      <c r="H41" s="10">
        <v>1</v>
      </c>
      <c r="I41" s="10">
        <v>5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8</v>
      </c>
      <c r="D42" s="10">
        <v>8</v>
      </c>
      <c r="E42" s="10">
        <v>3</v>
      </c>
      <c r="F42" s="10" t="s">
        <v>43</v>
      </c>
      <c r="G42" s="10">
        <v>4</v>
      </c>
      <c r="H42" s="10">
        <v>1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9</v>
      </c>
      <c r="D43" s="10">
        <v>7</v>
      </c>
      <c r="E43" s="10">
        <v>6</v>
      </c>
      <c r="F43" s="10" t="s">
        <v>43</v>
      </c>
      <c r="G43" s="10">
        <v>1</v>
      </c>
      <c r="H43" s="10" t="s">
        <v>43</v>
      </c>
      <c r="I43" s="10">
        <v>2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1</v>
      </c>
      <c r="E44" s="10" t="s">
        <v>43</v>
      </c>
      <c r="F44" s="10" t="s">
        <v>43</v>
      </c>
      <c r="G44" s="10">
        <v>1</v>
      </c>
      <c r="H44" s="10" t="s">
        <v>43</v>
      </c>
      <c r="I44" s="10">
        <v>1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</v>
      </c>
      <c r="D45" s="10">
        <v>2</v>
      </c>
      <c r="E45" s="10" t="s">
        <v>43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3</v>
      </c>
      <c r="D46" s="10">
        <v>3</v>
      </c>
      <c r="E46" s="10">
        <v>1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278</v>
      </c>
      <c r="D48" s="3">
        <v>38</v>
      </c>
      <c r="E48" s="3">
        <v>24</v>
      </c>
      <c r="F48" s="3">
        <v>2</v>
      </c>
      <c r="G48" s="3">
        <v>5</v>
      </c>
      <c r="H48" s="3">
        <v>7</v>
      </c>
      <c r="I48" s="3">
        <v>240</v>
      </c>
    </row>
    <row r="49" spans="1:11" ht="12" customHeight="1" x14ac:dyDescent="0.2">
      <c r="A49" s="27" t="s">
        <v>32</v>
      </c>
      <c r="B49" s="1" t="s">
        <v>10</v>
      </c>
      <c r="C49" s="10">
        <v>5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4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4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12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21</v>
      </c>
      <c r="D52" s="10">
        <v>2</v>
      </c>
      <c r="E52" s="10" t="s">
        <v>43</v>
      </c>
      <c r="F52" s="10" t="s">
        <v>43</v>
      </c>
      <c r="G52" s="10" t="s">
        <v>43</v>
      </c>
      <c r="H52" s="10">
        <v>2</v>
      </c>
      <c r="I52" s="10">
        <v>19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20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20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31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30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30</v>
      </c>
      <c r="D55" s="10">
        <v>1</v>
      </c>
      <c r="E55" s="10" t="s">
        <v>43</v>
      </c>
      <c r="F55" s="10">
        <v>1</v>
      </c>
      <c r="G55" s="10" t="s">
        <v>43</v>
      </c>
      <c r="H55" s="10" t="s">
        <v>43</v>
      </c>
      <c r="I55" s="10">
        <v>29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27</v>
      </c>
      <c r="D56" s="10">
        <v>1</v>
      </c>
      <c r="E56" s="10">
        <v>1</v>
      </c>
      <c r="F56" s="10" t="s">
        <v>43</v>
      </c>
      <c r="G56" s="10" t="s">
        <v>43</v>
      </c>
      <c r="H56" s="10" t="s">
        <v>43</v>
      </c>
      <c r="I56" s="10">
        <v>26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34</v>
      </c>
      <c r="D57" s="10">
        <v>1</v>
      </c>
      <c r="E57" s="10" t="s">
        <v>43</v>
      </c>
      <c r="F57" s="10" t="s">
        <v>43</v>
      </c>
      <c r="G57" s="10" t="s">
        <v>43</v>
      </c>
      <c r="H57" s="10">
        <v>1</v>
      </c>
      <c r="I57" s="10">
        <v>33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16</v>
      </c>
      <c r="D58" s="10">
        <v>1</v>
      </c>
      <c r="E58" s="10" t="s">
        <v>43</v>
      </c>
      <c r="F58" s="10" t="s">
        <v>43</v>
      </c>
      <c r="G58" s="10" t="s">
        <v>43</v>
      </c>
      <c r="H58" s="10">
        <v>1</v>
      </c>
      <c r="I58" s="10">
        <v>15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18</v>
      </c>
      <c r="D59" s="10">
        <v>1</v>
      </c>
      <c r="E59" s="10" t="s">
        <v>43</v>
      </c>
      <c r="F59" s="10" t="s">
        <v>43</v>
      </c>
      <c r="G59" s="10" t="s">
        <v>43</v>
      </c>
      <c r="H59" s="10">
        <v>1</v>
      </c>
      <c r="I59" s="10">
        <v>17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11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14</v>
      </c>
      <c r="D61" s="10">
        <v>1</v>
      </c>
      <c r="E61" s="10">
        <v>1</v>
      </c>
      <c r="F61" s="10" t="s">
        <v>43</v>
      </c>
      <c r="G61" s="10" t="s">
        <v>43</v>
      </c>
      <c r="H61" s="10" t="s">
        <v>43</v>
      </c>
      <c r="I61" s="10">
        <v>13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9</v>
      </c>
      <c r="D62" s="10">
        <v>3</v>
      </c>
      <c r="E62" s="10">
        <v>2</v>
      </c>
      <c r="F62" s="10" t="s">
        <v>43</v>
      </c>
      <c r="G62" s="10" t="s">
        <v>43</v>
      </c>
      <c r="H62" s="10">
        <v>1</v>
      </c>
      <c r="I62" s="10">
        <v>6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9</v>
      </c>
      <c r="D63" s="10">
        <v>8</v>
      </c>
      <c r="E63" s="10">
        <v>7</v>
      </c>
      <c r="F63" s="10" t="s">
        <v>43</v>
      </c>
      <c r="G63" s="10">
        <v>1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</v>
      </c>
      <c r="D64" s="10">
        <v>4</v>
      </c>
      <c r="E64" s="10">
        <v>3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10</v>
      </c>
      <c r="D65" s="10">
        <v>10</v>
      </c>
      <c r="E65" s="10">
        <v>7</v>
      </c>
      <c r="F65" s="10" t="s">
        <v>43</v>
      </c>
      <c r="G65" s="10">
        <v>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2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585</v>
      </c>
      <c r="D6" s="3">
        <v>100</v>
      </c>
      <c r="E6" s="3">
        <v>56</v>
      </c>
      <c r="F6" s="3">
        <v>5</v>
      </c>
      <c r="G6" s="3">
        <v>20</v>
      </c>
      <c r="H6" s="3">
        <v>19</v>
      </c>
      <c r="I6" s="3">
        <v>485</v>
      </c>
    </row>
    <row r="7" spans="1:32" ht="12" customHeight="1" x14ac:dyDescent="0.2">
      <c r="A7" s="27" t="s">
        <v>32</v>
      </c>
      <c r="B7" s="1" t="s">
        <v>10</v>
      </c>
      <c r="C7" s="10">
        <v>13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13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26</v>
      </c>
      <c r="D8" s="10">
        <v>1</v>
      </c>
      <c r="E8" s="10" t="s">
        <v>46</v>
      </c>
      <c r="F8" s="10" t="s">
        <v>43</v>
      </c>
      <c r="G8" s="10" t="s">
        <v>46</v>
      </c>
      <c r="H8" s="10">
        <v>1</v>
      </c>
      <c r="I8" s="10">
        <v>25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26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26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44</v>
      </c>
      <c r="D10" s="10">
        <v>3</v>
      </c>
      <c r="E10" s="10" t="s">
        <v>43</v>
      </c>
      <c r="F10" s="10" t="s">
        <v>43</v>
      </c>
      <c r="G10" s="10">
        <v>1</v>
      </c>
      <c r="H10" s="10">
        <v>2</v>
      </c>
      <c r="I10" s="10">
        <v>41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51</v>
      </c>
      <c r="D11" s="10">
        <v>4</v>
      </c>
      <c r="E11" s="10" t="s">
        <v>43</v>
      </c>
      <c r="F11" s="10" t="s">
        <v>43</v>
      </c>
      <c r="G11" s="10" t="s">
        <v>43</v>
      </c>
      <c r="H11" s="10">
        <v>4</v>
      </c>
      <c r="I11" s="10">
        <v>47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53</v>
      </c>
      <c r="D12" s="10">
        <v>3</v>
      </c>
      <c r="E12" s="10">
        <v>1</v>
      </c>
      <c r="F12" s="10" t="s">
        <v>43</v>
      </c>
      <c r="G12" s="10" t="s">
        <v>43</v>
      </c>
      <c r="H12" s="10">
        <v>2</v>
      </c>
      <c r="I12" s="10">
        <v>50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60</v>
      </c>
      <c r="D13" s="10">
        <v>4</v>
      </c>
      <c r="E13" s="10" t="s">
        <v>43</v>
      </c>
      <c r="F13" s="10" t="s">
        <v>43</v>
      </c>
      <c r="G13" s="10" t="s">
        <v>43</v>
      </c>
      <c r="H13" s="10">
        <v>4</v>
      </c>
      <c r="I13" s="10">
        <v>56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53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52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60</v>
      </c>
      <c r="D15" s="10">
        <v>3</v>
      </c>
      <c r="E15" s="10">
        <v>2</v>
      </c>
      <c r="F15" s="10" t="s">
        <v>43</v>
      </c>
      <c r="G15" s="10" t="s">
        <v>43</v>
      </c>
      <c r="H15" s="10">
        <v>1</v>
      </c>
      <c r="I15" s="10">
        <v>57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35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35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29</v>
      </c>
      <c r="D17" s="10">
        <v>2</v>
      </c>
      <c r="E17" s="10">
        <v>1</v>
      </c>
      <c r="F17" s="10">
        <v>1</v>
      </c>
      <c r="G17" s="10" t="s">
        <v>43</v>
      </c>
      <c r="H17" s="10" t="s">
        <v>43</v>
      </c>
      <c r="I17" s="10">
        <v>27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40</v>
      </c>
      <c r="D18" s="10">
        <v>5</v>
      </c>
      <c r="E18" s="10" t="s">
        <v>43</v>
      </c>
      <c r="F18" s="10">
        <v>2</v>
      </c>
      <c r="G18" s="10" t="s">
        <v>43</v>
      </c>
      <c r="H18" s="10">
        <v>3</v>
      </c>
      <c r="I18" s="10">
        <v>35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22</v>
      </c>
      <c r="D19" s="10">
        <v>8</v>
      </c>
      <c r="E19" s="10">
        <v>5</v>
      </c>
      <c r="F19" s="10">
        <v>2</v>
      </c>
      <c r="G19" s="10">
        <v>1</v>
      </c>
      <c r="H19" s="10" t="s">
        <v>43</v>
      </c>
      <c r="I19" s="10">
        <v>14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13</v>
      </c>
      <c r="D20" s="10">
        <v>11</v>
      </c>
      <c r="E20" s="10">
        <v>10</v>
      </c>
      <c r="F20" s="10" t="s">
        <v>43</v>
      </c>
      <c r="G20" s="10">
        <v>1</v>
      </c>
      <c r="H20" s="10" t="s">
        <v>43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14</v>
      </c>
      <c r="D21" s="10">
        <v>12</v>
      </c>
      <c r="E21" s="10">
        <v>11</v>
      </c>
      <c r="F21" s="10" t="s">
        <v>43</v>
      </c>
      <c r="G21" s="10" t="s">
        <v>43</v>
      </c>
      <c r="H21" s="10">
        <v>1</v>
      </c>
      <c r="I21" s="10">
        <v>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18</v>
      </c>
      <c r="D22" s="10">
        <v>18</v>
      </c>
      <c r="E22" s="10">
        <v>14</v>
      </c>
      <c r="F22" s="10" t="s">
        <v>43</v>
      </c>
      <c r="G22" s="10">
        <v>4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19</v>
      </c>
      <c r="D23" s="10">
        <v>17</v>
      </c>
      <c r="E23" s="10">
        <v>9</v>
      </c>
      <c r="F23" s="10" t="s">
        <v>43</v>
      </c>
      <c r="G23" s="10">
        <v>8</v>
      </c>
      <c r="H23" s="10" t="s">
        <v>43</v>
      </c>
      <c r="I23" s="10">
        <v>2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7</v>
      </c>
      <c r="D24" s="10">
        <v>6</v>
      </c>
      <c r="E24" s="10">
        <v>2</v>
      </c>
      <c r="F24" s="10" t="s">
        <v>43</v>
      </c>
      <c r="G24" s="10">
        <v>4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2</v>
      </c>
      <c r="E25" s="10">
        <v>1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315</v>
      </c>
      <c r="D27" s="3">
        <v>62</v>
      </c>
      <c r="E27" s="3">
        <v>30</v>
      </c>
      <c r="F27" s="3">
        <v>4</v>
      </c>
      <c r="G27" s="3">
        <v>15</v>
      </c>
      <c r="H27" s="3">
        <v>13</v>
      </c>
      <c r="I27" s="3">
        <v>253</v>
      </c>
    </row>
    <row r="28" spans="1:12" ht="12" customHeight="1" x14ac:dyDescent="0.2">
      <c r="A28" s="27" t="s">
        <v>32</v>
      </c>
      <c r="B28" s="1" t="s">
        <v>10</v>
      </c>
      <c r="C28" s="10">
        <v>5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5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15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15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10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10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22</v>
      </c>
      <c r="D31" s="10">
        <v>2</v>
      </c>
      <c r="E31" s="10" t="s">
        <v>43</v>
      </c>
      <c r="F31" s="10" t="s">
        <v>43</v>
      </c>
      <c r="G31" s="10" t="s">
        <v>43</v>
      </c>
      <c r="H31" s="10">
        <v>2</v>
      </c>
      <c r="I31" s="10">
        <v>20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27</v>
      </c>
      <c r="D32" s="10">
        <v>3</v>
      </c>
      <c r="E32" s="10" t="s">
        <v>43</v>
      </c>
      <c r="F32" s="10" t="s">
        <v>43</v>
      </c>
      <c r="G32" s="10" t="s">
        <v>43</v>
      </c>
      <c r="H32" s="10">
        <v>3</v>
      </c>
      <c r="I32" s="10">
        <v>24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26</v>
      </c>
      <c r="D33" s="10">
        <v>3</v>
      </c>
      <c r="E33" s="10">
        <v>1</v>
      </c>
      <c r="F33" s="10" t="s">
        <v>43</v>
      </c>
      <c r="G33" s="10" t="s">
        <v>43</v>
      </c>
      <c r="H33" s="10">
        <v>2</v>
      </c>
      <c r="I33" s="10">
        <v>23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34</v>
      </c>
      <c r="D34" s="10">
        <v>2</v>
      </c>
      <c r="E34" s="10" t="s">
        <v>43</v>
      </c>
      <c r="F34" s="10" t="s">
        <v>43</v>
      </c>
      <c r="G34" s="10" t="s">
        <v>43</v>
      </c>
      <c r="H34" s="10">
        <v>2</v>
      </c>
      <c r="I34" s="10">
        <v>32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33</v>
      </c>
      <c r="D35" s="10">
        <v>1</v>
      </c>
      <c r="E35" s="10" t="s">
        <v>43</v>
      </c>
      <c r="F35" s="10" t="s">
        <v>43</v>
      </c>
      <c r="G35" s="10" t="s">
        <v>43</v>
      </c>
      <c r="H35" s="10">
        <v>1</v>
      </c>
      <c r="I35" s="10">
        <v>32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28</v>
      </c>
      <c r="D36" s="10">
        <v>1</v>
      </c>
      <c r="E36" s="10" t="s">
        <v>43</v>
      </c>
      <c r="F36" s="10" t="s">
        <v>43</v>
      </c>
      <c r="G36" s="10" t="s">
        <v>43</v>
      </c>
      <c r="H36" s="10">
        <v>1</v>
      </c>
      <c r="I36" s="10">
        <v>27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15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15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16</v>
      </c>
      <c r="D38" s="10">
        <v>2</v>
      </c>
      <c r="E38" s="10">
        <v>1</v>
      </c>
      <c r="F38" s="10">
        <v>1</v>
      </c>
      <c r="G38" s="10" t="s">
        <v>43</v>
      </c>
      <c r="H38" s="10" t="s">
        <v>43</v>
      </c>
      <c r="I38" s="10">
        <v>14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28</v>
      </c>
      <c r="D39" s="10">
        <v>4</v>
      </c>
      <c r="E39" s="10" t="s">
        <v>43</v>
      </c>
      <c r="F39" s="10">
        <v>2</v>
      </c>
      <c r="G39" s="10" t="s">
        <v>43</v>
      </c>
      <c r="H39" s="10">
        <v>2</v>
      </c>
      <c r="I39" s="10">
        <v>24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10</v>
      </c>
      <c r="D40" s="10">
        <v>4</v>
      </c>
      <c r="E40" s="10">
        <v>3</v>
      </c>
      <c r="F40" s="10">
        <v>1</v>
      </c>
      <c r="G40" s="10" t="s">
        <v>43</v>
      </c>
      <c r="H40" s="10" t="s">
        <v>43</v>
      </c>
      <c r="I40" s="10">
        <v>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9</v>
      </c>
      <c r="D41" s="10">
        <v>7</v>
      </c>
      <c r="E41" s="10">
        <v>7</v>
      </c>
      <c r="F41" s="10" t="s">
        <v>43</v>
      </c>
      <c r="G41" s="10" t="s">
        <v>43</v>
      </c>
      <c r="H41" s="10" t="s">
        <v>43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5</v>
      </c>
      <c r="D42" s="10">
        <v>4</v>
      </c>
      <c r="E42" s="10">
        <v>4</v>
      </c>
      <c r="F42" s="10" t="s">
        <v>43</v>
      </c>
      <c r="G42" s="10" t="s">
        <v>43</v>
      </c>
      <c r="H42" s="10" t="s">
        <v>43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10</v>
      </c>
      <c r="D43" s="10">
        <v>10</v>
      </c>
      <c r="E43" s="10">
        <v>7</v>
      </c>
      <c r="F43" s="10" t="s">
        <v>43</v>
      </c>
      <c r="G43" s="10">
        <v>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15</v>
      </c>
      <c r="D44" s="10">
        <v>13</v>
      </c>
      <c r="E44" s="10">
        <v>5</v>
      </c>
      <c r="F44" s="10" t="s">
        <v>43</v>
      </c>
      <c r="G44" s="10">
        <v>8</v>
      </c>
      <c r="H44" s="10" t="s">
        <v>43</v>
      </c>
      <c r="I44" s="10">
        <v>2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5</v>
      </c>
      <c r="D45" s="10">
        <v>4</v>
      </c>
      <c r="E45" s="10">
        <v>1</v>
      </c>
      <c r="F45" s="10" t="s">
        <v>43</v>
      </c>
      <c r="G45" s="10">
        <v>3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>
        <v>1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270</v>
      </c>
      <c r="D48" s="3">
        <v>38</v>
      </c>
      <c r="E48" s="3">
        <v>26</v>
      </c>
      <c r="F48" s="3">
        <v>1</v>
      </c>
      <c r="G48" s="3">
        <v>5</v>
      </c>
      <c r="H48" s="3">
        <v>6</v>
      </c>
      <c r="I48" s="3">
        <v>232</v>
      </c>
    </row>
    <row r="49" spans="1:11" ht="12" customHeight="1" x14ac:dyDescent="0.2">
      <c r="A49" s="27" t="s">
        <v>32</v>
      </c>
      <c r="B49" s="1" t="s">
        <v>10</v>
      </c>
      <c r="C49" s="10">
        <v>8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8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11</v>
      </c>
      <c r="D50" s="10">
        <v>1</v>
      </c>
      <c r="E50" s="10" t="s">
        <v>46</v>
      </c>
      <c r="F50" s="10" t="s">
        <v>43</v>
      </c>
      <c r="G50" s="10" t="s">
        <v>46</v>
      </c>
      <c r="H50" s="10">
        <v>1</v>
      </c>
      <c r="I50" s="10">
        <v>10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16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22</v>
      </c>
      <c r="D52" s="10">
        <v>1</v>
      </c>
      <c r="E52" s="10" t="s">
        <v>43</v>
      </c>
      <c r="F52" s="10" t="s">
        <v>43</v>
      </c>
      <c r="G52" s="10">
        <v>1</v>
      </c>
      <c r="H52" s="10" t="s">
        <v>43</v>
      </c>
      <c r="I52" s="10">
        <v>21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24</v>
      </c>
      <c r="D53" s="10">
        <v>1</v>
      </c>
      <c r="E53" s="10" t="s">
        <v>43</v>
      </c>
      <c r="F53" s="10" t="s">
        <v>43</v>
      </c>
      <c r="G53" s="10" t="s">
        <v>43</v>
      </c>
      <c r="H53" s="10">
        <v>1</v>
      </c>
      <c r="I53" s="10">
        <v>23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27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27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26</v>
      </c>
      <c r="D55" s="10">
        <v>2</v>
      </c>
      <c r="E55" s="10" t="s">
        <v>43</v>
      </c>
      <c r="F55" s="10" t="s">
        <v>43</v>
      </c>
      <c r="G55" s="10" t="s">
        <v>43</v>
      </c>
      <c r="H55" s="10">
        <v>2</v>
      </c>
      <c r="I55" s="10">
        <v>24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20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20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32</v>
      </c>
      <c r="D57" s="10">
        <v>2</v>
      </c>
      <c r="E57" s="10">
        <v>2</v>
      </c>
      <c r="F57" s="10" t="s">
        <v>43</v>
      </c>
      <c r="G57" s="10" t="s">
        <v>43</v>
      </c>
      <c r="H57" s="10" t="s">
        <v>43</v>
      </c>
      <c r="I57" s="10">
        <v>30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20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20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13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12</v>
      </c>
      <c r="D60" s="10">
        <v>1</v>
      </c>
      <c r="E60" s="10" t="s">
        <v>43</v>
      </c>
      <c r="F60" s="10" t="s">
        <v>43</v>
      </c>
      <c r="G60" s="10" t="s">
        <v>43</v>
      </c>
      <c r="H60" s="10">
        <v>1</v>
      </c>
      <c r="I60" s="10">
        <v>11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12</v>
      </c>
      <c r="D61" s="10">
        <v>4</v>
      </c>
      <c r="E61" s="10">
        <v>2</v>
      </c>
      <c r="F61" s="10">
        <v>1</v>
      </c>
      <c r="G61" s="10">
        <v>1</v>
      </c>
      <c r="H61" s="10" t="s">
        <v>43</v>
      </c>
      <c r="I61" s="10">
        <v>8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</v>
      </c>
      <c r="D62" s="10">
        <v>4</v>
      </c>
      <c r="E62" s="10">
        <v>3</v>
      </c>
      <c r="F62" s="10" t="s">
        <v>43</v>
      </c>
      <c r="G62" s="10">
        <v>1</v>
      </c>
      <c r="H62" s="10" t="s">
        <v>43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9</v>
      </c>
      <c r="D63" s="10">
        <v>8</v>
      </c>
      <c r="E63" s="10">
        <v>7</v>
      </c>
      <c r="F63" s="10" t="s">
        <v>43</v>
      </c>
      <c r="G63" s="10" t="s">
        <v>43</v>
      </c>
      <c r="H63" s="10">
        <v>1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8</v>
      </c>
      <c r="D64" s="10">
        <v>8</v>
      </c>
      <c r="E64" s="10">
        <v>7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</v>
      </c>
      <c r="D65" s="10">
        <v>4</v>
      </c>
      <c r="E65" s="10">
        <v>4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1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90</v>
      </c>
      <c r="D6" s="3">
        <v>22</v>
      </c>
      <c r="E6" s="3">
        <v>9</v>
      </c>
      <c r="F6" s="3">
        <v>2</v>
      </c>
      <c r="G6" s="3">
        <v>6</v>
      </c>
      <c r="H6" s="3">
        <v>5</v>
      </c>
      <c r="I6" s="3">
        <v>68</v>
      </c>
    </row>
    <row r="7" spans="1:32" ht="12" customHeight="1" x14ac:dyDescent="0.2">
      <c r="A7" s="27" t="s">
        <v>32</v>
      </c>
      <c r="B7" s="1" t="s">
        <v>10</v>
      </c>
      <c r="C7" s="10" t="s">
        <v>43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 t="s">
        <v>43</v>
      </c>
      <c r="J7" t="s">
        <v>32</v>
      </c>
      <c r="K7" t="s">
        <v>32</v>
      </c>
      <c r="L7" t="s">
        <v>32</v>
      </c>
    </row>
    <row r="8" spans="1:32" ht="12" customHeight="1" x14ac:dyDescent="0.2">
      <c r="A8" s="27" t="s">
        <v>32</v>
      </c>
      <c r="B8" s="1" t="s">
        <v>11</v>
      </c>
      <c r="C8" s="10">
        <v>2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7</v>
      </c>
      <c r="D10" s="10">
        <v>1</v>
      </c>
      <c r="E10" s="10" t="s">
        <v>43</v>
      </c>
      <c r="F10" s="10" t="s">
        <v>43</v>
      </c>
      <c r="G10" s="10" t="s">
        <v>43</v>
      </c>
      <c r="H10" s="10">
        <v>1</v>
      </c>
      <c r="I10" s="10">
        <v>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8</v>
      </c>
      <c r="D11" s="10">
        <v>2</v>
      </c>
      <c r="E11" s="10" t="s">
        <v>43</v>
      </c>
      <c r="F11" s="10" t="s">
        <v>43</v>
      </c>
      <c r="G11" s="10">
        <v>2</v>
      </c>
      <c r="H11" s="10" t="s">
        <v>43</v>
      </c>
      <c r="I11" s="10">
        <v>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9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10</v>
      </c>
      <c r="D14" s="10">
        <v>2</v>
      </c>
      <c r="E14" s="10" t="s">
        <v>43</v>
      </c>
      <c r="F14" s="10" t="s">
        <v>43</v>
      </c>
      <c r="G14" s="10" t="s">
        <v>43</v>
      </c>
      <c r="H14" s="10">
        <v>2</v>
      </c>
      <c r="I14" s="10">
        <v>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5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4</v>
      </c>
      <c r="D18" s="10">
        <v>1</v>
      </c>
      <c r="E18" s="10" t="s">
        <v>43</v>
      </c>
      <c r="F18" s="10" t="s">
        <v>43</v>
      </c>
      <c r="G18" s="10" t="s">
        <v>43</v>
      </c>
      <c r="H18" s="10">
        <v>1</v>
      </c>
      <c r="I18" s="10">
        <v>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6</v>
      </c>
      <c r="D19" s="10">
        <v>2</v>
      </c>
      <c r="E19" s="10" t="s">
        <v>43</v>
      </c>
      <c r="F19" s="10">
        <v>1</v>
      </c>
      <c r="G19" s="10">
        <v>1</v>
      </c>
      <c r="H19" s="10" t="s">
        <v>43</v>
      </c>
      <c r="I19" s="10">
        <v>4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5</v>
      </c>
      <c r="D20" s="10">
        <v>1</v>
      </c>
      <c r="E20" s="10" t="s">
        <v>43</v>
      </c>
      <c r="F20" s="10" t="s">
        <v>43</v>
      </c>
      <c r="G20" s="10" t="s">
        <v>43</v>
      </c>
      <c r="H20" s="10">
        <v>1</v>
      </c>
      <c r="I20" s="10">
        <v>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5</v>
      </c>
      <c r="D21" s="10">
        <v>5</v>
      </c>
      <c r="E21" s="10">
        <v>5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3</v>
      </c>
      <c r="D22" s="10">
        <v>3</v>
      </c>
      <c r="E22" s="10">
        <v>2</v>
      </c>
      <c r="F22" s="10" t="s">
        <v>43</v>
      </c>
      <c r="G22" s="10">
        <v>1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2</v>
      </c>
      <c r="D23" s="10">
        <v>2</v>
      </c>
      <c r="E23" s="10" t="s">
        <v>43</v>
      </c>
      <c r="F23" s="10">
        <v>1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</v>
      </c>
      <c r="D24" s="10">
        <v>1</v>
      </c>
      <c r="E24" s="10" t="s">
        <v>43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</v>
      </c>
      <c r="D25" s="10">
        <v>2</v>
      </c>
      <c r="E25" s="10">
        <v>2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53</v>
      </c>
      <c r="D27" s="3">
        <v>12</v>
      </c>
      <c r="E27" s="3">
        <v>4</v>
      </c>
      <c r="F27" s="3">
        <v>1</v>
      </c>
      <c r="G27" s="3">
        <v>4</v>
      </c>
      <c r="H27" s="3">
        <v>3</v>
      </c>
      <c r="I27" s="3">
        <v>41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2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2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4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2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5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7</v>
      </c>
      <c r="D35" s="10">
        <v>2</v>
      </c>
      <c r="E35" s="10" t="s">
        <v>43</v>
      </c>
      <c r="F35" s="10" t="s">
        <v>43</v>
      </c>
      <c r="G35" s="10" t="s">
        <v>43</v>
      </c>
      <c r="H35" s="10">
        <v>2</v>
      </c>
      <c r="I35" s="10">
        <v>5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5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5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4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3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1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4</v>
      </c>
      <c r="D40" s="10">
        <v>2</v>
      </c>
      <c r="E40" s="10" t="s">
        <v>43</v>
      </c>
      <c r="F40" s="10">
        <v>1</v>
      </c>
      <c r="G40" s="10">
        <v>1</v>
      </c>
      <c r="H40" s="10" t="s">
        <v>43</v>
      </c>
      <c r="I40" s="10">
        <v>2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3</v>
      </c>
      <c r="D41" s="10">
        <v>1</v>
      </c>
      <c r="E41" s="10" t="s">
        <v>43</v>
      </c>
      <c r="F41" s="10" t="s">
        <v>43</v>
      </c>
      <c r="G41" s="10" t="s">
        <v>43</v>
      </c>
      <c r="H41" s="10">
        <v>1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</v>
      </c>
      <c r="D42" s="10">
        <v>3</v>
      </c>
      <c r="E42" s="10">
        <v>3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</v>
      </c>
      <c r="D43" s="10">
        <v>2</v>
      </c>
      <c r="E43" s="10">
        <v>1</v>
      </c>
      <c r="F43" s="10" t="s">
        <v>43</v>
      </c>
      <c r="G43" s="10">
        <v>1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1</v>
      </c>
      <c r="D44" s="10">
        <v>1</v>
      </c>
      <c r="E44" s="10" t="s">
        <v>43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 t="s">
        <v>43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37</v>
      </c>
      <c r="D48" s="3">
        <v>10</v>
      </c>
      <c r="E48" s="3">
        <v>5</v>
      </c>
      <c r="F48" s="3">
        <v>1</v>
      </c>
      <c r="G48" s="3">
        <v>2</v>
      </c>
      <c r="H48" s="3">
        <v>2</v>
      </c>
      <c r="I48" s="3">
        <v>27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 t="s">
        <v>43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 t="s">
        <v>43</v>
      </c>
      <c r="J50" t="s">
        <v>32</v>
      </c>
      <c r="K50" t="s">
        <v>32</v>
      </c>
      <c r="L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4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4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4</v>
      </c>
      <c r="D52" s="10">
        <v>1</v>
      </c>
      <c r="E52" s="10" t="s">
        <v>43</v>
      </c>
      <c r="F52" s="10" t="s">
        <v>43</v>
      </c>
      <c r="G52" s="10" t="s">
        <v>43</v>
      </c>
      <c r="H52" s="10">
        <v>1</v>
      </c>
      <c r="I52" s="10">
        <v>3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4</v>
      </c>
      <c r="D53" s="10">
        <v>2</v>
      </c>
      <c r="E53" s="10" t="s">
        <v>43</v>
      </c>
      <c r="F53" s="10" t="s">
        <v>43</v>
      </c>
      <c r="G53" s="10">
        <v>2</v>
      </c>
      <c r="H53" s="10" t="s">
        <v>43</v>
      </c>
      <c r="I53" s="10">
        <v>2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2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2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4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4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2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2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1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 t="s">
        <v>43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 t="s">
        <v>43</v>
      </c>
      <c r="J59" t="s">
        <v>32</v>
      </c>
      <c r="K59" t="s">
        <v>32</v>
      </c>
      <c r="L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3</v>
      </c>
      <c r="D60" s="10">
        <v>1</v>
      </c>
      <c r="E60" s="10" t="s">
        <v>43</v>
      </c>
      <c r="F60" s="10" t="s">
        <v>43</v>
      </c>
      <c r="G60" s="10" t="s">
        <v>43</v>
      </c>
      <c r="H60" s="10">
        <v>1</v>
      </c>
      <c r="I60" s="10">
        <v>2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2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2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2</v>
      </c>
      <c r="D62" s="10" t="s">
        <v>43</v>
      </c>
      <c r="E62" s="10" t="s">
        <v>43</v>
      </c>
      <c r="F62" s="10" t="s">
        <v>43</v>
      </c>
      <c r="G62" s="10" t="s">
        <v>43</v>
      </c>
      <c r="H62" s="10" t="s">
        <v>43</v>
      </c>
      <c r="I62" s="10">
        <v>2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>
        <v>2</v>
      </c>
      <c r="D63" s="10">
        <v>2</v>
      </c>
      <c r="E63" s="10">
        <v>2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1</v>
      </c>
      <c r="D64" s="10">
        <v>1</v>
      </c>
      <c r="E64" s="10">
        <v>1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 t="s">
        <v>43</v>
      </c>
      <c r="F65" s="10">
        <v>1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2</v>
      </c>
      <c r="D67" s="10">
        <v>2</v>
      </c>
      <c r="E67" s="10">
        <v>2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10234</v>
      </c>
      <c r="D6" s="3">
        <v>2183</v>
      </c>
      <c r="E6" s="3">
        <v>1258</v>
      </c>
      <c r="F6" s="3">
        <v>147</v>
      </c>
      <c r="G6" s="3">
        <v>450</v>
      </c>
      <c r="H6" s="3">
        <v>328</v>
      </c>
      <c r="I6" s="3">
        <v>8051</v>
      </c>
    </row>
    <row r="7" spans="1:32" ht="12" customHeight="1" x14ac:dyDescent="0.2">
      <c r="A7" s="27" t="s">
        <v>32</v>
      </c>
      <c r="B7" s="1" t="s">
        <v>10</v>
      </c>
      <c r="C7" s="10">
        <v>82</v>
      </c>
      <c r="D7" s="10">
        <v>7</v>
      </c>
      <c r="E7" s="10" t="s">
        <v>46</v>
      </c>
      <c r="F7" s="10">
        <v>2</v>
      </c>
      <c r="G7" s="10" t="s">
        <v>46</v>
      </c>
      <c r="H7" s="10">
        <v>5</v>
      </c>
      <c r="I7" s="10">
        <v>75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210</v>
      </c>
      <c r="D8" s="10">
        <v>14</v>
      </c>
      <c r="E8" s="10" t="s">
        <v>46</v>
      </c>
      <c r="F8" s="10">
        <v>5</v>
      </c>
      <c r="G8" s="10" t="s">
        <v>46</v>
      </c>
      <c r="H8" s="10">
        <v>9</v>
      </c>
      <c r="I8" s="10">
        <v>196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276</v>
      </c>
      <c r="D9" s="10">
        <v>6</v>
      </c>
      <c r="E9" s="10" t="s">
        <v>46</v>
      </c>
      <c r="F9" s="10">
        <v>4</v>
      </c>
      <c r="G9" s="10" t="s">
        <v>46</v>
      </c>
      <c r="H9" s="10">
        <v>2</v>
      </c>
      <c r="I9" s="10">
        <v>270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409</v>
      </c>
      <c r="D10" s="10">
        <v>26</v>
      </c>
      <c r="E10" s="10">
        <v>6</v>
      </c>
      <c r="F10" s="10">
        <v>5</v>
      </c>
      <c r="G10" s="10">
        <v>2</v>
      </c>
      <c r="H10" s="10">
        <v>13</v>
      </c>
      <c r="I10" s="10">
        <v>383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520</v>
      </c>
      <c r="D11" s="10">
        <v>25</v>
      </c>
      <c r="E11" s="10">
        <v>6</v>
      </c>
      <c r="F11" s="10">
        <v>4</v>
      </c>
      <c r="G11" s="10">
        <v>3</v>
      </c>
      <c r="H11" s="10">
        <v>12</v>
      </c>
      <c r="I11" s="10">
        <v>495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796</v>
      </c>
      <c r="D12" s="10">
        <v>44</v>
      </c>
      <c r="E12" s="10">
        <v>2</v>
      </c>
      <c r="F12" s="10">
        <v>5</v>
      </c>
      <c r="G12" s="10">
        <v>7</v>
      </c>
      <c r="H12" s="10">
        <v>30</v>
      </c>
      <c r="I12" s="10">
        <v>752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966</v>
      </c>
      <c r="D13" s="10">
        <v>43</v>
      </c>
      <c r="E13" s="10">
        <v>7</v>
      </c>
      <c r="F13" s="10">
        <v>3</v>
      </c>
      <c r="G13" s="10">
        <v>9</v>
      </c>
      <c r="H13" s="10">
        <v>24</v>
      </c>
      <c r="I13" s="10">
        <v>923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994</v>
      </c>
      <c r="D14" s="10">
        <v>48</v>
      </c>
      <c r="E14" s="10">
        <v>6</v>
      </c>
      <c r="F14" s="10">
        <v>10</v>
      </c>
      <c r="G14" s="10">
        <v>5</v>
      </c>
      <c r="H14" s="10">
        <v>27</v>
      </c>
      <c r="I14" s="10">
        <v>946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913</v>
      </c>
      <c r="D15" s="10">
        <v>48</v>
      </c>
      <c r="E15" s="10">
        <v>7</v>
      </c>
      <c r="F15" s="10">
        <v>6</v>
      </c>
      <c r="G15" s="10">
        <v>8</v>
      </c>
      <c r="H15" s="10">
        <v>27</v>
      </c>
      <c r="I15" s="10">
        <v>865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894</v>
      </c>
      <c r="D16" s="10">
        <v>45</v>
      </c>
      <c r="E16" s="10">
        <v>5</v>
      </c>
      <c r="F16" s="10">
        <v>8</v>
      </c>
      <c r="G16" s="10">
        <v>6</v>
      </c>
      <c r="H16" s="10">
        <v>26</v>
      </c>
      <c r="I16" s="10">
        <v>849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829</v>
      </c>
      <c r="D17" s="10">
        <v>68</v>
      </c>
      <c r="E17" s="10">
        <v>19</v>
      </c>
      <c r="F17" s="10">
        <v>19</v>
      </c>
      <c r="G17" s="10">
        <v>5</v>
      </c>
      <c r="H17" s="10">
        <v>25</v>
      </c>
      <c r="I17" s="10">
        <v>761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767</v>
      </c>
      <c r="D18" s="10">
        <v>49</v>
      </c>
      <c r="E18" s="10">
        <v>15</v>
      </c>
      <c r="F18" s="10">
        <v>10</v>
      </c>
      <c r="G18" s="10">
        <v>3</v>
      </c>
      <c r="H18" s="10">
        <v>21</v>
      </c>
      <c r="I18" s="10">
        <v>718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569</v>
      </c>
      <c r="D19" s="10">
        <v>119</v>
      </c>
      <c r="E19" s="10">
        <v>78</v>
      </c>
      <c r="F19" s="10">
        <v>15</v>
      </c>
      <c r="G19" s="10">
        <v>5</v>
      </c>
      <c r="H19" s="10">
        <v>21</v>
      </c>
      <c r="I19" s="10">
        <v>450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463</v>
      </c>
      <c r="D20" s="10">
        <v>265</v>
      </c>
      <c r="E20" s="10">
        <v>183</v>
      </c>
      <c r="F20" s="10">
        <v>17</v>
      </c>
      <c r="G20" s="10">
        <v>24</v>
      </c>
      <c r="H20" s="10">
        <v>41</v>
      </c>
      <c r="I20" s="10">
        <v>198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547</v>
      </c>
      <c r="D21" s="10">
        <v>477</v>
      </c>
      <c r="E21" s="10">
        <v>370</v>
      </c>
      <c r="F21" s="10">
        <v>14</v>
      </c>
      <c r="G21" s="10">
        <v>70</v>
      </c>
      <c r="H21" s="10">
        <v>23</v>
      </c>
      <c r="I21" s="10">
        <v>70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432</v>
      </c>
      <c r="D22" s="10">
        <v>383</v>
      </c>
      <c r="E22" s="10">
        <v>272</v>
      </c>
      <c r="F22" s="10">
        <v>7</v>
      </c>
      <c r="G22" s="10">
        <v>93</v>
      </c>
      <c r="H22" s="10">
        <v>11</v>
      </c>
      <c r="I22" s="10">
        <v>49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272</v>
      </c>
      <c r="D23" s="10">
        <v>246</v>
      </c>
      <c r="E23" s="10">
        <v>161</v>
      </c>
      <c r="F23" s="10">
        <v>5</v>
      </c>
      <c r="G23" s="10">
        <v>74</v>
      </c>
      <c r="H23" s="10">
        <v>6</v>
      </c>
      <c r="I23" s="10">
        <v>26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176</v>
      </c>
      <c r="D24" s="10">
        <v>162</v>
      </c>
      <c r="E24" s="10">
        <v>81</v>
      </c>
      <c r="F24" s="10">
        <v>4</v>
      </c>
      <c r="G24" s="10">
        <v>76</v>
      </c>
      <c r="H24" s="10">
        <v>1</v>
      </c>
      <c r="I24" s="10">
        <v>14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116</v>
      </c>
      <c r="D25" s="10">
        <v>105</v>
      </c>
      <c r="E25" s="10">
        <v>38</v>
      </c>
      <c r="F25" s="10">
        <v>4</v>
      </c>
      <c r="G25" s="10">
        <v>59</v>
      </c>
      <c r="H25" s="10">
        <v>4</v>
      </c>
      <c r="I25" s="10">
        <v>11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3</v>
      </c>
      <c r="D26" s="10">
        <v>3</v>
      </c>
      <c r="E26" s="10">
        <v>2</v>
      </c>
      <c r="F26" s="10" t="s">
        <v>43</v>
      </c>
      <c r="G26" s="10">
        <v>1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5846</v>
      </c>
      <c r="D27" s="3">
        <v>1393</v>
      </c>
      <c r="E27" s="3">
        <v>709</v>
      </c>
      <c r="F27" s="3">
        <v>112</v>
      </c>
      <c r="G27" s="3">
        <v>376</v>
      </c>
      <c r="H27" s="3">
        <v>196</v>
      </c>
      <c r="I27" s="3">
        <v>4453</v>
      </c>
    </row>
    <row r="28" spans="1:11" ht="12" customHeight="1" x14ac:dyDescent="0.2">
      <c r="A28" s="27" t="s">
        <v>32</v>
      </c>
      <c r="B28" s="1" t="s">
        <v>10</v>
      </c>
      <c r="C28" s="10">
        <v>42</v>
      </c>
      <c r="D28" s="10">
        <v>2</v>
      </c>
      <c r="E28" s="10" t="s">
        <v>46</v>
      </c>
      <c r="F28" s="10">
        <v>1</v>
      </c>
      <c r="G28" s="10" t="s">
        <v>46</v>
      </c>
      <c r="H28" s="10">
        <v>1</v>
      </c>
      <c r="I28" s="10">
        <v>40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110</v>
      </c>
      <c r="D29" s="10">
        <v>4</v>
      </c>
      <c r="E29" s="10" t="s">
        <v>46</v>
      </c>
      <c r="F29" s="10">
        <v>2</v>
      </c>
      <c r="G29" s="10" t="s">
        <v>46</v>
      </c>
      <c r="H29" s="10">
        <v>2</v>
      </c>
      <c r="I29" s="10">
        <v>106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148</v>
      </c>
      <c r="D30" s="10">
        <v>4</v>
      </c>
      <c r="E30" s="10" t="s">
        <v>46</v>
      </c>
      <c r="F30" s="10">
        <v>3</v>
      </c>
      <c r="G30" s="10" t="s">
        <v>46</v>
      </c>
      <c r="H30" s="10">
        <v>1</v>
      </c>
      <c r="I30" s="10">
        <v>144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195</v>
      </c>
      <c r="D31" s="10">
        <v>14</v>
      </c>
      <c r="E31" s="10">
        <v>3</v>
      </c>
      <c r="F31" s="10">
        <v>3</v>
      </c>
      <c r="G31" s="10">
        <v>1</v>
      </c>
      <c r="H31" s="10">
        <v>7</v>
      </c>
      <c r="I31" s="10">
        <v>181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269</v>
      </c>
      <c r="D32" s="10">
        <v>11</v>
      </c>
      <c r="E32" s="10">
        <v>3</v>
      </c>
      <c r="F32" s="10" t="s">
        <v>43</v>
      </c>
      <c r="G32" s="10">
        <v>3</v>
      </c>
      <c r="H32" s="10">
        <v>5</v>
      </c>
      <c r="I32" s="10">
        <v>258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415</v>
      </c>
      <c r="D33" s="10">
        <v>28</v>
      </c>
      <c r="E33" s="10">
        <v>1</v>
      </c>
      <c r="F33" s="10">
        <v>1</v>
      </c>
      <c r="G33" s="10">
        <v>5</v>
      </c>
      <c r="H33" s="10">
        <v>21</v>
      </c>
      <c r="I33" s="10">
        <v>387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512</v>
      </c>
      <c r="D34" s="10">
        <v>26</v>
      </c>
      <c r="E34" s="10">
        <v>3</v>
      </c>
      <c r="F34" s="10">
        <v>2</v>
      </c>
      <c r="G34" s="10">
        <v>4</v>
      </c>
      <c r="H34" s="10">
        <v>17</v>
      </c>
      <c r="I34" s="10">
        <v>486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527</v>
      </c>
      <c r="D35" s="10">
        <v>32</v>
      </c>
      <c r="E35" s="10">
        <v>3</v>
      </c>
      <c r="F35" s="10">
        <v>7</v>
      </c>
      <c r="G35" s="10">
        <v>3</v>
      </c>
      <c r="H35" s="10">
        <v>19</v>
      </c>
      <c r="I35" s="10">
        <v>495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544</v>
      </c>
      <c r="D36" s="10">
        <v>35</v>
      </c>
      <c r="E36" s="10">
        <v>5</v>
      </c>
      <c r="F36" s="10">
        <v>6</v>
      </c>
      <c r="G36" s="10">
        <v>5</v>
      </c>
      <c r="H36" s="10">
        <v>19</v>
      </c>
      <c r="I36" s="10">
        <v>509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533</v>
      </c>
      <c r="D37" s="10">
        <v>28</v>
      </c>
      <c r="E37" s="10">
        <v>2</v>
      </c>
      <c r="F37" s="10">
        <v>4</v>
      </c>
      <c r="G37" s="10">
        <v>4</v>
      </c>
      <c r="H37" s="10">
        <v>18</v>
      </c>
      <c r="I37" s="10">
        <v>505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489</v>
      </c>
      <c r="D38" s="10">
        <v>47</v>
      </c>
      <c r="E38" s="10">
        <v>12</v>
      </c>
      <c r="F38" s="10">
        <v>16</v>
      </c>
      <c r="G38" s="10">
        <v>3</v>
      </c>
      <c r="H38" s="10">
        <v>16</v>
      </c>
      <c r="I38" s="10">
        <v>442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473</v>
      </c>
      <c r="D39" s="10">
        <v>30</v>
      </c>
      <c r="E39" s="10">
        <v>10</v>
      </c>
      <c r="F39" s="10">
        <v>7</v>
      </c>
      <c r="G39" s="10">
        <v>2</v>
      </c>
      <c r="H39" s="10">
        <v>11</v>
      </c>
      <c r="I39" s="10">
        <v>443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344</v>
      </c>
      <c r="D40" s="10">
        <v>86</v>
      </c>
      <c r="E40" s="10">
        <v>57</v>
      </c>
      <c r="F40" s="10">
        <v>12</v>
      </c>
      <c r="G40" s="10">
        <v>3</v>
      </c>
      <c r="H40" s="10">
        <v>14</v>
      </c>
      <c r="I40" s="10">
        <v>258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277</v>
      </c>
      <c r="D41" s="10">
        <v>177</v>
      </c>
      <c r="E41" s="10">
        <v>125</v>
      </c>
      <c r="F41" s="10">
        <v>15</v>
      </c>
      <c r="G41" s="10">
        <v>20</v>
      </c>
      <c r="H41" s="10">
        <v>17</v>
      </c>
      <c r="I41" s="10">
        <v>100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330</v>
      </c>
      <c r="D42" s="10">
        <v>294</v>
      </c>
      <c r="E42" s="10">
        <v>210</v>
      </c>
      <c r="F42" s="10">
        <v>13</v>
      </c>
      <c r="G42" s="10">
        <v>59</v>
      </c>
      <c r="H42" s="10">
        <v>12</v>
      </c>
      <c r="I42" s="10">
        <v>36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263</v>
      </c>
      <c r="D43" s="10">
        <v>233</v>
      </c>
      <c r="E43" s="10">
        <v>137</v>
      </c>
      <c r="F43" s="10">
        <v>7</v>
      </c>
      <c r="G43" s="10">
        <v>81</v>
      </c>
      <c r="H43" s="10">
        <v>8</v>
      </c>
      <c r="I43" s="10">
        <v>30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174</v>
      </c>
      <c r="D44" s="10">
        <v>155</v>
      </c>
      <c r="E44" s="10">
        <v>78</v>
      </c>
      <c r="F44" s="10">
        <v>5</v>
      </c>
      <c r="G44" s="10">
        <v>67</v>
      </c>
      <c r="H44" s="10">
        <v>5</v>
      </c>
      <c r="I44" s="10">
        <v>19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130</v>
      </c>
      <c r="D45" s="10">
        <v>121</v>
      </c>
      <c r="E45" s="10">
        <v>47</v>
      </c>
      <c r="F45" s="10">
        <v>4</v>
      </c>
      <c r="G45" s="10">
        <v>69</v>
      </c>
      <c r="H45" s="10">
        <v>1</v>
      </c>
      <c r="I45" s="10">
        <v>9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70</v>
      </c>
      <c r="D46" s="10">
        <v>65</v>
      </c>
      <c r="E46" s="10">
        <v>13</v>
      </c>
      <c r="F46" s="10">
        <v>4</v>
      </c>
      <c r="G46" s="10">
        <v>46</v>
      </c>
      <c r="H46" s="10">
        <v>2</v>
      </c>
      <c r="I46" s="10">
        <v>5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 t="s">
        <v>43</v>
      </c>
      <c r="F47" s="10" t="s">
        <v>43</v>
      </c>
      <c r="G47" s="10">
        <v>1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4388</v>
      </c>
      <c r="D48" s="3">
        <v>790</v>
      </c>
      <c r="E48" s="3">
        <v>549</v>
      </c>
      <c r="F48" s="3">
        <v>35</v>
      </c>
      <c r="G48" s="3">
        <v>74</v>
      </c>
      <c r="H48" s="3">
        <v>132</v>
      </c>
      <c r="I48" s="3">
        <v>3598</v>
      </c>
    </row>
    <row r="49" spans="1:11" ht="12" customHeight="1" x14ac:dyDescent="0.2">
      <c r="A49" s="27" t="s">
        <v>32</v>
      </c>
      <c r="B49" s="1" t="s">
        <v>10</v>
      </c>
      <c r="C49" s="10">
        <v>40</v>
      </c>
      <c r="D49" s="10">
        <v>5</v>
      </c>
      <c r="E49" s="10" t="s">
        <v>46</v>
      </c>
      <c r="F49" s="10">
        <v>1</v>
      </c>
      <c r="G49" s="10" t="s">
        <v>46</v>
      </c>
      <c r="H49" s="10">
        <v>4</v>
      </c>
      <c r="I49" s="10">
        <v>35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100</v>
      </c>
      <c r="D50" s="10">
        <v>10</v>
      </c>
      <c r="E50" s="10" t="s">
        <v>46</v>
      </c>
      <c r="F50" s="10">
        <v>3</v>
      </c>
      <c r="G50" s="10" t="s">
        <v>46</v>
      </c>
      <c r="H50" s="10">
        <v>7</v>
      </c>
      <c r="I50" s="10">
        <v>90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128</v>
      </c>
      <c r="D51" s="10">
        <v>2</v>
      </c>
      <c r="E51" s="10" t="s">
        <v>46</v>
      </c>
      <c r="F51" s="10">
        <v>1</v>
      </c>
      <c r="G51" s="10" t="s">
        <v>46</v>
      </c>
      <c r="H51" s="10">
        <v>1</v>
      </c>
      <c r="I51" s="10">
        <v>126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214</v>
      </c>
      <c r="D52" s="10">
        <v>12</v>
      </c>
      <c r="E52" s="10">
        <v>3</v>
      </c>
      <c r="F52" s="10">
        <v>2</v>
      </c>
      <c r="G52" s="10">
        <v>1</v>
      </c>
      <c r="H52" s="10">
        <v>6</v>
      </c>
      <c r="I52" s="10">
        <v>202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251</v>
      </c>
      <c r="D53" s="10">
        <v>14</v>
      </c>
      <c r="E53" s="10">
        <v>3</v>
      </c>
      <c r="F53" s="10">
        <v>4</v>
      </c>
      <c r="G53" s="10" t="s">
        <v>43</v>
      </c>
      <c r="H53" s="10">
        <v>7</v>
      </c>
      <c r="I53" s="10">
        <v>237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381</v>
      </c>
      <c r="D54" s="10">
        <v>16</v>
      </c>
      <c r="E54" s="10">
        <v>1</v>
      </c>
      <c r="F54" s="10">
        <v>4</v>
      </c>
      <c r="G54" s="10">
        <v>2</v>
      </c>
      <c r="H54" s="10">
        <v>9</v>
      </c>
      <c r="I54" s="10">
        <v>365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454</v>
      </c>
      <c r="D55" s="10">
        <v>17</v>
      </c>
      <c r="E55" s="10">
        <v>4</v>
      </c>
      <c r="F55" s="10">
        <v>1</v>
      </c>
      <c r="G55" s="10">
        <v>5</v>
      </c>
      <c r="H55" s="10">
        <v>7</v>
      </c>
      <c r="I55" s="10">
        <v>437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467</v>
      </c>
      <c r="D56" s="10">
        <v>16</v>
      </c>
      <c r="E56" s="10">
        <v>3</v>
      </c>
      <c r="F56" s="10">
        <v>3</v>
      </c>
      <c r="G56" s="10">
        <v>2</v>
      </c>
      <c r="H56" s="10">
        <v>8</v>
      </c>
      <c r="I56" s="10">
        <v>451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369</v>
      </c>
      <c r="D57" s="10">
        <v>13</v>
      </c>
      <c r="E57" s="10">
        <v>2</v>
      </c>
      <c r="F57" s="10" t="s">
        <v>43</v>
      </c>
      <c r="G57" s="10">
        <v>3</v>
      </c>
      <c r="H57" s="10">
        <v>8</v>
      </c>
      <c r="I57" s="10">
        <v>356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361</v>
      </c>
      <c r="D58" s="10">
        <v>17</v>
      </c>
      <c r="E58" s="10">
        <v>3</v>
      </c>
      <c r="F58" s="10">
        <v>4</v>
      </c>
      <c r="G58" s="10">
        <v>2</v>
      </c>
      <c r="H58" s="10">
        <v>8</v>
      </c>
      <c r="I58" s="10">
        <v>344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340</v>
      </c>
      <c r="D59" s="10">
        <v>21</v>
      </c>
      <c r="E59" s="10">
        <v>7</v>
      </c>
      <c r="F59" s="10">
        <v>3</v>
      </c>
      <c r="G59" s="10">
        <v>2</v>
      </c>
      <c r="H59" s="10">
        <v>9</v>
      </c>
      <c r="I59" s="10">
        <v>319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294</v>
      </c>
      <c r="D60" s="10">
        <v>19</v>
      </c>
      <c r="E60" s="10">
        <v>5</v>
      </c>
      <c r="F60" s="10">
        <v>3</v>
      </c>
      <c r="G60" s="10">
        <v>1</v>
      </c>
      <c r="H60" s="10">
        <v>10</v>
      </c>
      <c r="I60" s="10">
        <v>275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225</v>
      </c>
      <c r="D61" s="10">
        <v>33</v>
      </c>
      <c r="E61" s="10">
        <v>21</v>
      </c>
      <c r="F61" s="10">
        <v>3</v>
      </c>
      <c r="G61" s="10">
        <v>2</v>
      </c>
      <c r="H61" s="10">
        <v>7</v>
      </c>
      <c r="I61" s="10">
        <v>192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186</v>
      </c>
      <c r="D62" s="10">
        <v>88</v>
      </c>
      <c r="E62" s="10">
        <v>58</v>
      </c>
      <c r="F62" s="10">
        <v>2</v>
      </c>
      <c r="G62" s="10">
        <v>4</v>
      </c>
      <c r="H62" s="10">
        <v>24</v>
      </c>
      <c r="I62" s="10">
        <v>98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217</v>
      </c>
      <c r="D63" s="10">
        <v>183</v>
      </c>
      <c r="E63" s="10">
        <v>160</v>
      </c>
      <c r="F63" s="10">
        <v>1</v>
      </c>
      <c r="G63" s="10">
        <v>11</v>
      </c>
      <c r="H63" s="10">
        <v>11</v>
      </c>
      <c r="I63" s="10">
        <v>34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169</v>
      </c>
      <c r="D64" s="10">
        <v>150</v>
      </c>
      <c r="E64" s="10">
        <v>135</v>
      </c>
      <c r="F64" s="10" t="s">
        <v>43</v>
      </c>
      <c r="G64" s="10">
        <v>12</v>
      </c>
      <c r="H64" s="10">
        <v>3</v>
      </c>
      <c r="I64" s="10">
        <v>19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98</v>
      </c>
      <c r="D65" s="10">
        <v>91</v>
      </c>
      <c r="E65" s="10">
        <v>83</v>
      </c>
      <c r="F65" s="10" t="s">
        <v>43</v>
      </c>
      <c r="G65" s="10">
        <v>7</v>
      </c>
      <c r="H65" s="10">
        <v>1</v>
      </c>
      <c r="I65" s="10">
        <v>7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46</v>
      </c>
      <c r="D66" s="10">
        <v>41</v>
      </c>
      <c r="E66" s="10">
        <v>34</v>
      </c>
      <c r="F66" s="10" t="s">
        <v>43</v>
      </c>
      <c r="G66" s="10">
        <v>7</v>
      </c>
      <c r="H66" s="10" t="s">
        <v>43</v>
      </c>
      <c r="I66" s="10">
        <v>5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46</v>
      </c>
      <c r="D67" s="10">
        <v>40</v>
      </c>
      <c r="E67" s="10">
        <v>25</v>
      </c>
      <c r="F67" s="10" t="s">
        <v>43</v>
      </c>
      <c r="G67" s="10">
        <v>13</v>
      </c>
      <c r="H67" s="10">
        <v>2</v>
      </c>
      <c r="I67" s="10">
        <v>6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2</v>
      </c>
      <c r="D68" s="6">
        <v>2</v>
      </c>
      <c r="E68" s="6">
        <v>2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16869</v>
      </c>
      <c r="D6" s="3">
        <v>5587</v>
      </c>
      <c r="E6" s="3">
        <v>3569</v>
      </c>
      <c r="F6" s="3">
        <v>318</v>
      </c>
      <c r="G6" s="3">
        <v>1408</v>
      </c>
      <c r="H6" s="3">
        <v>292</v>
      </c>
      <c r="I6" s="3">
        <v>11282</v>
      </c>
    </row>
    <row r="7" spans="1:32" ht="12" customHeight="1" x14ac:dyDescent="0.2">
      <c r="A7" s="27" t="s">
        <v>32</v>
      </c>
      <c r="B7" s="1" t="s">
        <v>10</v>
      </c>
      <c r="C7" s="10">
        <v>177</v>
      </c>
      <c r="D7" s="10">
        <v>7</v>
      </c>
      <c r="E7" s="10" t="s">
        <v>46</v>
      </c>
      <c r="F7" s="10">
        <v>5</v>
      </c>
      <c r="G7" s="10" t="s">
        <v>46</v>
      </c>
      <c r="H7" s="10">
        <v>2</v>
      </c>
      <c r="I7" s="10">
        <v>170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380</v>
      </c>
      <c r="D8" s="10">
        <v>10</v>
      </c>
      <c r="E8" s="10" t="s">
        <v>46</v>
      </c>
      <c r="F8" s="10">
        <v>3</v>
      </c>
      <c r="G8" s="10" t="s">
        <v>46</v>
      </c>
      <c r="H8" s="10">
        <v>7</v>
      </c>
      <c r="I8" s="10">
        <v>370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522</v>
      </c>
      <c r="D9" s="10">
        <v>16</v>
      </c>
      <c r="E9" s="10" t="s">
        <v>46</v>
      </c>
      <c r="F9" s="10">
        <v>11</v>
      </c>
      <c r="G9" s="10" t="s">
        <v>46</v>
      </c>
      <c r="H9" s="10">
        <v>5</v>
      </c>
      <c r="I9" s="10">
        <v>506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718</v>
      </c>
      <c r="D10" s="10">
        <v>24</v>
      </c>
      <c r="E10" s="10" t="s">
        <v>43</v>
      </c>
      <c r="F10" s="10">
        <v>10</v>
      </c>
      <c r="G10" s="10">
        <v>1</v>
      </c>
      <c r="H10" s="10">
        <v>13</v>
      </c>
      <c r="I10" s="10">
        <v>694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634</v>
      </c>
      <c r="D11" s="10">
        <v>20</v>
      </c>
      <c r="E11" s="10">
        <v>7</v>
      </c>
      <c r="F11" s="10">
        <v>1</v>
      </c>
      <c r="G11" s="10">
        <v>4</v>
      </c>
      <c r="H11" s="10">
        <v>8</v>
      </c>
      <c r="I11" s="10">
        <v>614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868</v>
      </c>
      <c r="D12" s="10">
        <v>29</v>
      </c>
      <c r="E12" s="10">
        <v>11</v>
      </c>
      <c r="F12" s="10">
        <v>3</v>
      </c>
      <c r="G12" s="10">
        <v>3</v>
      </c>
      <c r="H12" s="10">
        <v>12</v>
      </c>
      <c r="I12" s="10">
        <v>839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1163</v>
      </c>
      <c r="D13" s="10">
        <v>28</v>
      </c>
      <c r="E13" s="10">
        <v>4</v>
      </c>
      <c r="F13" s="10">
        <v>4</v>
      </c>
      <c r="G13" s="10">
        <v>3</v>
      </c>
      <c r="H13" s="10">
        <v>17</v>
      </c>
      <c r="I13" s="10">
        <v>1135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1171</v>
      </c>
      <c r="D14" s="10">
        <v>46</v>
      </c>
      <c r="E14" s="10">
        <v>7</v>
      </c>
      <c r="F14" s="10">
        <v>6</v>
      </c>
      <c r="G14" s="10">
        <v>11</v>
      </c>
      <c r="H14" s="10">
        <v>22</v>
      </c>
      <c r="I14" s="10">
        <v>1125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1224</v>
      </c>
      <c r="D15" s="10">
        <v>50</v>
      </c>
      <c r="E15" s="10">
        <v>12</v>
      </c>
      <c r="F15" s="10">
        <v>15</v>
      </c>
      <c r="G15" s="10">
        <v>7</v>
      </c>
      <c r="H15" s="10">
        <v>16</v>
      </c>
      <c r="I15" s="10">
        <v>1174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1192</v>
      </c>
      <c r="D16" s="10">
        <v>59</v>
      </c>
      <c r="E16" s="10">
        <v>10</v>
      </c>
      <c r="F16" s="10">
        <v>19</v>
      </c>
      <c r="G16" s="10">
        <v>5</v>
      </c>
      <c r="H16" s="10">
        <v>25</v>
      </c>
      <c r="I16" s="10">
        <v>1133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1169</v>
      </c>
      <c r="D17" s="10">
        <v>66</v>
      </c>
      <c r="E17" s="10">
        <v>11</v>
      </c>
      <c r="F17" s="10">
        <v>19</v>
      </c>
      <c r="G17" s="10">
        <v>7</v>
      </c>
      <c r="H17" s="10">
        <v>29</v>
      </c>
      <c r="I17" s="10">
        <v>1103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1125</v>
      </c>
      <c r="D18" s="10">
        <v>91</v>
      </c>
      <c r="E18" s="10">
        <v>40</v>
      </c>
      <c r="F18" s="10">
        <v>23</v>
      </c>
      <c r="G18" s="10">
        <v>2</v>
      </c>
      <c r="H18" s="10">
        <v>26</v>
      </c>
      <c r="I18" s="10">
        <v>1034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985</v>
      </c>
      <c r="D19" s="10">
        <v>234</v>
      </c>
      <c r="E19" s="10">
        <v>162</v>
      </c>
      <c r="F19" s="10">
        <v>41</v>
      </c>
      <c r="G19" s="10">
        <v>15</v>
      </c>
      <c r="H19" s="10">
        <v>16</v>
      </c>
      <c r="I19" s="10">
        <v>751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852</v>
      </c>
      <c r="D20" s="10">
        <v>512</v>
      </c>
      <c r="E20" s="10">
        <v>399</v>
      </c>
      <c r="F20" s="10">
        <v>30</v>
      </c>
      <c r="G20" s="10">
        <v>38</v>
      </c>
      <c r="H20" s="10">
        <v>45</v>
      </c>
      <c r="I20" s="10">
        <v>340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1266</v>
      </c>
      <c r="D21" s="10">
        <v>1131</v>
      </c>
      <c r="E21" s="10">
        <v>892</v>
      </c>
      <c r="F21" s="10">
        <v>22</v>
      </c>
      <c r="G21" s="10">
        <v>191</v>
      </c>
      <c r="H21" s="10">
        <v>26</v>
      </c>
      <c r="I21" s="10">
        <v>135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1328</v>
      </c>
      <c r="D22" s="10">
        <v>1258</v>
      </c>
      <c r="E22" s="10">
        <v>942</v>
      </c>
      <c r="F22" s="10">
        <v>20</v>
      </c>
      <c r="G22" s="10">
        <v>286</v>
      </c>
      <c r="H22" s="10">
        <v>10</v>
      </c>
      <c r="I22" s="10">
        <v>70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941</v>
      </c>
      <c r="D23" s="10">
        <v>902</v>
      </c>
      <c r="E23" s="10">
        <v>575</v>
      </c>
      <c r="F23" s="10">
        <v>18</v>
      </c>
      <c r="G23" s="10">
        <v>306</v>
      </c>
      <c r="H23" s="10">
        <v>3</v>
      </c>
      <c r="I23" s="10">
        <v>39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681</v>
      </c>
      <c r="D24" s="10">
        <v>656</v>
      </c>
      <c r="E24" s="10">
        <v>314</v>
      </c>
      <c r="F24" s="10">
        <v>33</v>
      </c>
      <c r="G24" s="10">
        <v>300</v>
      </c>
      <c r="H24" s="10">
        <v>9</v>
      </c>
      <c r="I24" s="10">
        <v>25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464</v>
      </c>
      <c r="D25" s="10">
        <v>440</v>
      </c>
      <c r="E25" s="10">
        <v>180</v>
      </c>
      <c r="F25" s="10">
        <v>35</v>
      </c>
      <c r="G25" s="10">
        <v>224</v>
      </c>
      <c r="H25" s="10">
        <v>1</v>
      </c>
      <c r="I25" s="10">
        <v>24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9</v>
      </c>
      <c r="D26" s="10">
        <v>8</v>
      </c>
      <c r="E26" s="10">
        <v>3</v>
      </c>
      <c r="F26" s="10" t="s">
        <v>43</v>
      </c>
      <c r="G26" s="10">
        <v>5</v>
      </c>
      <c r="H26" s="10" t="s">
        <v>43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9974</v>
      </c>
      <c r="D27" s="3">
        <v>3558</v>
      </c>
      <c r="E27" s="3">
        <v>1904</v>
      </c>
      <c r="F27" s="3">
        <v>249</v>
      </c>
      <c r="G27" s="3">
        <v>1216</v>
      </c>
      <c r="H27" s="3">
        <v>189</v>
      </c>
      <c r="I27" s="3">
        <v>6416</v>
      </c>
    </row>
    <row r="28" spans="1:11" ht="12" customHeight="1" x14ac:dyDescent="0.2">
      <c r="A28" s="27" t="s">
        <v>32</v>
      </c>
      <c r="B28" s="1" t="s">
        <v>10</v>
      </c>
      <c r="C28" s="10">
        <v>83</v>
      </c>
      <c r="D28" s="10">
        <v>4</v>
      </c>
      <c r="E28" s="10" t="s">
        <v>46</v>
      </c>
      <c r="F28" s="10">
        <v>3</v>
      </c>
      <c r="G28" s="10" t="s">
        <v>46</v>
      </c>
      <c r="H28" s="10">
        <v>1</v>
      </c>
      <c r="I28" s="10">
        <v>79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197</v>
      </c>
      <c r="D29" s="10">
        <v>5</v>
      </c>
      <c r="E29" s="10" t="s">
        <v>46</v>
      </c>
      <c r="F29" s="10">
        <v>2</v>
      </c>
      <c r="G29" s="10" t="s">
        <v>46</v>
      </c>
      <c r="H29" s="10">
        <v>3</v>
      </c>
      <c r="I29" s="10">
        <v>192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245</v>
      </c>
      <c r="D30" s="10">
        <v>7</v>
      </c>
      <c r="E30" s="10" t="s">
        <v>46</v>
      </c>
      <c r="F30" s="10">
        <v>4</v>
      </c>
      <c r="G30" s="10" t="s">
        <v>46</v>
      </c>
      <c r="H30" s="10">
        <v>3</v>
      </c>
      <c r="I30" s="10">
        <v>238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353</v>
      </c>
      <c r="D31" s="10">
        <v>12</v>
      </c>
      <c r="E31" s="10" t="s">
        <v>43</v>
      </c>
      <c r="F31" s="10">
        <v>7</v>
      </c>
      <c r="G31" s="10" t="s">
        <v>43</v>
      </c>
      <c r="H31" s="10">
        <v>5</v>
      </c>
      <c r="I31" s="10">
        <v>341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352</v>
      </c>
      <c r="D32" s="10">
        <v>12</v>
      </c>
      <c r="E32" s="10">
        <v>5</v>
      </c>
      <c r="F32" s="10">
        <v>1</v>
      </c>
      <c r="G32" s="10">
        <v>3</v>
      </c>
      <c r="H32" s="10">
        <v>3</v>
      </c>
      <c r="I32" s="10">
        <v>340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468</v>
      </c>
      <c r="D33" s="10">
        <v>16</v>
      </c>
      <c r="E33" s="10">
        <v>5</v>
      </c>
      <c r="F33" s="10">
        <v>2</v>
      </c>
      <c r="G33" s="10">
        <v>3</v>
      </c>
      <c r="H33" s="10">
        <v>6</v>
      </c>
      <c r="I33" s="10">
        <v>452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654</v>
      </c>
      <c r="D34" s="10">
        <v>16</v>
      </c>
      <c r="E34" s="10">
        <v>2</v>
      </c>
      <c r="F34" s="10">
        <v>2</v>
      </c>
      <c r="G34" s="10">
        <v>1</v>
      </c>
      <c r="H34" s="10">
        <v>11</v>
      </c>
      <c r="I34" s="10">
        <v>638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673</v>
      </c>
      <c r="D35" s="10">
        <v>32</v>
      </c>
      <c r="E35" s="10">
        <v>3</v>
      </c>
      <c r="F35" s="10">
        <v>5</v>
      </c>
      <c r="G35" s="10">
        <v>6</v>
      </c>
      <c r="H35" s="10">
        <v>18</v>
      </c>
      <c r="I35" s="10">
        <v>641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714</v>
      </c>
      <c r="D36" s="10">
        <v>33</v>
      </c>
      <c r="E36" s="10">
        <v>3</v>
      </c>
      <c r="F36" s="10">
        <v>12</v>
      </c>
      <c r="G36" s="10">
        <v>3</v>
      </c>
      <c r="H36" s="10">
        <v>15</v>
      </c>
      <c r="I36" s="10">
        <v>681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728</v>
      </c>
      <c r="D37" s="10">
        <v>36</v>
      </c>
      <c r="E37" s="10">
        <v>6</v>
      </c>
      <c r="F37" s="10">
        <v>8</v>
      </c>
      <c r="G37" s="10">
        <v>5</v>
      </c>
      <c r="H37" s="10">
        <v>17</v>
      </c>
      <c r="I37" s="10">
        <v>692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758</v>
      </c>
      <c r="D38" s="10">
        <v>45</v>
      </c>
      <c r="E38" s="10">
        <v>5</v>
      </c>
      <c r="F38" s="10">
        <v>15</v>
      </c>
      <c r="G38" s="10">
        <v>4</v>
      </c>
      <c r="H38" s="10">
        <v>21</v>
      </c>
      <c r="I38" s="10">
        <v>713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692</v>
      </c>
      <c r="D39" s="10">
        <v>50</v>
      </c>
      <c r="E39" s="10">
        <v>18</v>
      </c>
      <c r="F39" s="10">
        <v>17</v>
      </c>
      <c r="G39" s="10">
        <v>2</v>
      </c>
      <c r="H39" s="10">
        <v>13</v>
      </c>
      <c r="I39" s="10">
        <v>642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620</v>
      </c>
      <c r="D40" s="10">
        <v>200</v>
      </c>
      <c r="E40" s="10">
        <v>142</v>
      </c>
      <c r="F40" s="10">
        <v>32</v>
      </c>
      <c r="G40" s="10">
        <v>12</v>
      </c>
      <c r="H40" s="10">
        <v>14</v>
      </c>
      <c r="I40" s="10">
        <v>420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493</v>
      </c>
      <c r="D41" s="10">
        <v>331</v>
      </c>
      <c r="E41" s="10">
        <v>244</v>
      </c>
      <c r="F41" s="10">
        <v>23</v>
      </c>
      <c r="G41" s="10">
        <v>37</v>
      </c>
      <c r="H41" s="10">
        <v>27</v>
      </c>
      <c r="I41" s="10">
        <v>162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775</v>
      </c>
      <c r="D42" s="10">
        <v>687</v>
      </c>
      <c r="E42" s="10">
        <v>483</v>
      </c>
      <c r="F42" s="10">
        <v>19</v>
      </c>
      <c r="G42" s="10">
        <v>168</v>
      </c>
      <c r="H42" s="10">
        <v>17</v>
      </c>
      <c r="I42" s="10">
        <v>88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786</v>
      </c>
      <c r="D43" s="10">
        <v>749</v>
      </c>
      <c r="E43" s="10">
        <v>472</v>
      </c>
      <c r="F43" s="10">
        <v>18</v>
      </c>
      <c r="G43" s="10">
        <v>251</v>
      </c>
      <c r="H43" s="10">
        <v>8</v>
      </c>
      <c r="I43" s="10">
        <v>37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601</v>
      </c>
      <c r="D44" s="10">
        <v>575</v>
      </c>
      <c r="E44" s="10">
        <v>299</v>
      </c>
      <c r="F44" s="10">
        <v>16</v>
      </c>
      <c r="G44" s="10">
        <v>258</v>
      </c>
      <c r="H44" s="10">
        <v>2</v>
      </c>
      <c r="I44" s="10">
        <v>26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456</v>
      </c>
      <c r="D45" s="10">
        <v>440</v>
      </c>
      <c r="E45" s="10">
        <v>141</v>
      </c>
      <c r="F45" s="10">
        <v>30</v>
      </c>
      <c r="G45" s="10">
        <v>265</v>
      </c>
      <c r="H45" s="10">
        <v>4</v>
      </c>
      <c r="I45" s="10">
        <v>16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320</v>
      </c>
      <c r="D46" s="10">
        <v>303</v>
      </c>
      <c r="E46" s="10">
        <v>73</v>
      </c>
      <c r="F46" s="10">
        <v>33</v>
      </c>
      <c r="G46" s="10">
        <v>196</v>
      </c>
      <c r="H46" s="10">
        <v>1</v>
      </c>
      <c r="I46" s="10">
        <v>17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6</v>
      </c>
      <c r="D47" s="10">
        <v>5</v>
      </c>
      <c r="E47" s="10">
        <v>3</v>
      </c>
      <c r="F47" s="10" t="s">
        <v>43</v>
      </c>
      <c r="G47" s="10">
        <v>2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6895</v>
      </c>
      <c r="D48" s="3">
        <v>2029</v>
      </c>
      <c r="E48" s="3">
        <v>1665</v>
      </c>
      <c r="F48" s="3">
        <v>69</v>
      </c>
      <c r="G48" s="3">
        <v>192</v>
      </c>
      <c r="H48" s="3">
        <v>103</v>
      </c>
      <c r="I48" s="3">
        <v>4866</v>
      </c>
    </row>
    <row r="49" spans="1:11" ht="12" customHeight="1" x14ac:dyDescent="0.2">
      <c r="A49" s="27" t="s">
        <v>32</v>
      </c>
      <c r="B49" s="1" t="s">
        <v>10</v>
      </c>
      <c r="C49" s="10">
        <v>94</v>
      </c>
      <c r="D49" s="10">
        <v>3</v>
      </c>
      <c r="E49" s="10" t="s">
        <v>46</v>
      </c>
      <c r="F49" s="10">
        <v>2</v>
      </c>
      <c r="G49" s="10" t="s">
        <v>46</v>
      </c>
      <c r="H49" s="10">
        <v>1</v>
      </c>
      <c r="I49" s="10">
        <v>91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183</v>
      </c>
      <c r="D50" s="10">
        <v>5</v>
      </c>
      <c r="E50" s="10" t="s">
        <v>46</v>
      </c>
      <c r="F50" s="10">
        <v>1</v>
      </c>
      <c r="G50" s="10" t="s">
        <v>46</v>
      </c>
      <c r="H50" s="10">
        <v>4</v>
      </c>
      <c r="I50" s="10">
        <v>178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277</v>
      </c>
      <c r="D51" s="10">
        <v>9</v>
      </c>
      <c r="E51" s="10" t="s">
        <v>46</v>
      </c>
      <c r="F51" s="10">
        <v>7</v>
      </c>
      <c r="G51" s="10" t="s">
        <v>46</v>
      </c>
      <c r="H51" s="10">
        <v>2</v>
      </c>
      <c r="I51" s="10">
        <v>268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365</v>
      </c>
      <c r="D52" s="10">
        <v>12</v>
      </c>
      <c r="E52" s="10" t="s">
        <v>43</v>
      </c>
      <c r="F52" s="10">
        <v>3</v>
      </c>
      <c r="G52" s="10">
        <v>1</v>
      </c>
      <c r="H52" s="10">
        <v>8</v>
      </c>
      <c r="I52" s="10">
        <v>353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282</v>
      </c>
      <c r="D53" s="10">
        <v>8</v>
      </c>
      <c r="E53" s="10">
        <v>2</v>
      </c>
      <c r="F53" s="10" t="s">
        <v>43</v>
      </c>
      <c r="G53" s="10">
        <v>1</v>
      </c>
      <c r="H53" s="10">
        <v>5</v>
      </c>
      <c r="I53" s="10">
        <v>274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400</v>
      </c>
      <c r="D54" s="10">
        <v>13</v>
      </c>
      <c r="E54" s="10">
        <v>6</v>
      </c>
      <c r="F54" s="10">
        <v>1</v>
      </c>
      <c r="G54" s="10" t="s">
        <v>43</v>
      </c>
      <c r="H54" s="10">
        <v>6</v>
      </c>
      <c r="I54" s="10">
        <v>387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509</v>
      </c>
      <c r="D55" s="10">
        <v>12</v>
      </c>
      <c r="E55" s="10">
        <v>2</v>
      </c>
      <c r="F55" s="10">
        <v>2</v>
      </c>
      <c r="G55" s="10">
        <v>2</v>
      </c>
      <c r="H55" s="10">
        <v>6</v>
      </c>
      <c r="I55" s="10">
        <v>497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498</v>
      </c>
      <c r="D56" s="10">
        <v>14</v>
      </c>
      <c r="E56" s="10">
        <v>4</v>
      </c>
      <c r="F56" s="10">
        <v>1</v>
      </c>
      <c r="G56" s="10">
        <v>5</v>
      </c>
      <c r="H56" s="10">
        <v>4</v>
      </c>
      <c r="I56" s="10">
        <v>484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510</v>
      </c>
      <c r="D57" s="10">
        <v>17</v>
      </c>
      <c r="E57" s="10">
        <v>9</v>
      </c>
      <c r="F57" s="10">
        <v>3</v>
      </c>
      <c r="G57" s="10">
        <v>4</v>
      </c>
      <c r="H57" s="10">
        <v>1</v>
      </c>
      <c r="I57" s="10">
        <v>493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464</v>
      </c>
      <c r="D58" s="10">
        <v>23</v>
      </c>
      <c r="E58" s="10">
        <v>4</v>
      </c>
      <c r="F58" s="10">
        <v>11</v>
      </c>
      <c r="G58" s="10" t="s">
        <v>43</v>
      </c>
      <c r="H58" s="10">
        <v>8</v>
      </c>
      <c r="I58" s="10">
        <v>441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411</v>
      </c>
      <c r="D59" s="10">
        <v>21</v>
      </c>
      <c r="E59" s="10">
        <v>6</v>
      </c>
      <c r="F59" s="10">
        <v>4</v>
      </c>
      <c r="G59" s="10">
        <v>3</v>
      </c>
      <c r="H59" s="10">
        <v>8</v>
      </c>
      <c r="I59" s="10">
        <v>390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433</v>
      </c>
      <c r="D60" s="10">
        <v>41</v>
      </c>
      <c r="E60" s="10">
        <v>22</v>
      </c>
      <c r="F60" s="10">
        <v>6</v>
      </c>
      <c r="G60" s="10" t="s">
        <v>43</v>
      </c>
      <c r="H60" s="10">
        <v>13</v>
      </c>
      <c r="I60" s="10">
        <v>392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365</v>
      </c>
      <c r="D61" s="10">
        <v>34</v>
      </c>
      <c r="E61" s="10">
        <v>20</v>
      </c>
      <c r="F61" s="10">
        <v>9</v>
      </c>
      <c r="G61" s="10">
        <v>3</v>
      </c>
      <c r="H61" s="10">
        <v>2</v>
      </c>
      <c r="I61" s="10">
        <v>331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359</v>
      </c>
      <c r="D62" s="10">
        <v>181</v>
      </c>
      <c r="E62" s="10">
        <v>155</v>
      </c>
      <c r="F62" s="10">
        <v>7</v>
      </c>
      <c r="G62" s="10">
        <v>1</v>
      </c>
      <c r="H62" s="10">
        <v>18</v>
      </c>
      <c r="I62" s="10">
        <v>178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491</v>
      </c>
      <c r="D63" s="10">
        <v>444</v>
      </c>
      <c r="E63" s="10">
        <v>409</v>
      </c>
      <c r="F63" s="10">
        <v>3</v>
      </c>
      <c r="G63" s="10">
        <v>23</v>
      </c>
      <c r="H63" s="10">
        <v>9</v>
      </c>
      <c r="I63" s="10">
        <v>47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542</v>
      </c>
      <c r="D64" s="10">
        <v>509</v>
      </c>
      <c r="E64" s="10">
        <v>470</v>
      </c>
      <c r="F64" s="10">
        <v>2</v>
      </c>
      <c r="G64" s="10">
        <v>35</v>
      </c>
      <c r="H64" s="10">
        <v>2</v>
      </c>
      <c r="I64" s="10">
        <v>33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340</v>
      </c>
      <c r="D65" s="10">
        <v>327</v>
      </c>
      <c r="E65" s="10">
        <v>276</v>
      </c>
      <c r="F65" s="10">
        <v>2</v>
      </c>
      <c r="G65" s="10">
        <v>48</v>
      </c>
      <c r="H65" s="10">
        <v>1</v>
      </c>
      <c r="I65" s="10">
        <v>13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225</v>
      </c>
      <c r="D66" s="10">
        <v>216</v>
      </c>
      <c r="E66" s="10">
        <v>173</v>
      </c>
      <c r="F66" s="10">
        <v>3</v>
      </c>
      <c r="G66" s="10">
        <v>35</v>
      </c>
      <c r="H66" s="10">
        <v>5</v>
      </c>
      <c r="I66" s="10">
        <v>9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144</v>
      </c>
      <c r="D67" s="10">
        <v>137</v>
      </c>
      <c r="E67" s="10">
        <v>107</v>
      </c>
      <c r="F67" s="10">
        <v>2</v>
      </c>
      <c r="G67" s="10">
        <v>28</v>
      </c>
      <c r="H67" s="10" t="s">
        <v>43</v>
      </c>
      <c r="I67" s="10">
        <v>7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3</v>
      </c>
      <c r="D68" s="6">
        <v>3</v>
      </c>
      <c r="E68" s="6" t="s">
        <v>43</v>
      </c>
      <c r="F68" s="6" t="s">
        <v>43</v>
      </c>
      <c r="G68" s="6">
        <v>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18488</v>
      </c>
      <c r="D6" s="3">
        <v>3814</v>
      </c>
      <c r="E6" s="3">
        <v>2204</v>
      </c>
      <c r="F6" s="3">
        <v>318</v>
      </c>
      <c r="G6" s="3">
        <v>617</v>
      </c>
      <c r="H6" s="3">
        <v>675</v>
      </c>
      <c r="I6" s="3">
        <v>14674</v>
      </c>
    </row>
    <row r="7" spans="1:32" ht="12" customHeight="1" x14ac:dyDescent="0.2">
      <c r="A7" s="27" t="s">
        <v>32</v>
      </c>
      <c r="B7" s="1" t="s">
        <v>10</v>
      </c>
      <c r="C7" s="10">
        <v>137</v>
      </c>
      <c r="D7" s="10">
        <v>19</v>
      </c>
      <c r="E7" s="10" t="s">
        <v>46</v>
      </c>
      <c r="F7" s="10">
        <v>11</v>
      </c>
      <c r="G7" s="10" t="s">
        <v>46</v>
      </c>
      <c r="H7" s="10">
        <v>8</v>
      </c>
      <c r="I7" s="10">
        <v>118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314</v>
      </c>
      <c r="D8" s="10">
        <v>16</v>
      </c>
      <c r="E8" s="10" t="s">
        <v>46</v>
      </c>
      <c r="F8" s="10">
        <v>8</v>
      </c>
      <c r="G8" s="10" t="s">
        <v>46</v>
      </c>
      <c r="H8" s="10">
        <v>8</v>
      </c>
      <c r="I8" s="10">
        <v>298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446</v>
      </c>
      <c r="D9" s="10">
        <v>21</v>
      </c>
      <c r="E9" s="10" t="s">
        <v>46</v>
      </c>
      <c r="F9" s="10">
        <v>9</v>
      </c>
      <c r="G9" s="10" t="s">
        <v>46</v>
      </c>
      <c r="H9" s="10">
        <v>12</v>
      </c>
      <c r="I9" s="10">
        <v>425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783</v>
      </c>
      <c r="D10" s="10">
        <v>43</v>
      </c>
      <c r="E10" s="10">
        <v>1</v>
      </c>
      <c r="F10" s="10">
        <v>16</v>
      </c>
      <c r="G10" s="10">
        <v>4</v>
      </c>
      <c r="H10" s="10">
        <v>22</v>
      </c>
      <c r="I10" s="10">
        <v>740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1009</v>
      </c>
      <c r="D11" s="10">
        <v>44</v>
      </c>
      <c r="E11" s="10">
        <v>6</v>
      </c>
      <c r="F11" s="10">
        <v>9</v>
      </c>
      <c r="G11" s="10">
        <v>8</v>
      </c>
      <c r="H11" s="10">
        <v>21</v>
      </c>
      <c r="I11" s="10">
        <v>965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1507</v>
      </c>
      <c r="D12" s="10">
        <v>77</v>
      </c>
      <c r="E12" s="10">
        <v>13</v>
      </c>
      <c r="F12" s="10">
        <v>10</v>
      </c>
      <c r="G12" s="10">
        <v>16</v>
      </c>
      <c r="H12" s="10">
        <v>38</v>
      </c>
      <c r="I12" s="10">
        <v>1430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2009</v>
      </c>
      <c r="D13" s="10">
        <v>99</v>
      </c>
      <c r="E13" s="10">
        <v>14</v>
      </c>
      <c r="F13" s="10">
        <v>15</v>
      </c>
      <c r="G13" s="10">
        <v>6</v>
      </c>
      <c r="H13" s="10">
        <v>64</v>
      </c>
      <c r="I13" s="10">
        <v>1910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2079</v>
      </c>
      <c r="D14" s="10">
        <v>91</v>
      </c>
      <c r="E14" s="10">
        <v>9</v>
      </c>
      <c r="F14" s="10">
        <v>20</v>
      </c>
      <c r="G14" s="10">
        <v>13</v>
      </c>
      <c r="H14" s="10">
        <v>49</v>
      </c>
      <c r="I14" s="10">
        <v>1988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1809</v>
      </c>
      <c r="D15" s="10">
        <v>92</v>
      </c>
      <c r="E15" s="10">
        <v>10</v>
      </c>
      <c r="F15" s="10">
        <v>13</v>
      </c>
      <c r="G15" s="10">
        <v>18</v>
      </c>
      <c r="H15" s="10">
        <v>51</v>
      </c>
      <c r="I15" s="10">
        <v>1717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1485</v>
      </c>
      <c r="D16" s="10">
        <v>76</v>
      </c>
      <c r="E16" s="10">
        <v>11</v>
      </c>
      <c r="F16" s="10">
        <v>16</v>
      </c>
      <c r="G16" s="10">
        <v>7</v>
      </c>
      <c r="H16" s="10">
        <v>42</v>
      </c>
      <c r="I16" s="10">
        <v>1409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1397</v>
      </c>
      <c r="D17" s="10">
        <v>108</v>
      </c>
      <c r="E17" s="10">
        <v>21</v>
      </c>
      <c r="F17" s="10">
        <v>28</v>
      </c>
      <c r="G17" s="10">
        <v>10</v>
      </c>
      <c r="H17" s="10">
        <v>49</v>
      </c>
      <c r="I17" s="10">
        <v>1289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1257</v>
      </c>
      <c r="D18" s="10">
        <v>142</v>
      </c>
      <c r="E18" s="10">
        <v>25</v>
      </c>
      <c r="F18" s="10">
        <v>38</v>
      </c>
      <c r="G18" s="10">
        <v>7</v>
      </c>
      <c r="H18" s="10">
        <v>72</v>
      </c>
      <c r="I18" s="10">
        <v>1115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988</v>
      </c>
      <c r="D19" s="10">
        <v>246</v>
      </c>
      <c r="E19" s="10">
        <v>140</v>
      </c>
      <c r="F19" s="10">
        <v>34</v>
      </c>
      <c r="G19" s="10">
        <v>18</v>
      </c>
      <c r="H19" s="10">
        <v>54</v>
      </c>
      <c r="I19" s="10">
        <v>742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835</v>
      </c>
      <c r="D20" s="10">
        <v>541</v>
      </c>
      <c r="E20" s="10">
        <v>388</v>
      </c>
      <c r="F20" s="10">
        <v>26</v>
      </c>
      <c r="G20" s="10">
        <v>41</v>
      </c>
      <c r="H20" s="10">
        <v>86</v>
      </c>
      <c r="I20" s="10">
        <v>294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919</v>
      </c>
      <c r="D21" s="10">
        <v>813</v>
      </c>
      <c r="E21" s="10">
        <v>643</v>
      </c>
      <c r="F21" s="10">
        <v>21</v>
      </c>
      <c r="G21" s="10">
        <v>90</v>
      </c>
      <c r="H21" s="10">
        <v>59</v>
      </c>
      <c r="I21" s="10">
        <v>106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739</v>
      </c>
      <c r="D22" s="10">
        <v>679</v>
      </c>
      <c r="E22" s="10">
        <v>499</v>
      </c>
      <c r="F22" s="10">
        <v>15</v>
      </c>
      <c r="G22" s="10">
        <v>148</v>
      </c>
      <c r="H22" s="10">
        <v>17</v>
      </c>
      <c r="I22" s="10">
        <v>60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428</v>
      </c>
      <c r="D23" s="10">
        <v>394</v>
      </c>
      <c r="E23" s="10">
        <v>259</v>
      </c>
      <c r="F23" s="10">
        <v>18</v>
      </c>
      <c r="G23" s="10">
        <v>108</v>
      </c>
      <c r="H23" s="10">
        <v>9</v>
      </c>
      <c r="I23" s="10">
        <v>34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227</v>
      </c>
      <c r="D24" s="10">
        <v>204</v>
      </c>
      <c r="E24" s="10">
        <v>118</v>
      </c>
      <c r="F24" s="10">
        <v>6</v>
      </c>
      <c r="G24" s="10">
        <v>73</v>
      </c>
      <c r="H24" s="10">
        <v>7</v>
      </c>
      <c r="I24" s="10">
        <v>23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119</v>
      </c>
      <c r="D25" s="10">
        <v>108</v>
      </c>
      <c r="E25" s="10">
        <v>46</v>
      </c>
      <c r="F25" s="10">
        <v>5</v>
      </c>
      <c r="G25" s="10">
        <v>50</v>
      </c>
      <c r="H25" s="10">
        <v>7</v>
      </c>
      <c r="I25" s="10">
        <v>11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10221</v>
      </c>
      <c r="D27" s="3">
        <v>2384</v>
      </c>
      <c r="E27" s="3">
        <v>1231</v>
      </c>
      <c r="F27" s="3">
        <v>230</v>
      </c>
      <c r="G27" s="3">
        <v>510</v>
      </c>
      <c r="H27" s="3">
        <v>413</v>
      </c>
      <c r="I27" s="3">
        <v>7837</v>
      </c>
    </row>
    <row r="28" spans="1:11" ht="12" customHeight="1" x14ac:dyDescent="0.2">
      <c r="A28" s="27" t="s">
        <v>32</v>
      </c>
      <c r="B28" s="1" t="s">
        <v>10</v>
      </c>
      <c r="C28" s="10">
        <v>64</v>
      </c>
      <c r="D28" s="10">
        <v>5</v>
      </c>
      <c r="E28" s="10" t="s">
        <v>46</v>
      </c>
      <c r="F28" s="10">
        <v>4</v>
      </c>
      <c r="G28" s="10" t="s">
        <v>46</v>
      </c>
      <c r="H28" s="10">
        <v>1</v>
      </c>
      <c r="I28" s="10">
        <v>59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159</v>
      </c>
      <c r="D29" s="10">
        <v>8</v>
      </c>
      <c r="E29" s="10" t="s">
        <v>46</v>
      </c>
      <c r="F29" s="10">
        <v>4</v>
      </c>
      <c r="G29" s="10" t="s">
        <v>46</v>
      </c>
      <c r="H29" s="10">
        <v>4</v>
      </c>
      <c r="I29" s="10">
        <v>151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224</v>
      </c>
      <c r="D30" s="10">
        <v>8</v>
      </c>
      <c r="E30" s="10" t="s">
        <v>46</v>
      </c>
      <c r="F30" s="10">
        <v>4</v>
      </c>
      <c r="G30" s="10" t="s">
        <v>46</v>
      </c>
      <c r="H30" s="10">
        <v>4</v>
      </c>
      <c r="I30" s="10">
        <v>216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441</v>
      </c>
      <c r="D31" s="10">
        <v>23</v>
      </c>
      <c r="E31" s="10" t="s">
        <v>43</v>
      </c>
      <c r="F31" s="10">
        <v>10</v>
      </c>
      <c r="G31" s="10">
        <v>2</v>
      </c>
      <c r="H31" s="10">
        <v>11</v>
      </c>
      <c r="I31" s="10">
        <v>418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533</v>
      </c>
      <c r="D32" s="10">
        <v>21</v>
      </c>
      <c r="E32" s="10">
        <v>4</v>
      </c>
      <c r="F32" s="10">
        <v>5</v>
      </c>
      <c r="G32" s="10">
        <v>3</v>
      </c>
      <c r="H32" s="10">
        <v>9</v>
      </c>
      <c r="I32" s="10">
        <v>512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800</v>
      </c>
      <c r="D33" s="10">
        <v>52</v>
      </c>
      <c r="E33" s="10">
        <v>9</v>
      </c>
      <c r="F33" s="10">
        <v>7</v>
      </c>
      <c r="G33" s="10">
        <v>9</v>
      </c>
      <c r="H33" s="10">
        <v>27</v>
      </c>
      <c r="I33" s="10">
        <v>748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1038</v>
      </c>
      <c r="D34" s="10">
        <v>64</v>
      </c>
      <c r="E34" s="10">
        <v>6</v>
      </c>
      <c r="F34" s="10">
        <v>9</v>
      </c>
      <c r="G34" s="10">
        <v>3</v>
      </c>
      <c r="H34" s="10">
        <v>46</v>
      </c>
      <c r="I34" s="10">
        <v>974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1108</v>
      </c>
      <c r="D35" s="10">
        <v>59</v>
      </c>
      <c r="E35" s="10">
        <v>6</v>
      </c>
      <c r="F35" s="10">
        <v>11</v>
      </c>
      <c r="G35" s="10">
        <v>8</v>
      </c>
      <c r="H35" s="10">
        <v>34</v>
      </c>
      <c r="I35" s="10">
        <v>1049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978</v>
      </c>
      <c r="D36" s="10">
        <v>59</v>
      </c>
      <c r="E36" s="10">
        <v>7</v>
      </c>
      <c r="F36" s="10">
        <v>8</v>
      </c>
      <c r="G36" s="10">
        <v>11</v>
      </c>
      <c r="H36" s="10">
        <v>33</v>
      </c>
      <c r="I36" s="10">
        <v>919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828</v>
      </c>
      <c r="D37" s="10">
        <v>48</v>
      </c>
      <c r="E37" s="10">
        <v>5</v>
      </c>
      <c r="F37" s="10">
        <v>6</v>
      </c>
      <c r="G37" s="10">
        <v>3</v>
      </c>
      <c r="H37" s="10">
        <v>34</v>
      </c>
      <c r="I37" s="10">
        <v>780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778</v>
      </c>
      <c r="D38" s="10">
        <v>71</v>
      </c>
      <c r="E38" s="10">
        <v>9</v>
      </c>
      <c r="F38" s="10">
        <v>23</v>
      </c>
      <c r="G38" s="10">
        <v>5</v>
      </c>
      <c r="H38" s="10">
        <v>34</v>
      </c>
      <c r="I38" s="10">
        <v>707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724</v>
      </c>
      <c r="D39" s="10">
        <v>86</v>
      </c>
      <c r="E39" s="10">
        <v>10</v>
      </c>
      <c r="F39" s="10">
        <v>27</v>
      </c>
      <c r="G39" s="10">
        <v>5</v>
      </c>
      <c r="H39" s="10">
        <v>44</v>
      </c>
      <c r="I39" s="10">
        <v>638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570</v>
      </c>
      <c r="D40" s="10">
        <v>181</v>
      </c>
      <c r="E40" s="10">
        <v>110</v>
      </c>
      <c r="F40" s="10">
        <v>28</v>
      </c>
      <c r="G40" s="10">
        <v>13</v>
      </c>
      <c r="H40" s="10">
        <v>30</v>
      </c>
      <c r="I40" s="10">
        <v>389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509</v>
      </c>
      <c r="D41" s="10">
        <v>368</v>
      </c>
      <c r="E41" s="10">
        <v>269</v>
      </c>
      <c r="F41" s="10">
        <v>24</v>
      </c>
      <c r="G41" s="10">
        <v>35</v>
      </c>
      <c r="H41" s="10">
        <v>40</v>
      </c>
      <c r="I41" s="10">
        <v>141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526</v>
      </c>
      <c r="D42" s="10">
        <v>469</v>
      </c>
      <c r="E42" s="10">
        <v>338</v>
      </c>
      <c r="F42" s="10">
        <v>19</v>
      </c>
      <c r="G42" s="10">
        <v>77</v>
      </c>
      <c r="H42" s="10">
        <v>35</v>
      </c>
      <c r="I42" s="10">
        <v>57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438</v>
      </c>
      <c r="D43" s="10">
        <v>404</v>
      </c>
      <c r="E43" s="10">
        <v>245</v>
      </c>
      <c r="F43" s="10">
        <v>14</v>
      </c>
      <c r="G43" s="10">
        <v>133</v>
      </c>
      <c r="H43" s="10">
        <v>12</v>
      </c>
      <c r="I43" s="10">
        <v>34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268</v>
      </c>
      <c r="D44" s="10">
        <v>246</v>
      </c>
      <c r="E44" s="10">
        <v>129</v>
      </c>
      <c r="F44" s="10">
        <v>16</v>
      </c>
      <c r="G44" s="10">
        <v>94</v>
      </c>
      <c r="H44" s="10">
        <v>7</v>
      </c>
      <c r="I44" s="10">
        <v>22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145</v>
      </c>
      <c r="D45" s="10">
        <v>132</v>
      </c>
      <c r="E45" s="10">
        <v>56</v>
      </c>
      <c r="F45" s="10">
        <v>6</v>
      </c>
      <c r="G45" s="10">
        <v>66</v>
      </c>
      <c r="H45" s="10">
        <v>4</v>
      </c>
      <c r="I45" s="10">
        <v>13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89</v>
      </c>
      <c r="D46" s="10">
        <v>79</v>
      </c>
      <c r="E46" s="10">
        <v>27</v>
      </c>
      <c r="F46" s="10">
        <v>5</v>
      </c>
      <c r="G46" s="10">
        <v>43</v>
      </c>
      <c r="H46" s="10">
        <v>4</v>
      </c>
      <c r="I46" s="10">
        <v>10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>
        <v>1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8267</v>
      </c>
      <c r="D48" s="3">
        <v>1430</v>
      </c>
      <c r="E48" s="3">
        <v>973</v>
      </c>
      <c r="F48" s="3">
        <v>88</v>
      </c>
      <c r="G48" s="3">
        <v>107</v>
      </c>
      <c r="H48" s="3">
        <v>262</v>
      </c>
      <c r="I48" s="3">
        <v>6837</v>
      </c>
    </row>
    <row r="49" spans="1:11" ht="12" customHeight="1" x14ac:dyDescent="0.2">
      <c r="A49" s="27" t="s">
        <v>32</v>
      </c>
      <c r="B49" s="1" t="s">
        <v>10</v>
      </c>
      <c r="C49" s="10">
        <v>73</v>
      </c>
      <c r="D49" s="10">
        <v>14</v>
      </c>
      <c r="E49" s="10" t="s">
        <v>46</v>
      </c>
      <c r="F49" s="10">
        <v>7</v>
      </c>
      <c r="G49" s="10" t="s">
        <v>46</v>
      </c>
      <c r="H49" s="10">
        <v>7</v>
      </c>
      <c r="I49" s="10">
        <v>59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155</v>
      </c>
      <c r="D50" s="10">
        <v>8</v>
      </c>
      <c r="E50" s="10" t="s">
        <v>46</v>
      </c>
      <c r="F50" s="10">
        <v>4</v>
      </c>
      <c r="G50" s="10" t="s">
        <v>46</v>
      </c>
      <c r="H50" s="10">
        <v>4</v>
      </c>
      <c r="I50" s="10">
        <v>147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222</v>
      </c>
      <c r="D51" s="10">
        <v>13</v>
      </c>
      <c r="E51" s="10" t="s">
        <v>46</v>
      </c>
      <c r="F51" s="10">
        <v>5</v>
      </c>
      <c r="G51" s="10" t="s">
        <v>46</v>
      </c>
      <c r="H51" s="10">
        <v>8</v>
      </c>
      <c r="I51" s="10">
        <v>209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342</v>
      </c>
      <c r="D52" s="10">
        <v>20</v>
      </c>
      <c r="E52" s="10">
        <v>1</v>
      </c>
      <c r="F52" s="10">
        <v>6</v>
      </c>
      <c r="G52" s="10">
        <v>2</v>
      </c>
      <c r="H52" s="10">
        <v>11</v>
      </c>
      <c r="I52" s="10">
        <v>322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476</v>
      </c>
      <c r="D53" s="10">
        <v>23</v>
      </c>
      <c r="E53" s="10">
        <v>2</v>
      </c>
      <c r="F53" s="10">
        <v>4</v>
      </c>
      <c r="G53" s="10">
        <v>5</v>
      </c>
      <c r="H53" s="10">
        <v>12</v>
      </c>
      <c r="I53" s="10">
        <v>453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707</v>
      </c>
      <c r="D54" s="10">
        <v>25</v>
      </c>
      <c r="E54" s="10">
        <v>4</v>
      </c>
      <c r="F54" s="10">
        <v>3</v>
      </c>
      <c r="G54" s="10">
        <v>7</v>
      </c>
      <c r="H54" s="10">
        <v>11</v>
      </c>
      <c r="I54" s="10">
        <v>682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971</v>
      </c>
      <c r="D55" s="10">
        <v>35</v>
      </c>
      <c r="E55" s="10">
        <v>8</v>
      </c>
      <c r="F55" s="10">
        <v>6</v>
      </c>
      <c r="G55" s="10">
        <v>3</v>
      </c>
      <c r="H55" s="10">
        <v>18</v>
      </c>
      <c r="I55" s="10">
        <v>936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971</v>
      </c>
      <c r="D56" s="10">
        <v>32</v>
      </c>
      <c r="E56" s="10">
        <v>3</v>
      </c>
      <c r="F56" s="10">
        <v>9</v>
      </c>
      <c r="G56" s="10">
        <v>5</v>
      </c>
      <c r="H56" s="10">
        <v>15</v>
      </c>
      <c r="I56" s="10">
        <v>939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831</v>
      </c>
      <c r="D57" s="10">
        <v>33</v>
      </c>
      <c r="E57" s="10">
        <v>3</v>
      </c>
      <c r="F57" s="10">
        <v>5</v>
      </c>
      <c r="G57" s="10">
        <v>7</v>
      </c>
      <c r="H57" s="10">
        <v>18</v>
      </c>
      <c r="I57" s="10">
        <v>798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657</v>
      </c>
      <c r="D58" s="10">
        <v>28</v>
      </c>
      <c r="E58" s="10">
        <v>6</v>
      </c>
      <c r="F58" s="10">
        <v>10</v>
      </c>
      <c r="G58" s="10">
        <v>4</v>
      </c>
      <c r="H58" s="10">
        <v>8</v>
      </c>
      <c r="I58" s="10">
        <v>629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619</v>
      </c>
      <c r="D59" s="10">
        <v>37</v>
      </c>
      <c r="E59" s="10">
        <v>12</v>
      </c>
      <c r="F59" s="10">
        <v>5</v>
      </c>
      <c r="G59" s="10">
        <v>5</v>
      </c>
      <c r="H59" s="10">
        <v>15</v>
      </c>
      <c r="I59" s="10">
        <v>582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533</v>
      </c>
      <c r="D60" s="10">
        <v>56</v>
      </c>
      <c r="E60" s="10">
        <v>15</v>
      </c>
      <c r="F60" s="10">
        <v>11</v>
      </c>
      <c r="G60" s="10">
        <v>2</v>
      </c>
      <c r="H60" s="10">
        <v>28</v>
      </c>
      <c r="I60" s="10">
        <v>477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418</v>
      </c>
      <c r="D61" s="10">
        <v>65</v>
      </c>
      <c r="E61" s="10">
        <v>30</v>
      </c>
      <c r="F61" s="10">
        <v>6</v>
      </c>
      <c r="G61" s="10">
        <v>5</v>
      </c>
      <c r="H61" s="10">
        <v>24</v>
      </c>
      <c r="I61" s="10">
        <v>353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326</v>
      </c>
      <c r="D62" s="10">
        <v>173</v>
      </c>
      <c r="E62" s="10">
        <v>119</v>
      </c>
      <c r="F62" s="10">
        <v>2</v>
      </c>
      <c r="G62" s="10">
        <v>6</v>
      </c>
      <c r="H62" s="10">
        <v>46</v>
      </c>
      <c r="I62" s="10">
        <v>153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393</v>
      </c>
      <c r="D63" s="10">
        <v>344</v>
      </c>
      <c r="E63" s="10">
        <v>305</v>
      </c>
      <c r="F63" s="10">
        <v>2</v>
      </c>
      <c r="G63" s="10">
        <v>13</v>
      </c>
      <c r="H63" s="10">
        <v>24</v>
      </c>
      <c r="I63" s="10">
        <v>49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301</v>
      </c>
      <c r="D64" s="10">
        <v>275</v>
      </c>
      <c r="E64" s="10">
        <v>254</v>
      </c>
      <c r="F64" s="10">
        <v>1</v>
      </c>
      <c r="G64" s="10">
        <v>15</v>
      </c>
      <c r="H64" s="10">
        <v>5</v>
      </c>
      <c r="I64" s="10">
        <v>26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160</v>
      </c>
      <c r="D65" s="10">
        <v>148</v>
      </c>
      <c r="E65" s="10">
        <v>130</v>
      </c>
      <c r="F65" s="10">
        <v>2</v>
      </c>
      <c r="G65" s="10">
        <v>14</v>
      </c>
      <c r="H65" s="10">
        <v>2</v>
      </c>
      <c r="I65" s="10">
        <v>12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82</v>
      </c>
      <c r="D66" s="10">
        <v>72</v>
      </c>
      <c r="E66" s="10">
        <v>62</v>
      </c>
      <c r="F66" s="10" t="s">
        <v>43</v>
      </c>
      <c r="G66" s="10">
        <v>7</v>
      </c>
      <c r="H66" s="10">
        <v>3</v>
      </c>
      <c r="I66" s="10">
        <v>10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30</v>
      </c>
      <c r="D67" s="10">
        <v>29</v>
      </c>
      <c r="E67" s="10">
        <v>19</v>
      </c>
      <c r="F67" s="10" t="s">
        <v>43</v>
      </c>
      <c r="G67" s="10">
        <v>7</v>
      </c>
      <c r="H67" s="10">
        <v>3</v>
      </c>
      <c r="I67" s="10">
        <v>1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2936</v>
      </c>
      <c r="D6" s="3">
        <v>1132</v>
      </c>
      <c r="E6" s="3">
        <v>682</v>
      </c>
      <c r="F6" s="3">
        <v>120</v>
      </c>
      <c r="G6" s="3">
        <v>200</v>
      </c>
      <c r="H6" s="3">
        <v>130</v>
      </c>
      <c r="I6" s="3">
        <v>1804</v>
      </c>
    </row>
    <row r="7" spans="1:32" ht="12" customHeight="1" x14ac:dyDescent="0.2">
      <c r="A7" s="27" t="s">
        <v>32</v>
      </c>
      <c r="B7" s="1" t="s">
        <v>10</v>
      </c>
      <c r="C7" s="10">
        <v>63</v>
      </c>
      <c r="D7" s="10">
        <v>5</v>
      </c>
      <c r="E7" s="10" t="s">
        <v>46</v>
      </c>
      <c r="F7" s="10">
        <v>3</v>
      </c>
      <c r="G7" s="10" t="s">
        <v>46</v>
      </c>
      <c r="H7" s="10">
        <v>2</v>
      </c>
      <c r="I7" s="10">
        <v>58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120</v>
      </c>
      <c r="D8" s="10">
        <v>6</v>
      </c>
      <c r="E8" s="10" t="s">
        <v>46</v>
      </c>
      <c r="F8" s="10">
        <v>3</v>
      </c>
      <c r="G8" s="10" t="s">
        <v>46</v>
      </c>
      <c r="H8" s="10">
        <v>3</v>
      </c>
      <c r="I8" s="10">
        <v>114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136</v>
      </c>
      <c r="D9" s="10">
        <v>14</v>
      </c>
      <c r="E9" s="10" t="s">
        <v>46</v>
      </c>
      <c r="F9" s="10">
        <v>9</v>
      </c>
      <c r="G9" s="10" t="s">
        <v>46</v>
      </c>
      <c r="H9" s="10">
        <v>5</v>
      </c>
      <c r="I9" s="10">
        <v>122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133</v>
      </c>
      <c r="D10" s="10">
        <v>14</v>
      </c>
      <c r="E10" s="10" t="s">
        <v>43</v>
      </c>
      <c r="F10" s="10">
        <v>5</v>
      </c>
      <c r="G10" s="10">
        <v>2</v>
      </c>
      <c r="H10" s="10">
        <v>7</v>
      </c>
      <c r="I10" s="10">
        <v>119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124</v>
      </c>
      <c r="D11" s="10">
        <v>17</v>
      </c>
      <c r="E11" s="10">
        <v>5</v>
      </c>
      <c r="F11" s="10">
        <v>2</v>
      </c>
      <c r="G11" s="10">
        <v>3</v>
      </c>
      <c r="H11" s="10">
        <v>7</v>
      </c>
      <c r="I11" s="10">
        <v>107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156</v>
      </c>
      <c r="D12" s="10">
        <v>18</v>
      </c>
      <c r="E12" s="10">
        <v>6</v>
      </c>
      <c r="F12" s="10">
        <v>6</v>
      </c>
      <c r="G12" s="10">
        <v>3</v>
      </c>
      <c r="H12" s="10">
        <v>3</v>
      </c>
      <c r="I12" s="10">
        <v>138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179</v>
      </c>
      <c r="D13" s="10">
        <v>20</v>
      </c>
      <c r="E13" s="10">
        <v>7</v>
      </c>
      <c r="F13" s="10">
        <v>1</v>
      </c>
      <c r="G13" s="10">
        <v>5</v>
      </c>
      <c r="H13" s="10">
        <v>7</v>
      </c>
      <c r="I13" s="10">
        <v>159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219</v>
      </c>
      <c r="D14" s="10">
        <v>15</v>
      </c>
      <c r="E14" s="10">
        <v>1</v>
      </c>
      <c r="F14" s="10">
        <v>7</v>
      </c>
      <c r="G14" s="10">
        <v>2</v>
      </c>
      <c r="H14" s="10">
        <v>5</v>
      </c>
      <c r="I14" s="10">
        <v>204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183</v>
      </c>
      <c r="D15" s="10">
        <v>14</v>
      </c>
      <c r="E15" s="10">
        <v>3</v>
      </c>
      <c r="F15" s="10">
        <v>4</v>
      </c>
      <c r="G15" s="10" t="s">
        <v>43</v>
      </c>
      <c r="H15" s="10">
        <v>7</v>
      </c>
      <c r="I15" s="10">
        <v>169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205</v>
      </c>
      <c r="D16" s="10">
        <v>29</v>
      </c>
      <c r="E16" s="10">
        <v>3</v>
      </c>
      <c r="F16" s="10">
        <v>12</v>
      </c>
      <c r="G16" s="10" t="s">
        <v>43</v>
      </c>
      <c r="H16" s="10">
        <v>14</v>
      </c>
      <c r="I16" s="10">
        <v>176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161</v>
      </c>
      <c r="D17" s="10">
        <v>22</v>
      </c>
      <c r="E17" s="10">
        <v>5</v>
      </c>
      <c r="F17" s="10">
        <v>8</v>
      </c>
      <c r="G17" s="10">
        <v>1</v>
      </c>
      <c r="H17" s="10">
        <v>8</v>
      </c>
      <c r="I17" s="10">
        <v>139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168</v>
      </c>
      <c r="D18" s="10">
        <v>44</v>
      </c>
      <c r="E18" s="10">
        <v>17</v>
      </c>
      <c r="F18" s="10">
        <v>11</v>
      </c>
      <c r="G18" s="10">
        <v>5</v>
      </c>
      <c r="H18" s="10">
        <v>11</v>
      </c>
      <c r="I18" s="10">
        <v>124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196</v>
      </c>
      <c r="D19" s="10">
        <v>96</v>
      </c>
      <c r="E19" s="10">
        <v>70</v>
      </c>
      <c r="F19" s="10">
        <v>7</v>
      </c>
      <c r="G19" s="10">
        <v>10</v>
      </c>
      <c r="H19" s="10">
        <v>9</v>
      </c>
      <c r="I19" s="10">
        <v>100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200</v>
      </c>
      <c r="D20" s="10">
        <v>158</v>
      </c>
      <c r="E20" s="10">
        <v>107</v>
      </c>
      <c r="F20" s="10">
        <v>12</v>
      </c>
      <c r="G20" s="10">
        <v>13</v>
      </c>
      <c r="H20" s="10">
        <v>26</v>
      </c>
      <c r="I20" s="10">
        <v>42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225</v>
      </c>
      <c r="D21" s="10">
        <v>214</v>
      </c>
      <c r="E21" s="10">
        <v>170</v>
      </c>
      <c r="F21" s="10">
        <v>8</v>
      </c>
      <c r="G21" s="10">
        <v>25</v>
      </c>
      <c r="H21" s="10">
        <v>11</v>
      </c>
      <c r="I21" s="10">
        <v>11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200</v>
      </c>
      <c r="D22" s="10">
        <v>189</v>
      </c>
      <c r="E22" s="10">
        <v>140</v>
      </c>
      <c r="F22" s="10">
        <v>10</v>
      </c>
      <c r="G22" s="10">
        <v>38</v>
      </c>
      <c r="H22" s="10">
        <v>1</v>
      </c>
      <c r="I22" s="10">
        <v>11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136</v>
      </c>
      <c r="D23" s="10">
        <v>132</v>
      </c>
      <c r="E23" s="10">
        <v>83</v>
      </c>
      <c r="F23" s="10">
        <v>8</v>
      </c>
      <c r="G23" s="10">
        <v>40</v>
      </c>
      <c r="H23" s="10">
        <v>1</v>
      </c>
      <c r="I23" s="10">
        <v>4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87</v>
      </c>
      <c r="D24" s="10">
        <v>84</v>
      </c>
      <c r="E24" s="10">
        <v>40</v>
      </c>
      <c r="F24" s="10">
        <v>1</v>
      </c>
      <c r="G24" s="10">
        <v>41</v>
      </c>
      <c r="H24" s="10">
        <v>2</v>
      </c>
      <c r="I24" s="10">
        <v>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44</v>
      </c>
      <c r="D25" s="10">
        <v>40</v>
      </c>
      <c r="E25" s="10">
        <v>24</v>
      </c>
      <c r="F25" s="10">
        <v>3</v>
      </c>
      <c r="G25" s="10">
        <v>12</v>
      </c>
      <c r="H25" s="10">
        <v>1</v>
      </c>
      <c r="I25" s="10">
        <v>4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1649</v>
      </c>
      <c r="D27" s="3">
        <v>685</v>
      </c>
      <c r="E27" s="3">
        <v>349</v>
      </c>
      <c r="F27" s="3">
        <v>87</v>
      </c>
      <c r="G27" s="3">
        <v>164</v>
      </c>
      <c r="H27" s="3">
        <v>85</v>
      </c>
      <c r="I27" s="3">
        <v>964</v>
      </c>
    </row>
    <row r="28" spans="1:11" ht="12" customHeight="1" x14ac:dyDescent="0.2">
      <c r="A28" s="27" t="s">
        <v>32</v>
      </c>
      <c r="B28" s="1" t="s">
        <v>10</v>
      </c>
      <c r="C28" s="10">
        <v>34</v>
      </c>
      <c r="D28" s="10">
        <v>2</v>
      </c>
      <c r="E28" s="10" t="s">
        <v>46</v>
      </c>
      <c r="F28" s="10">
        <v>1</v>
      </c>
      <c r="G28" s="10" t="s">
        <v>46</v>
      </c>
      <c r="H28" s="10">
        <v>1</v>
      </c>
      <c r="I28" s="10">
        <v>32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58</v>
      </c>
      <c r="D29" s="10">
        <v>3</v>
      </c>
      <c r="E29" s="10" t="s">
        <v>46</v>
      </c>
      <c r="F29" s="10">
        <v>2</v>
      </c>
      <c r="G29" s="10" t="s">
        <v>46</v>
      </c>
      <c r="H29" s="10">
        <v>1</v>
      </c>
      <c r="I29" s="10">
        <v>55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72</v>
      </c>
      <c r="D30" s="10">
        <v>7</v>
      </c>
      <c r="E30" s="10" t="s">
        <v>46</v>
      </c>
      <c r="F30" s="10">
        <v>5</v>
      </c>
      <c r="G30" s="10" t="s">
        <v>46</v>
      </c>
      <c r="H30" s="10">
        <v>2</v>
      </c>
      <c r="I30" s="10">
        <v>65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68</v>
      </c>
      <c r="D31" s="10">
        <v>10</v>
      </c>
      <c r="E31" s="10" t="s">
        <v>43</v>
      </c>
      <c r="F31" s="10">
        <v>2</v>
      </c>
      <c r="G31" s="10">
        <v>2</v>
      </c>
      <c r="H31" s="10">
        <v>6</v>
      </c>
      <c r="I31" s="10">
        <v>58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71</v>
      </c>
      <c r="D32" s="10">
        <v>12</v>
      </c>
      <c r="E32" s="10">
        <v>4</v>
      </c>
      <c r="F32" s="10">
        <v>1</v>
      </c>
      <c r="G32" s="10">
        <v>1</v>
      </c>
      <c r="H32" s="10">
        <v>6</v>
      </c>
      <c r="I32" s="10">
        <v>59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90</v>
      </c>
      <c r="D33" s="10">
        <v>12</v>
      </c>
      <c r="E33" s="10">
        <v>4</v>
      </c>
      <c r="F33" s="10">
        <v>4</v>
      </c>
      <c r="G33" s="10">
        <v>2</v>
      </c>
      <c r="H33" s="10">
        <v>2</v>
      </c>
      <c r="I33" s="10">
        <v>78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85</v>
      </c>
      <c r="D34" s="10">
        <v>9</v>
      </c>
      <c r="E34" s="10">
        <v>5</v>
      </c>
      <c r="F34" s="10" t="s">
        <v>43</v>
      </c>
      <c r="G34" s="10">
        <v>1</v>
      </c>
      <c r="H34" s="10">
        <v>3</v>
      </c>
      <c r="I34" s="10">
        <v>76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112</v>
      </c>
      <c r="D35" s="10">
        <v>10</v>
      </c>
      <c r="E35" s="10" t="s">
        <v>43</v>
      </c>
      <c r="F35" s="10">
        <v>5</v>
      </c>
      <c r="G35" s="10">
        <v>1</v>
      </c>
      <c r="H35" s="10">
        <v>4</v>
      </c>
      <c r="I35" s="10">
        <v>102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105</v>
      </c>
      <c r="D36" s="10">
        <v>8</v>
      </c>
      <c r="E36" s="10" t="s">
        <v>43</v>
      </c>
      <c r="F36" s="10">
        <v>3</v>
      </c>
      <c r="G36" s="10" t="s">
        <v>43</v>
      </c>
      <c r="H36" s="10">
        <v>5</v>
      </c>
      <c r="I36" s="10">
        <v>97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125</v>
      </c>
      <c r="D37" s="10">
        <v>19</v>
      </c>
      <c r="E37" s="10">
        <v>1</v>
      </c>
      <c r="F37" s="10">
        <v>9</v>
      </c>
      <c r="G37" s="10" t="s">
        <v>43</v>
      </c>
      <c r="H37" s="10">
        <v>9</v>
      </c>
      <c r="I37" s="10">
        <v>106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88</v>
      </c>
      <c r="D38" s="10">
        <v>12</v>
      </c>
      <c r="E38" s="10">
        <v>1</v>
      </c>
      <c r="F38" s="10">
        <v>5</v>
      </c>
      <c r="G38" s="10" t="s">
        <v>43</v>
      </c>
      <c r="H38" s="10">
        <v>6</v>
      </c>
      <c r="I38" s="10">
        <v>76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99</v>
      </c>
      <c r="D39" s="10">
        <v>27</v>
      </c>
      <c r="E39" s="10">
        <v>8</v>
      </c>
      <c r="F39" s="10">
        <v>9</v>
      </c>
      <c r="G39" s="10">
        <v>3</v>
      </c>
      <c r="H39" s="10">
        <v>7</v>
      </c>
      <c r="I39" s="10">
        <v>72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114</v>
      </c>
      <c r="D40" s="10">
        <v>63</v>
      </c>
      <c r="E40" s="10">
        <v>40</v>
      </c>
      <c r="F40" s="10">
        <v>7</v>
      </c>
      <c r="G40" s="10">
        <v>8</v>
      </c>
      <c r="H40" s="10">
        <v>8</v>
      </c>
      <c r="I40" s="10">
        <v>51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122</v>
      </c>
      <c r="D41" s="10">
        <v>103</v>
      </c>
      <c r="E41" s="10">
        <v>71</v>
      </c>
      <c r="F41" s="10">
        <v>8</v>
      </c>
      <c r="G41" s="10">
        <v>11</v>
      </c>
      <c r="H41" s="10">
        <v>13</v>
      </c>
      <c r="I41" s="10">
        <v>19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131</v>
      </c>
      <c r="D42" s="10">
        <v>122</v>
      </c>
      <c r="E42" s="10">
        <v>86</v>
      </c>
      <c r="F42" s="10">
        <v>6</v>
      </c>
      <c r="G42" s="10">
        <v>23</v>
      </c>
      <c r="H42" s="10">
        <v>7</v>
      </c>
      <c r="I42" s="10">
        <v>9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114</v>
      </c>
      <c r="D43" s="10">
        <v>108</v>
      </c>
      <c r="E43" s="10">
        <v>65</v>
      </c>
      <c r="F43" s="10">
        <v>10</v>
      </c>
      <c r="G43" s="10">
        <v>32</v>
      </c>
      <c r="H43" s="10">
        <v>1</v>
      </c>
      <c r="I43" s="10">
        <v>6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76</v>
      </c>
      <c r="D44" s="10">
        <v>75</v>
      </c>
      <c r="E44" s="10">
        <v>34</v>
      </c>
      <c r="F44" s="10">
        <v>7</v>
      </c>
      <c r="G44" s="10">
        <v>33</v>
      </c>
      <c r="H44" s="10">
        <v>1</v>
      </c>
      <c r="I44" s="10">
        <v>1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59</v>
      </c>
      <c r="D45" s="10">
        <v>58</v>
      </c>
      <c r="E45" s="10">
        <v>20</v>
      </c>
      <c r="F45" s="10" t="s">
        <v>43</v>
      </c>
      <c r="G45" s="10">
        <v>36</v>
      </c>
      <c r="H45" s="10">
        <v>2</v>
      </c>
      <c r="I45" s="10">
        <v>1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25</v>
      </c>
      <c r="D46" s="10">
        <v>24</v>
      </c>
      <c r="E46" s="10">
        <v>9</v>
      </c>
      <c r="F46" s="10">
        <v>3</v>
      </c>
      <c r="G46" s="10">
        <v>11</v>
      </c>
      <c r="H46" s="10">
        <v>1</v>
      </c>
      <c r="I46" s="10">
        <v>1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>
        <v>1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1287</v>
      </c>
      <c r="D48" s="3">
        <v>447</v>
      </c>
      <c r="E48" s="3">
        <v>333</v>
      </c>
      <c r="F48" s="3">
        <v>33</v>
      </c>
      <c r="G48" s="3">
        <v>36</v>
      </c>
      <c r="H48" s="3">
        <v>45</v>
      </c>
      <c r="I48" s="3">
        <v>840</v>
      </c>
    </row>
    <row r="49" spans="1:11" ht="12" customHeight="1" x14ac:dyDescent="0.2">
      <c r="A49" s="27" t="s">
        <v>32</v>
      </c>
      <c r="B49" s="1" t="s">
        <v>10</v>
      </c>
      <c r="C49" s="10">
        <v>29</v>
      </c>
      <c r="D49" s="10">
        <v>3</v>
      </c>
      <c r="E49" s="10" t="s">
        <v>46</v>
      </c>
      <c r="F49" s="10">
        <v>2</v>
      </c>
      <c r="G49" s="10" t="s">
        <v>46</v>
      </c>
      <c r="H49" s="10">
        <v>1</v>
      </c>
      <c r="I49" s="10">
        <v>26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62</v>
      </c>
      <c r="D50" s="10">
        <v>3</v>
      </c>
      <c r="E50" s="10" t="s">
        <v>46</v>
      </c>
      <c r="F50" s="10">
        <v>1</v>
      </c>
      <c r="G50" s="10" t="s">
        <v>46</v>
      </c>
      <c r="H50" s="10">
        <v>2</v>
      </c>
      <c r="I50" s="10">
        <v>59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64</v>
      </c>
      <c r="D51" s="10">
        <v>7</v>
      </c>
      <c r="E51" s="10" t="s">
        <v>46</v>
      </c>
      <c r="F51" s="10">
        <v>4</v>
      </c>
      <c r="G51" s="10" t="s">
        <v>46</v>
      </c>
      <c r="H51" s="10">
        <v>3</v>
      </c>
      <c r="I51" s="10">
        <v>57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65</v>
      </c>
      <c r="D52" s="10">
        <v>4</v>
      </c>
      <c r="E52" s="10" t="s">
        <v>43</v>
      </c>
      <c r="F52" s="10">
        <v>3</v>
      </c>
      <c r="G52" s="10" t="s">
        <v>43</v>
      </c>
      <c r="H52" s="10">
        <v>1</v>
      </c>
      <c r="I52" s="10">
        <v>61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53</v>
      </c>
      <c r="D53" s="10">
        <v>5</v>
      </c>
      <c r="E53" s="10">
        <v>1</v>
      </c>
      <c r="F53" s="10">
        <v>1</v>
      </c>
      <c r="G53" s="10">
        <v>2</v>
      </c>
      <c r="H53" s="10">
        <v>1</v>
      </c>
      <c r="I53" s="10">
        <v>48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66</v>
      </c>
      <c r="D54" s="10">
        <v>6</v>
      </c>
      <c r="E54" s="10">
        <v>2</v>
      </c>
      <c r="F54" s="10">
        <v>2</v>
      </c>
      <c r="G54" s="10">
        <v>1</v>
      </c>
      <c r="H54" s="10">
        <v>1</v>
      </c>
      <c r="I54" s="10">
        <v>60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94</v>
      </c>
      <c r="D55" s="10">
        <v>11</v>
      </c>
      <c r="E55" s="10">
        <v>2</v>
      </c>
      <c r="F55" s="10">
        <v>1</v>
      </c>
      <c r="G55" s="10">
        <v>4</v>
      </c>
      <c r="H55" s="10">
        <v>4</v>
      </c>
      <c r="I55" s="10">
        <v>83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107</v>
      </c>
      <c r="D56" s="10">
        <v>5</v>
      </c>
      <c r="E56" s="10">
        <v>1</v>
      </c>
      <c r="F56" s="10">
        <v>2</v>
      </c>
      <c r="G56" s="10">
        <v>1</v>
      </c>
      <c r="H56" s="10">
        <v>1</v>
      </c>
      <c r="I56" s="10">
        <v>102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78</v>
      </c>
      <c r="D57" s="10">
        <v>6</v>
      </c>
      <c r="E57" s="10">
        <v>3</v>
      </c>
      <c r="F57" s="10">
        <v>1</v>
      </c>
      <c r="G57" s="10" t="s">
        <v>43</v>
      </c>
      <c r="H57" s="10">
        <v>2</v>
      </c>
      <c r="I57" s="10">
        <v>72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80</v>
      </c>
      <c r="D58" s="10">
        <v>10</v>
      </c>
      <c r="E58" s="10">
        <v>2</v>
      </c>
      <c r="F58" s="10">
        <v>3</v>
      </c>
      <c r="G58" s="10" t="s">
        <v>43</v>
      </c>
      <c r="H58" s="10">
        <v>5</v>
      </c>
      <c r="I58" s="10">
        <v>70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73</v>
      </c>
      <c r="D59" s="10">
        <v>10</v>
      </c>
      <c r="E59" s="10">
        <v>4</v>
      </c>
      <c r="F59" s="10">
        <v>3</v>
      </c>
      <c r="G59" s="10">
        <v>1</v>
      </c>
      <c r="H59" s="10">
        <v>2</v>
      </c>
      <c r="I59" s="10">
        <v>63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69</v>
      </c>
      <c r="D60" s="10">
        <v>17</v>
      </c>
      <c r="E60" s="10">
        <v>9</v>
      </c>
      <c r="F60" s="10">
        <v>2</v>
      </c>
      <c r="G60" s="10">
        <v>2</v>
      </c>
      <c r="H60" s="10">
        <v>4</v>
      </c>
      <c r="I60" s="10">
        <v>52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82</v>
      </c>
      <c r="D61" s="10">
        <v>33</v>
      </c>
      <c r="E61" s="10">
        <v>30</v>
      </c>
      <c r="F61" s="10" t="s">
        <v>43</v>
      </c>
      <c r="G61" s="10">
        <v>2</v>
      </c>
      <c r="H61" s="10">
        <v>1</v>
      </c>
      <c r="I61" s="10">
        <v>49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78</v>
      </c>
      <c r="D62" s="10">
        <v>55</v>
      </c>
      <c r="E62" s="10">
        <v>36</v>
      </c>
      <c r="F62" s="10">
        <v>4</v>
      </c>
      <c r="G62" s="10">
        <v>2</v>
      </c>
      <c r="H62" s="10">
        <v>13</v>
      </c>
      <c r="I62" s="10">
        <v>23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94</v>
      </c>
      <c r="D63" s="10">
        <v>92</v>
      </c>
      <c r="E63" s="10">
        <v>84</v>
      </c>
      <c r="F63" s="10">
        <v>2</v>
      </c>
      <c r="G63" s="10">
        <v>2</v>
      </c>
      <c r="H63" s="10">
        <v>4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86</v>
      </c>
      <c r="D64" s="10">
        <v>81</v>
      </c>
      <c r="E64" s="10">
        <v>75</v>
      </c>
      <c r="F64" s="10" t="s">
        <v>43</v>
      </c>
      <c r="G64" s="10">
        <v>6</v>
      </c>
      <c r="H64" s="10" t="s">
        <v>43</v>
      </c>
      <c r="I64" s="10">
        <v>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60</v>
      </c>
      <c r="D65" s="10">
        <v>57</v>
      </c>
      <c r="E65" s="10">
        <v>49</v>
      </c>
      <c r="F65" s="10">
        <v>1</v>
      </c>
      <c r="G65" s="10">
        <v>7</v>
      </c>
      <c r="H65" s="10" t="s">
        <v>43</v>
      </c>
      <c r="I65" s="10">
        <v>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28</v>
      </c>
      <c r="D66" s="10">
        <v>26</v>
      </c>
      <c r="E66" s="10">
        <v>20</v>
      </c>
      <c r="F66" s="10">
        <v>1</v>
      </c>
      <c r="G66" s="10">
        <v>5</v>
      </c>
      <c r="H66" s="10" t="s">
        <v>43</v>
      </c>
      <c r="I66" s="10">
        <v>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19</v>
      </c>
      <c r="D67" s="10">
        <v>16</v>
      </c>
      <c r="E67" s="10">
        <v>15</v>
      </c>
      <c r="F67" s="10" t="s">
        <v>43</v>
      </c>
      <c r="G67" s="10">
        <v>1</v>
      </c>
      <c r="H67" s="10" t="s">
        <v>43</v>
      </c>
      <c r="I67" s="10">
        <v>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693</v>
      </c>
      <c r="D6" s="3">
        <v>216</v>
      </c>
      <c r="E6" s="3">
        <v>138</v>
      </c>
      <c r="F6" s="3">
        <v>13</v>
      </c>
      <c r="G6" s="3">
        <v>37</v>
      </c>
      <c r="H6" s="3">
        <v>28</v>
      </c>
      <c r="I6" s="3">
        <v>477</v>
      </c>
    </row>
    <row r="7" spans="1:32" ht="12" customHeight="1" x14ac:dyDescent="0.2">
      <c r="A7" s="27" t="s">
        <v>32</v>
      </c>
      <c r="B7" s="1" t="s">
        <v>10</v>
      </c>
      <c r="C7" s="10">
        <v>16</v>
      </c>
      <c r="D7" s="10">
        <v>3</v>
      </c>
      <c r="E7" s="10" t="s">
        <v>46</v>
      </c>
      <c r="F7" s="10">
        <v>1</v>
      </c>
      <c r="G7" s="10" t="s">
        <v>46</v>
      </c>
      <c r="H7" s="10">
        <v>2</v>
      </c>
      <c r="I7" s="10">
        <v>13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22</v>
      </c>
      <c r="D8" s="10">
        <v>3</v>
      </c>
      <c r="E8" s="10" t="s">
        <v>46</v>
      </c>
      <c r="F8" s="10">
        <v>3</v>
      </c>
      <c r="G8" s="10" t="s">
        <v>46</v>
      </c>
      <c r="H8" s="10" t="s">
        <v>43</v>
      </c>
      <c r="I8" s="10">
        <v>19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46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46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34</v>
      </c>
      <c r="D10" s="10">
        <v>3</v>
      </c>
      <c r="E10" s="10" t="s">
        <v>43</v>
      </c>
      <c r="F10" s="10">
        <v>1</v>
      </c>
      <c r="G10" s="10" t="s">
        <v>43</v>
      </c>
      <c r="H10" s="10">
        <v>2</v>
      </c>
      <c r="I10" s="10">
        <v>31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30</v>
      </c>
      <c r="D11" s="10">
        <v>2</v>
      </c>
      <c r="E11" s="10">
        <v>1</v>
      </c>
      <c r="F11" s="10">
        <v>1</v>
      </c>
      <c r="G11" s="10" t="s">
        <v>43</v>
      </c>
      <c r="H11" s="10" t="s">
        <v>43</v>
      </c>
      <c r="I11" s="10">
        <v>28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45</v>
      </c>
      <c r="D12" s="10">
        <v>4</v>
      </c>
      <c r="E12" s="10">
        <v>1</v>
      </c>
      <c r="F12" s="10" t="s">
        <v>43</v>
      </c>
      <c r="G12" s="10" t="s">
        <v>43</v>
      </c>
      <c r="H12" s="10">
        <v>3</v>
      </c>
      <c r="I12" s="10">
        <v>41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69</v>
      </c>
      <c r="D13" s="10">
        <v>5</v>
      </c>
      <c r="E13" s="10">
        <v>2</v>
      </c>
      <c r="F13" s="10">
        <v>1</v>
      </c>
      <c r="G13" s="10" t="s">
        <v>43</v>
      </c>
      <c r="H13" s="10">
        <v>2</v>
      </c>
      <c r="I13" s="10">
        <v>64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58</v>
      </c>
      <c r="D14" s="10">
        <v>3</v>
      </c>
      <c r="E14" s="10" t="s">
        <v>43</v>
      </c>
      <c r="F14" s="10">
        <v>1</v>
      </c>
      <c r="G14" s="10">
        <v>2</v>
      </c>
      <c r="H14" s="10" t="s">
        <v>43</v>
      </c>
      <c r="I14" s="10">
        <v>55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47</v>
      </c>
      <c r="D15" s="10">
        <v>1</v>
      </c>
      <c r="E15" s="10" t="s">
        <v>43</v>
      </c>
      <c r="F15" s="10" t="s">
        <v>43</v>
      </c>
      <c r="G15" s="10" t="s">
        <v>43</v>
      </c>
      <c r="H15" s="10">
        <v>1</v>
      </c>
      <c r="I15" s="10">
        <v>46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38</v>
      </c>
      <c r="D16" s="10">
        <v>2</v>
      </c>
      <c r="E16" s="10">
        <v>1</v>
      </c>
      <c r="F16" s="10" t="s">
        <v>43</v>
      </c>
      <c r="G16" s="10" t="s">
        <v>43</v>
      </c>
      <c r="H16" s="10">
        <v>1</v>
      </c>
      <c r="I16" s="10">
        <v>36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37</v>
      </c>
      <c r="D17" s="10">
        <v>4</v>
      </c>
      <c r="E17" s="10">
        <v>2</v>
      </c>
      <c r="F17" s="10" t="s">
        <v>43</v>
      </c>
      <c r="G17" s="10">
        <v>1</v>
      </c>
      <c r="H17" s="10">
        <v>1</v>
      </c>
      <c r="I17" s="10">
        <v>33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50</v>
      </c>
      <c r="D18" s="10">
        <v>16</v>
      </c>
      <c r="E18" s="10">
        <v>3</v>
      </c>
      <c r="F18" s="10">
        <v>3</v>
      </c>
      <c r="G18" s="10">
        <v>1</v>
      </c>
      <c r="H18" s="10">
        <v>9</v>
      </c>
      <c r="I18" s="10">
        <v>34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33</v>
      </c>
      <c r="D19" s="10">
        <v>16</v>
      </c>
      <c r="E19" s="10">
        <v>9</v>
      </c>
      <c r="F19" s="10">
        <v>1</v>
      </c>
      <c r="G19" s="10">
        <v>3</v>
      </c>
      <c r="H19" s="10">
        <v>3</v>
      </c>
      <c r="I19" s="10">
        <v>17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39</v>
      </c>
      <c r="D20" s="10">
        <v>31</v>
      </c>
      <c r="E20" s="10">
        <v>27</v>
      </c>
      <c r="F20" s="10" t="s">
        <v>43</v>
      </c>
      <c r="G20" s="10">
        <v>1</v>
      </c>
      <c r="H20" s="10">
        <v>3</v>
      </c>
      <c r="I20" s="10">
        <v>8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39</v>
      </c>
      <c r="D21" s="10">
        <v>38</v>
      </c>
      <c r="E21" s="10">
        <v>32</v>
      </c>
      <c r="F21" s="10">
        <v>1</v>
      </c>
      <c r="G21" s="10">
        <v>4</v>
      </c>
      <c r="H21" s="10">
        <v>1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45</v>
      </c>
      <c r="D22" s="10">
        <v>43</v>
      </c>
      <c r="E22" s="10">
        <v>36</v>
      </c>
      <c r="F22" s="10" t="s">
        <v>43</v>
      </c>
      <c r="G22" s="10">
        <v>7</v>
      </c>
      <c r="H22" s="10" t="s">
        <v>43</v>
      </c>
      <c r="I22" s="10">
        <v>2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18</v>
      </c>
      <c r="D23" s="10">
        <v>18</v>
      </c>
      <c r="E23" s="10">
        <v>10</v>
      </c>
      <c r="F23" s="10" t="s">
        <v>43</v>
      </c>
      <c r="G23" s="10">
        <v>8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16</v>
      </c>
      <c r="D24" s="10">
        <v>13</v>
      </c>
      <c r="E24" s="10">
        <v>8</v>
      </c>
      <c r="F24" s="10" t="s">
        <v>43</v>
      </c>
      <c r="G24" s="10">
        <v>5</v>
      </c>
      <c r="H24" s="10" t="s">
        <v>43</v>
      </c>
      <c r="I24" s="10">
        <v>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11</v>
      </c>
      <c r="D25" s="10">
        <v>11</v>
      </c>
      <c r="E25" s="10">
        <v>6</v>
      </c>
      <c r="F25" s="10" t="s">
        <v>43</v>
      </c>
      <c r="G25" s="10">
        <v>5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367</v>
      </c>
      <c r="D27" s="3">
        <v>126</v>
      </c>
      <c r="E27" s="3">
        <v>68</v>
      </c>
      <c r="F27" s="3">
        <v>10</v>
      </c>
      <c r="G27" s="3">
        <v>29</v>
      </c>
      <c r="H27" s="3">
        <v>19</v>
      </c>
      <c r="I27" s="3">
        <v>241</v>
      </c>
    </row>
    <row r="28" spans="1:12" ht="12" customHeight="1" x14ac:dyDescent="0.2">
      <c r="A28" s="27" t="s">
        <v>32</v>
      </c>
      <c r="B28" s="1" t="s">
        <v>10</v>
      </c>
      <c r="C28" s="10">
        <v>10</v>
      </c>
      <c r="D28" s="10">
        <v>2</v>
      </c>
      <c r="E28" s="10" t="s">
        <v>46</v>
      </c>
      <c r="F28" s="10">
        <v>1</v>
      </c>
      <c r="G28" s="10" t="s">
        <v>46</v>
      </c>
      <c r="H28" s="10">
        <v>1</v>
      </c>
      <c r="I28" s="10">
        <v>8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10</v>
      </c>
      <c r="D29" s="10">
        <v>2</v>
      </c>
      <c r="E29" s="10" t="s">
        <v>46</v>
      </c>
      <c r="F29" s="10">
        <v>2</v>
      </c>
      <c r="G29" s="10" t="s">
        <v>46</v>
      </c>
      <c r="H29" s="10" t="s">
        <v>43</v>
      </c>
      <c r="I29" s="10">
        <v>8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20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20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12</v>
      </c>
      <c r="D31" s="10">
        <v>1</v>
      </c>
      <c r="E31" s="10" t="s">
        <v>43</v>
      </c>
      <c r="F31" s="10" t="s">
        <v>43</v>
      </c>
      <c r="G31" s="10" t="s">
        <v>43</v>
      </c>
      <c r="H31" s="10">
        <v>1</v>
      </c>
      <c r="I31" s="10">
        <v>11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17</v>
      </c>
      <c r="D32" s="10">
        <v>2</v>
      </c>
      <c r="E32" s="10">
        <v>1</v>
      </c>
      <c r="F32" s="10">
        <v>1</v>
      </c>
      <c r="G32" s="10" t="s">
        <v>43</v>
      </c>
      <c r="H32" s="10" t="s">
        <v>43</v>
      </c>
      <c r="I32" s="10">
        <v>15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24</v>
      </c>
      <c r="D33" s="10">
        <v>4</v>
      </c>
      <c r="E33" s="10">
        <v>1</v>
      </c>
      <c r="F33" s="10" t="s">
        <v>43</v>
      </c>
      <c r="G33" s="10" t="s">
        <v>43</v>
      </c>
      <c r="H33" s="10">
        <v>3</v>
      </c>
      <c r="I33" s="10">
        <v>20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32</v>
      </c>
      <c r="D34" s="10">
        <v>2</v>
      </c>
      <c r="E34" s="10">
        <v>1</v>
      </c>
      <c r="F34" s="10">
        <v>1</v>
      </c>
      <c r="G34" s="10" t="s">
        <v>43</v>
      </c>
      <c r="H34" s="10" t="s">
        <v>43</v>
      </c>
      <c r="I34" s="10">
        <v>30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33</v>
      </c>
      <c r="D35" s="10">
        <v>2</v>
      </c>
      <c r="E35" s="10" t="s">
        <v>43</v>
      </c>
      <c r="F35" s="10" t="s">
        <v>43</v>
      </c>
      <c r="G35" s="10">
        <v>2</v>
      </c>
      <c r="H35" s="10" t="s">
        <v>43</v>
      </c>
      <c r="I35" s="10">
        <v>31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25</v>
      </c>
      <c r="D36" s="10">
        <v>1</v>
      </c>
      <c r="E36" s="10" t="s">
        <v>43</v>
      </c>
      <c r="F36" s="10" t="s">
        <v>43</v>
      </c>
      <c r="G36" s="10" t="s">
        <v>43</v>
      </c>
      <c r="H36" s="10">
        <v>1</v>
      </c>
      <c r="I36" s="10">
        <v>24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18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18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26</v>
      </c>
      <c r="D38" s="10">
        <v>3</v>
      </c>
      <c r="E38" s="10">
        <v>1</v>
      </c>
      <c r="F38" s="10" t="s">
        <v>43</v>
      </c>
      <c r="G38" s="10">
        <v>1</v>
      </c>
      <c r="H38" s="10">
        <v>1</v>
      </c>
      <c r="I38" s="10">
        <v>23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27</v>
      </c>
      <c r="D39" s="10">
        <v>11</v>
      </c>
      <c r="E39" s="10" t="s">
        <v>43</v>
      </c>
      <c r="F39" s="10">
        <v>3</v>
      </c>
      <c r="G39" s="10" t="s">
        <v>43</v>
      </c>
      <c r="H39" s="10">
        <v>8</v>
      </c>
      <c r="I39" s="10">
        <v>16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21</v>
      </c>
      <c r="D40" s="10">
        <v>13</v>
      </c>
      <c r="E40" s="10">
        <v>6</v>
      </c>
      <c r="F40" s="10">
        <v>1</v>
      </c>
      <c r="G40" s="10">
        <v>3</v>
      </c>
      <c r="H40" s="10">
        <v>3</v>
      </c>
      <c r="I40" s="10">
        <v>8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26</v>
      </c>
      <c r="D41" s="10">
        <v>22</v>
      </c>
      <c r="E41" s="10">
        <v>20</v>
      </c>
      <c r="F41" s="10" t="s">
        <v>43</v>
      </c>
      <c r="G41" s="10">
        <v>1</v>
      </c>
      <c r="H41" s="10">
        <v>1</v>
      </c>
      <c r="I41" s="10">
        <v>4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22</v>
      </c>
      <c r="D42" s="10">
        <v>21</v>
      </c>
      <c r="E42" s="10">
        <v>16</v>
      </c>
      <c r="F42" s="10">
        <v>1</v>
      </c>
      <c r="G42" s="10">
        <v>4</v>
      </c>
      <c r="H42" s="10" t="s">
        <v>43</v>
      </c>
      <c r="I42" s="10">
        <v>1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20</v>
      </c>
      <c r="D43" s="10">
        <v>18</v>
      </c>
      <c r="E43" s="10">
        <v>13</v>
      </c>
      <c r="F43" s="10" t="s">
        <v>43</v>
      </c>
      <c r="G43" s="10">
        <v>5</v>
      </c>
      <c r="H43" s="10" t="s">
        <v>43</v>
      </c>
      <c r="I43" s="10">
        <v>2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7</v>
      </c>
      <c r="D44" s="10">
        <v>7</v>
      </c>
      <c r="E44" s="10">
        <v>2</v>
      </c>
      <c r="F44" s="10" t="s">
        <v>43</v>
      </c>
      <c r="G44" s="10">
        <v>5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11</v>
      </c>
      <c r="D45" s="10">
        <v>9</v>
      </c>
      <c r="E45" s="10">
        <v>5</v>
      </c>
      <c r="F45" s="10" t="s">
        <v>43</v>
      </c>
      <c r="G45" s="10">
        <v>4</v>
      </c>
      <c r="H45" s="10" t="s">
        <v>43</v>
      </c>
      <c r="I45" s="10">
        <v>2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6</v>
      </c>
      <c r="D46" s="10">
        <v>6</v>
      </c>
      <c r="E46" s="10">
        <v>2</v>
      </c>
      <c r="F46" s="10" t="s">
        <v>43</v>
      </c>
      <c r="G46" s="10">
        <v>4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326</v>
      </c>
      <c r="D48" s="3">
        <v>90</v>
      </c>
      <c r="E48" s="3">
        <v>70</v>
      </c>
      <c r="F48" s="3">
        <v>3</v>
      </c>
      <c r="G48" s="3">
        <v>8</v>
      </c>
      <c r="H48" s="3">
        <v>9</v>
      </c>
      <c r="I48" s="3">
        <v>236</v>
      </c>
    </row>
    <row r="49" spans="1:11" ht="12" customHeight="1" x14ac:dyDescent="0.2">
      <c r="A49" s="27" t="s">
        <v>32</v>
      </c>
      <c r="B49" s="1" t="s">
        <v>10</v>
      </c>
      <c r="C49" s="10">
        <v>6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5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12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11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26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26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22</v>
      </c>
      <c r="D52" s="10">
        <v>2</v>
      </c>
      <c r="E52" s="10" t="s">
        <v>43</v>
      </c>
      <c r="F52" s="10">
        <v>1</v>
      </c>
      <c r="G52" s="10" t="s">
        <v>43</v>
      </c>
      <c r="H52" s="10">
        <v>1</v>
      </c>
      <c r="I52" s="10">
        <v>20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21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21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37</v>
      </c>
      <c r="D55" s="10">
        <v>3</v>
      </c>
      <c r="E55" s="10">
        <v>1</v>
      </c>
      <c r="F55" s="10" t="s">
        <v>43</v>
      </c>
      <c r="G55" s="10" t="s">
        <v>43</v>
      </c>
      <c r="H55" s="10">
        <v>2</v>
      </c>
      <c r="I55" s="10">
        <v>34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25</v>
      </c>
      <c r="D56" s="10">
        <v>1</v>
      </c>
      <c r="E56" s="10" t="s">
        <v>43</v>
      </c>
      <c r="F56" s="10">
        <v>1</v>
      </c>
      <c r="G56" s="10" t="s">
        <v>43</v>
      </c>
      <c r="H56" s="10" t="s">
        <v>43</v>
      </c>
      <c r="I56" s="10">
        <v>24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22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22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20</v>
      </c>
      <c r="D58" s="10">
        <v>2</v>
      </c>
      <c r="E58" s="10">
        <v>1</v>
      </c>
      <c r="F58" s="10" t="s">
        <v>43</v>
      </c>
      <c r="G58" s="10" t="s">
        <v>43</v>
      </c>
      <c r="H58" s="10">
        <v>1</v>
      </c>
      <c r="I58" s="10">
        <v>18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11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10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23</v>
      </c>
      <c r="D60" s="10">
        <v>5</v>
      </c>
      <c r="E60" s="10">
        <v>3</v>
      </c>
      <c r="F60" s="10" t="s">
        <v>43</v>
      </c>
      <c r="G60" s="10">
        <v>1</v>
      </c>
      <c r="H60" s="10">
        <v>1</v>
      </c>
      <c r="I60" s="10">
        <v>18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12</v>
      </c>
      <c r="D61" s="10">
        <v>3</v>
      </c>
      <c r="E61" s="10">
        <v>3</v>
      </c>
      <c r="F61" s="10" t="s">
        <v>43</v>
      </c>
      <c r="G61" s="10" t="s">
        <v>43</v>
      </c>
      <c r="H61" s="10" t="s">
        <v>43</v>
      </c>
      <c r="I61" s="10">
        <v>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13</v>
      </c>
      <c r="D62" s="10">
        <v>9</v>
      </c>
      <c r="E62" s="10">
        <v>7</v>
      </c>
      <c r="F62" s="10" t="s">
        <v>43</v>
      </c>
      <c r="G62" s="10" t="s">
        <v>43</v>
      </c>
      <c r="H62" s="10">
        <v>2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17</v>
      </c>
      <c r="D63" s="10">
        <v>17</v>
      </c>
      <c r="E63" s="10">
        <v>16</v>
      </c>
      <c r="F63" s="10" t="s">
        <v>43</v>
      </c>
      <c r="G63" s="10" t="s">
        <v>43</v>
      </c>
      <c r="H63" s="10">
        <v>1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25</v>
      </c>
      <c r="D64" s="10">
        <v>25</v>
      </c>
      <c r="E64" s="10">
        <v>23</v>
      </c>
      <c r="F64" s="10" t="s">
        <v>43</v>
      </c>
      <c r="G64" s="10">
        <v>2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11</v>
      </c>
      <c r="D65" s="10">
        <v>11</v>
      </c>
      <c r="E65" s="10">
        <v>8</v>
      </c>
      <c r="F65" s="10" t="s">
        <v>43</v>
      </c>
      <c r="G65" s="10">
        <v>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5</v>
      </c>
      <c r="D66" s="10">
        <v>4</v>
      </c>
      <c r="E66" s="10">
        <v>3</v>
      </c>
      <c r="F66" s="10" t="s">
        <v>43</v>
      </c>
      <c r="G66" s="10">
        <v>1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</v>
      </c>
      <c r="D67" s="10">
        <v>5</v>
      </c>
      <c r="E67" s="10">
        <v>4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169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4776</v>
      </c>
      <c r="D6" s="3">
        <v>906</v>
      </c>
      <c r="E6" s="3">
        <v>437</v>
      </c>
      <c r="F6" s="3">
        <v>107</v>
      </c>
      <c r="G6" s="3">
        <v>134</v>
      </c>
      <c r="H6" s="3">
        <v>228</v>
      </c>
      <c r="I6" s="3">
        <v>3870</v>
      </c>
    </row>
    <row r="7" spans="1:32" ht="12" customHeight="1" x14ac:dyDescent="0.2">
      <c r="A7" s="27" t="s">
        <v>32</v>
      </c>
      <c r="B7" s="1" t="s">
        <v>10</v>
      </c>
      <c r="C7" s="10">
        <v>61</v>
      </c>
      <c r="D7" s="10">
        <v>4</v>
      </c>
      <c r="E7" s="10" t="s">
        <v>46</v>
      </c>
      <c r="F7" s="10">
        <v>1</v>
      </c>
      <c r="G7" s="10" t="s">
        <v>46</v>
      </c>
      <c r="H7" s="10">
        <v>3</v>
      </c>
      <c r="I7" s="10">
        <v>57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67</v>
      </c>
      <c r="D8" s="10">
        <v>7</v>
      </c>
      <c r="E8" s="10" t="s">
        <v>46</v>
      </c>
      <c r="F8" s="10">
        <v>4</v>
      </c>
      <c r="G8" s="10" t="s">
        <v>46</v>
      </c>
      <c r="H8" s="10">
        <v>3</v>
      </c>
      <c r="I8" s="10">
        <v>60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158</v>
      </c>
      <c r="D9" s="10">
        <v>11</v>
      </c>
      <c r="E9" s="10" t="s">
        <v>46</v>
      </c>
      <c r="F9" s="10">
        <v>10</v>
      </c>
      <c r="G9" s="10" t="s">
        <v>46</v>
      </c>
      <c r="H9" s="10">
        <v>1</v>
      </c>
      <c r="I9" s="10">
        <v>147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292</v>
      </c>
      <c r="D10" s="10">
        <v>12</v>
      </c>
      <c r="E10" s="10" t="s">
        <v>43</v>
      </c>
      <c r="F10" s="10">
        <v>3</v>
      </c>
      <c r="G10" s="10">
        <v>2</v>
      </c>
      <c r="H10" s="10">
        <v>7</v>
      </c>
      <c r="I10" s="10">
        <v>280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328</v>
      </c>
      <c r="D11" s="10">
        <v>20</v>
      </c>
      <c r="E11" s="10">
        <v>2</v>
      </c>
      <c r="F11" s="10">
        <v>3</v>
      </c>
      <c r="G11" s="10">
        <v>2</v>
      </c>
      <c r="H11" s="10">
        <v>13</v>
      </c>
      <c r="I11" s="10">
        <v>308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368</v>
      </c>
      <c r="D12" s="10">
        <v>25</v>
      </c>
      <c r="E12" s="10">
        <v>1</v>
      </c>
      <c r="F12" s="10">
        <v>9</v>
      </c>
      <c r="G12" s="10">
        <v>5</v>
      </c>
      <c r="H12" s="10">
        <v>10</v>
      </c>
      <c r="I12" s="10">
        <v>343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508</v>
      </c>
      <c r="D13" s="10">
        <v>25</v>
      </c>
      <c r="E13" s="10">
        <v>2</v>
      </c>
      <c r="F13" s="10">
        <v>2</v>
      </c>
      <c r="G13" s="10">
        <v>4</v>
      </c>
      <c r="H13" s="10">
        <v>17</v>
      </c>
      <c r="I13" s="10">
        <v>483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552</v>
      </c>
      <c r="D14" s="10">
        <v>34</v>
      </c>
      <c r="E14" s="10">
        <v>2</v>
      </c>
      <c r="F14" s="10">
        <v>5</v>
      </c>
      <c r="G14" s="10">
        <v>6</v>
      </c>
      <c r="H14" s="10">
        <v>21</v>
      </c>
      <c r="I14" s="10">
        <v>518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507</v>
      </c>
      <c r="D15" s="10">
        <v>41</v>
      </c>
      <c r="E15" s="10">
        <v>6</v>
      </c>
      <c r="F15" s="10">
        <v>10</v>
      </c>
      <c r="G15" s="10">
        <v>3</v>
      </c>
      <c r="H15" s="10">
        <v>22</v>
      </c>
      <c r="I15" s="10">
        <v>466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395</v>
      </c>
      <c r="D16" s="10">
        <v>27</v>
      </c>
      <c r="E16" s="10">
        <v>5</v>
      </c>
      <c r="F16" s="10">
        <v>11</v>
      </c>
      <c r="G16" s="10">
        <v>2</v>
      </c>
      <c r="H16" s="10">
        <v>9</v>
      </c>
      <c r="I16" s="10">
        <v>368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320</v>
      </c>
      <c r="D17" s="10">
        <v>37</v>
      </c>
      <c r="E17" s="10">
        <v>2</v>
      </c>
      <c r="F17" s="10">
        <v>8</v>
      </c>
      <c r="G17" s="10">
        <v>5</v>
      </c>
      <c r="H17" s="10">
        <v>22</v>
      </c>
      <c r="I17" s="10">
        <v>283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294</v>
      </c>
      <c r="D18" s="10">
        <v>45</v>
      </c>
      <c r="E18" s="10">
        <v>12</v>
      </c>
      <c r="F18" s="10">
        <v>11</v>
      </c>
      <c r="G18" s="10">
        <v>3</v>
      </c>
      <c r="H18" s="10">
        <v>19</v>
      </c>
      <c r="I18" s="10">
        <v>249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248</v>
      </c>
      <c r="D19" s="10">
        <v>82</v>
      </c>
      <c r="E19" s="10">
        <v>43</v>
      </c>
      <c r="F19" s="10">
        <v>9</v>
      </c>
      <c r="G19" s="10">
        <v>4</v>
      </c>
      <c r="H19" s="10">
        <v>26</v>
      </c>
      <c r="I19" s="10">
        <v>166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205</v>
      </c>
      <c r="D20" s="10">
        <v>133</v>
      </c>
      <c r="E20" s="10">
        <v>89</v>
      </c>
      <c r="F20" s="10">
        <v>12</v>
      </c>
      <c r="G20" s="10">
        <v>9</v>
      </c>
      <c r="H20" s="10">
        <v>23</v>
      </c>
      <c r="I20" s="10">
        <v>72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210</v>
      </c>
      <c r="D21" s="10">
        <v>180</v>
      </c>
      <c r="E21" s="10">
        <v>140</v>
      </c>
      <c r="F21" s="10">
        <v>2</v>
      </c>
      <c r="G21" s="10">
        <v>22</v>
      </c>
      <c r="H21" s="10">
        <v>16</v>
      </c>
      <c r="I21" s="10">
        <v>30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112</v>
      </c>
      <c r="D22" s="10">
        <v>94</v>
      </c>
      <c r="E22" s="10">
        <v>63</v>
      </c>
      <c r="F22" s="10">
        <v>2</v>
      </c>
      <c r="G22" s="10">
        <v>22</v>
      </c>
      <c r="H22" s="10">
        <v>7</v>
      </c>
      <c r="I22" s="10">
        <v>18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78</v>
      </c>
      <c r="D23" s="10">
        <v>68</v>
      </c>
      <c r="E23" s="10">
        <v>44</v>
      </c>
      <c r="F23" s="10">
        <v>4</v>
      </c>
      <c r="G23" s="10">
        <v>18</v>
      </c>
      <c r="H23" s="10">
        <v>2</v>
      </c>
      <c r="I23" s="10">
        <v>10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44</v>
      </c>
      <c r="D24" s="10">
        <v>37</v>
      </c>
      <c r="E24" s="10">
        <v>15</v>
      </c>
      <c r="F24" s="10" t="s">
        <v>43</v>
      </c>
      <c r="G24" s="10">
        <v>16</v>
      </c>
      <c r="H24" s="10">
        <v>6</v>
      </c>
      <c r="I24" s="10">
        <v>7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29</v>
      </c>
      <c r="D25" s="10">
        <v>24</v>
      </c>
      <c r="E25" s="10">
        <v>11</v>
      </c>
      <c r="F25" s="10">
        <v>1</v>
      </c>
      <c r="G25" s="10">
        <v>11</v>
      </c>
      <c r="H25" s="10">
        <v>1</v>
      </c>
      <c r="I25" s="10">
        <v>5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2566</v>
      </c>
      <c r="D27" s="3">
        <v>537</v>
      </c>
      <c r="E27" s="3">
        <v>228</v>
      </c>
      <c r="F27" s="3">
        <v>65</v>
      </c>
      <c r="G27" s="3">
        <v>97</v>
      </c>
      <c r="H27" s="3">
        <v>147</v>
      </c>
      <c r="I27" s="3">
        <v>2029</v>
      </c>
    </row>
    <row r="28" spans="1:12" ht="12" customHeight="1" x14ac:dyDescent="0.2">
      <c r="A28" s="27" t="s">
        <v>32</v>
      </c>
      <c r="B28" s="1" t="s">
        <v>10</v>
      </c>
      <c r="C28" s="10">
        <v>34</v>
      </c>
      <c r="D28" s="10">
        <v>3</v>
      </c>
      <c r="E28" s="10" t="s">
        <v>46</v>
      </c>
      <c r="F28" s="10">
        <v>1</v>
      </c>
      <c r="G28" s="10" t="s">
        <v>46</v>
      </c>
      <c r="H28" s="10">
        <v>2</v>
      </c>
      <c r="I28" s="10">
        <v>31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34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33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77</v>
      </c>
      <c r="D30" s="10">
        <v>6</v>
      </c>
      <c r="E30" s="10" t="s">
        <v>46</v>
      </c>
      <c r="F30" s="10">
        <v>5</v>
      </c>
      <c r="G30" s="10" t="s">
        <v>46</v>
      </c>
      <c r="H30" s="10">
        <v>1</v>
      </c>
      <c r="I30" s="10">
        <v>71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161</v>
      </c>
      <c r="D31" s="10">
        <v>7</v>
      </c>
      <c r="E31" s="10" t="s">
        <v>43</v>
      </c>
      <c r="F31" s="10">
        <v>2</v>
      </c>
      <c r="G31" s="10">
        <v>2</v>
      </c>
      <c r="H31" s="10">
        <v>3</v>
      </c>
      <c r="I31" s="10">
        <v>154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158</v>
      </c>
      <c r="D32" s="10">
        <v>11</v>
      </c>
      <c r="E32" s="10">
        <v>1</v>
      </c>
      <c r="F32" s="10">
        <v>1</v>
      </c>
      <c r="G32" s="10">
        <v>1</v>
      </c>
      <c r="H32" s="10">
        <v>8</v>
      </c>
      <c r="I32" s="10">
        <v>147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176</v>
      </c>
      <c r="D33" s="10">
        <v>11</v>
      </c>
      <c r="E33" s="10">
        <v>1</v>
      </c>
      <c r="F33" s="10">
        <v>2</v>
      </c>
      <c r="G33" s="10">
        <v>4</v>
      </c>
      <c r="H33" s="10">
        <v>4</v>
      </c>
      <c r="I33" s="10">
        <v>165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277</v>
      </c>
      <c r="D34" s="10">
        <v>17</v>
      </c>
      <c r="E34" s="10" t="s">
        <v>43</v>
      </c>
      <c r="F34" s="10">
        <v>1</v>
      </c>
      <c r="G34" s="10">
        <v>3</v>
      </c>
      <c r="H34" s="10">
        <v>13</v>
      </c>
      <c r="I34" s="10">
        <v>260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292</v>
      </c>
      <c r="D35" s="10">
        <v>20</v>
      </c>
      <c r="E35" s="10">
        <v>1</v>
      </c>
      <c r="F35" s="10">
        <v>3</v>
      </c>
      <c r="G35" s="10">
        <v>1</v>
      </c>
      <c r="H35" s="10">
        <v>15</v>
      </c>
      <c r="I35" s="10">
        <v>272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268</v>
      </c>
      <c r="D36" s="10">
        <v>20</v>
      </c>
      <c r="E36" s="10">
        <v>2</v>
      </c>
      <c r="F36" s="10">
        <v>6</v>
      </c>
      <c r="G36" s="10">
        <v>1</v>
      </c>
      <c r="H36" s="10">
        <v>11</v>
      </c>
      <c r="I36" s="10">
        <v>248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216</v>
      </c>
      <c r="D37" s="10">
        <v>22</v>
      </c>
      <c r="E37" s="10">
        <v>4</v>
      </c>
      <c r="F37" s="10">
        <v>8</v>
      </c>
      <c r="G37" s="10">
        <v>1</v>
      </c>
      <c r="H37" s="10">
        <v>9</v>
      </c>
      <c r="I37" s="10">
        <v>194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183</v>
      </c>
      <c r="D38" s="10">
        <v>29</v>
      </c>
      <c r="E38" s="10">
        <v>2</v>
      </c>
      <c r="F38" s="10">
        <v>6</v>
      </c>
      <c r="G38" s="10">
        <v>4</v>
      </c>
      <c r="H38" s="10">
        <v>17</v>
      </c>
      <c r="I38" s="10">
        <v>154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166</v>
      </c>
      <c r="D39" s="10">
        <v>31</v>
      </c>
      <c r="E39" s="10">
        <v>5</v>
      </c>
      <c r="F39" s="10">
        <v>9</v>
      </c>
      <c r="G39" s="10">
        <v>2</v>
      </c>
      <c r="H39" s="10">
        <v>15</v>
      </c>
      <c r="I39" s="10">
        <v>135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143</v>
      </c>
      <c r="D40" s="10">
        <v>57</v>
      </c>
      <c r="E40" s="10">
        <v>32</v>
      </c>
      <c r="F40" s="10">
        <v>7</v>
      </c>
      <c r="G40" s="10">
        <v>3</v>
      </c>
      <c r="H40" s="10">
        <v>15</v>
      </c>
      <c r="I40" s="10">
        <v>86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117</v>
      </c>
      <c r="D41" s="10">
        <v>82</v>
      </c>
      <c r="E41" s="10">
        <v>56</v>
      </c>
      <c r="F41" s="10">
        <v>6</v>
      </c>
      <c r="G41" s="10">
        <v>8</v>
      </c>
      <c r="H41" s="10">
        <v>12</v>
      </c>
      <c r="I41" s="10">
        <v>35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100</v>
      </c>
      <c r="D42" s="10">
        <v>86</v>
      </c>
      <c r="E42" s="10">
        <v>57</v>
      </c>
      <c r="F42" s="10">
        <v>2</v>
      </c>
      <c r="G42" s="10">
        <v>16</v>
      </c>
      <c r="H42" s="10">
        <v>11</v>
      </c>
      <c r="I42" s="10">
        <v>14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70</v>
      </c>
      <c r="D43" s="10">
        <v>57</v>
      </c>
      <c r="E43" s="10">
        <v>32</v>
      </c>
      <c r="F43" s="10">
        <v>2</v>
      </c>
      <c r="G43" s="10">
        <v>19</v>
      </c>
      <c r="H43" s="10">
        <v>4</v>
      </c>
      <c r="I43" s="10">
        <v>13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43</v>
      </c>
      <c r="D44" s="10">
        <v>34</v>
      </c>
      <c r="E44" s="10">
        <v>17</v>
      </c>
      <c r="F44" s="10">
        <v>3</v>
      </c>
      <c r="G44" s="10">
        <v>12</v>
      </c>
      <c r="H44" s="10">
        <v>2</v>
      </c>
      <c r="I44" s="10">
        <v>9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31</v>
      </c>
      <c r="D45" s="10">
        <v>26</v>
      </c>
      <c r="E45" s="10">
        <v>12</v>
      </c>
      <c r="F45" s="10" t="s">
        <v>43</v>
      </c>
      <c r="G45" s="10">
        <v>11</v>
      </c>
      <c r="H45" s="10">
        <v>3</v>
      </c>
      <c r="I45" s="10">
        <v>5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20</v>
      </c>
      <c r="D46" s="10">
        <v>17</v>
      </c>
      <c r="E46" s="10">
        <v>6</v>
      </c>
      <c r="F46" s="10">
        <v>1</v>
      </c>
      <c r="G46" s="10">
        <v>9</v>
      </c>
      <c r="H46" s="10">
        <v>1</v>
      </c>
      <c r="I46" s="10">
        <v>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2210</v>
      </c>
      <c r="D48" s="3">
        <v>369</v>
      </c>
      <c r="E48" s="3">
        <v>209</v>
      </c>
      <c r="F48" s="3">
        <v>42</v>
      </c>
      <c r="G48" s="3">
        <v>37</v>
      </c>
      <c r="H48" s="3">
        <v>81</v>
      </c>
      <c r="I48" s="3">
        <v>1841</v>
      </c>
    </row>
    <row r="49" spans="1:11" ht="12" customHeight="1" x14ac:dyDescent="0.2">
      <c r="A49" s="27" t="s">
        <v>32</v>
      </c>
      <c r="B49" s="1" t="s">
        <v>10</v>
      </c>
      <c r="C49" s="10">
        <v>27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26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33</v>
      </c>
      <c r="D50" s="10">
        <v>6</v>
      </c>
      <c r="E50" s="10" t="s">
        <v>46</v>
      </c>
      <c r="F50" s="10">
        <v>4</v>
      </c>
      <c r="G50" s="10" t="s">
        <v>46</v>
      </c>
      <c r="H50" s="10">
        <v>2</v>
      </c>
      <c r="I50" s="10">
        <v>27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81</v>
      </c>
      <c r="D51" s="10">
        <v>5</v>
      </c>
      <c r="E51" s="10" t="s">
        <v>46</v>
      </c>
      <c r="F51" s="10">
        <v>5</v>
      </c>
      <c r="G51" s="10" t="s">
        <v>46</v>
      </c>
      <c r="H51" s="10" t="s">
        <v>43</v>
      </c>
      <c r="I51" s="10">
        <v>76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131</v>
      </c>
      <c r="D52" s="10">
        <v>5</v>
      </c>
      <c r="E52" s="10" t="s">
        <v>43</v>
      </c>
      <c r="F52" s="10">
        <v>1</v>
      </c>
      <c r="G52" s="10" t="s">
        <v>43</v>
      </c>
      <c r="H52" s="10">
        <v>4</v>
      </c>
      <c r="I52" s="10">
        <v>126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170</v>
      </c>
      <c r="D53" s="10">
        <v>9</v>
      </c>
      <c r="E53" s="10">
        <v>1</v>
      </c>
      <c r="F53" s="10">
        <v>2</v>
      </c>
      <c r="G53" s="10">
        <v>1</v>
      </c>
      <c r="H53" s="10">
        <v>5</v>
      </c>
      <c r="I53" s="10">
        <v>161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192</v>
      </c>
      <c r="D54" s="10">
        <v>14</v>
      </c>
      <c r="E54" s="10" t="s">
        <v>43</v>
      </c>
      <c r="F54" s="10">
        <v>7</v>
      </c>
      <c r="G54" s="10">
        <v>1</v>
      </c>
      <c r="H54" s="10">
        <v>6</v>
      </c>
      <c r="I54" s="10">
        <v>178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231</v>
      </c>
      <c r="D55" s="10">
        <v>8</v>
      </c>
      <c r="E55" s="10">
        <v>2</v>
      </c>
      <c r="F55" s="10">
        <v>1</v>
      </c>
      <c r="G55" s="10">
        <v>1</v>
      </c>
      <c r="H55" s="10">
        <v>4</v>
      </c>
      <c r="I55" s="10">
        <v>223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260</v>
      </c>
      <c r="D56" s="10">
        <v>14</v>
      </c>
      <c r="E56" s="10">
        <v>1</v>
      </c>
      <c r="F56" s="10">
        <v>2</v>
      </c>
      <c r="G56" s="10">
        <v>5</v>
      </c>
      <c r="H56" s="10">
        <v>6</v>
      </c>
      <c r="I56" s="10">
        <v>246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239</v>
      </c>
      <c r="D57" s="10">
        <v>21</v>
      </c>
      <c r="E57" s="10">
        <v>4</v>
      </c>
      <c r="F57" s="10">
        <v>4</v>
      </c>
      <c r="G57" s="10">
        <v>2</v>
      </c>
      <c r="H57" s="10">
        <v>11</v>
      </c>
      <c r="I57" s="10">
        <v>218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179</v>
      </c>
      <c r="D58" s="10">
        <v>5</v>
      </c>
      <c r="E58" s="10">
        <v>1</v>
      </c>
      <c r="F58" s="10">
        <v>3</v>
      </c>
      <c r="G58" s="10">
        <v>1</v>
      </c>
      <c r="H58" s="10" t="s">
        <v>43</v>
      </c>
      <c r="I58" s="10">
        <v>174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137</v>
      </c>
      <c r="D59" s="10">
        <v>8</v>
      </c>
      <c r="E59" s="10" t="s">
        <v>43</v>
      </c>
      <c r="F59" s="10">
        <v>2</v>
      </c>
      <c r="G59" s="10">
        <v>1</v>
      </c>
      <c r="H59" s="10">
        <v>5</v>
      </c>
      <c r="I59" s="10">
        <v>129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128</v>
      </c>
      <c r="D60" s="10">
        <v>14</v>
      </c>
      <c r="E60" s="10">
        <v>7</v>
      </c>
      <c r="F60" s="10">
        <v>2</v>
      </c>
      <c r="G60" s="10">
        <v>1</v>
      </c>
      <c r="H60" s="10">
        <v>4</v>
      </c>
      <c r="I60" s="10">
        <v>114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105</v>
      </c>
      <c r="D61" s="10">
        <v>25</v>
      </c>
      <c r="E61" s="10">
        <v>11</v>
      </c>
      <c r="F61" s="10">
        <v>2</v>
      </c>
      <c r="G61" s="10">
        <v>1</v>
      </c>
      <c r="H61" s="10">
        <v>11</v>
      </c>
      <c r="I61" s="10">
        <v>80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88</v>
      </c>
      <c r="D62" s="10">
        <v>51</v>
      </c>
      <c r="E62" s="10">
        <v>33</v>
      </c>
      <c r="F62" s="10">
        <v>6</v>
      </c>
      <c r="G62" s="10">
        <v>1</v>
      </c>
      <c r="H62" s="10">
        <v>11</v>
      </c>
      <c r="I62" s="10">
        <v>37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110</v>
      </c>
      <c r="D63" s="10">
        <v>94</v>
      </c>
      <c r="E63" s="10">
        <v>83</v>
      </c>
      <c r="F63" s="10" t="s">
        <v>43</v>
      </c>
      <c r="G63" s="10">
        <v>6</v>
      </c>
      <c r="H63" s="10">
        <v>5</v>
      </c>
      <c r="I63" s="10">
        <v>16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42</v>
      </c>
      <c r="D64" s="10">
        <v>37</v>
      </c>
      <c r="E64" s="10">
        <v>31</v>
      </c>
      <c r="F64" s="10" t="s">
        <v>43</v>
      </c>
      <c r="G64" s="10">
        <v>3</v>
      </c>
      <c r="H64" s="10">
        <v>3</v>
      </c>
      <c r="I64" s="10">
        <v>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35</v>
      </c>
      <c r="D65" s="10">
        <v>34</v>
      </c>
      <c r="E65" s="10">
        <v>27</v>
      </c>
      <c r="F65" s="10">
        <v>1</v>
      </c>
      <c r="G65" s="10">
        <v>6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13</v>
      </c>
      <c r="D66" s="10">
        <v>11</v>
      </c>
      <c r="E66" s="10">
        <v>3</v>
      </c>
      <c r="F66" s="10" t="s">
        <v>43</v>
      </c>
      <c r="G66" s="10">
        <v>5</v>
      </c>
      <c r="H66" s="10">
        <v>3</v>
      </c>
      <c r="I66" s="10">
        <v>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9</v>
      </c>
      <c r="D67" s="10">
        <v>7</v>
      </c>
      <c r="E67" s="10">
        <v>5</v>
      </c>
      <c r="F67" s="10" t="s">
        <v>43</v>
      </c>
      <c r="G67" s="10">
        <v>2</v>
      </c>
      <c r="H67" s="10" t="s">
        <v>43</v>
      </c>
      <c r="I67" s="10">
        <v>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127</v>
      </c>
      <c r="D6" s="3">
        <v>24</v>
      </c>
      <c r="E6" s="3">
        <v>15</v>
      </c>
      <c r="F6" s="3" t="s">
        <v>43</v>
      </c>
      <c r="G6" s="3">
        <v>3</v>
      </c>
      <c r="H6" s="3">
        <v>6</v>
      </c>
      <c r="I6" s="3">
        <v>103</v>
      </c>
    </row>
    <row r="7" spans="1:32" ht="12" customHeight="1" x14ac:dyDescent="0.2">
      <c r="A7" s="27" t="s">
        <v>32</v>
      </c>
      <c r="B7" s="1" t="s">
        <v>10</v>
      </c>
      <c r="C7" s="10">
        <v>6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6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7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7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6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6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9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10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10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13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12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14</v>
      </c>
      <c r="D15" s="10">
        <v>1</v>
      </c>
      <c r="E15" s="10" t="s">
        <v>43</v>
      </c>
      <c r="F15" s="10" t="s">
        <v>43</v>
      </c>
      <c r="G15" s="10" t="s">
        <v>43</v>
      </c>
      <c r="H15" s="10">
        <v>1</v>
      </c>
      <c r="I15" s="10">
        <v>13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12</v>
      </c>
      <c r="D16" s="10">
        <v>4</v>
      </c>
      <c r="E16" s="10">
        <v>2</v>
      </c>
      <c r="F16" s="10" t="s">
        <v>43</v>
      </c>
      <c r="G16" s="10">
        <v>1</v>
      </c>
      <c r="H16" s="10">
        <v>1</v>
      </c>
      <c r="I16" s="10">
        <v>8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10</v>
      </c>
      <c r="D17" s="10">
        <v>1</v>
      </c>
      <c r="E17" s="10" t="s">
        <v>43</v>
      </c>
      <c r="F17" s="10" t="s">
        <v>43</v>
      </c>
      <c r="G17" s="10" t="s">
        <v>43</v>
      </c>
      <c r="H17" s="10">
        <v>1</v>
      </c>
      <c r="I17" s="10">
        <v>9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8</v>
      </c>
      <c r="D18" s="10">
        <v>2</v>
      </c>
      <c r="E18" s="10">
        <v>1</v>
      </c>
      <c r="F18" s="10" t="s">
        <v>43</v>
      </c>
      <c r="G18" s="10" t="s">
        <v>43</v>
      </c>
      <c r="H18" s="10">
        <v>1</v>
      </c>
      <c r="I18" s="10">
        <v>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3</v>
      </c>
      <c r="D19" s="10">
        <v>3</v>
      </c>
      <c r="E19" s="10">
        <v>3</v>
      </c>
      <c r="F19" s="10" t="s">
        <v>43</v>
      </c>
      <c r="G19" s="10" t="s">
        <v>43</v>
      </c>
      <c r="H19" s="10" t="s">
        <v>43</v>
      </c>
      <c r="I19" s="10" t="s">
        <v>43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4</v>
      </c>
      <c r="D20" s="10">
        <v>1</v>
      </c>
      <c r="E20" s="10" t="s">
        <v>43</v>
      </c>
      <c r="F20" s="10" t="s">
        <v>43</v>
      </c>
      <c r="G20" s="10" t="s">
        <v>43</v>
      </c>
      <c r="H20" s="10">
        <v>1</v>
      </c>
      <c r="I20" s="10">
        <v>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5</v>
      </c>
      <c r="D21" s="10">
        <v>3</v>
      </c>
      <c r="E21" s="10">
        <v>3</v>
      </c>
      <c r="F21" s="10" t="s">
        <v>43</v>
      </c>
      <c r="G21" s="10" t="s">
        <v>43</v>
      </c>
      <c r="H21" s="10" t="s">
        <v>43</v>
      </c>
      <c r="I21" s="10">
        <v>2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</v>
      </c>
      <c r="D22" s="10">
        <v>2</v>
      </c>
      <c r="E22" s="10">
        <v>2</v>
      </c>
      <c r="F22" s="10" t="s">
        <v>43</v>
      </c>
      <c r="G22" s="10" t="s">
        <v>43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5</v>
      </c>
      <c r="D23" s="10">
        <v>4</v>
      </c>
      <c r="E23" s="10">
        <v>3</v>
      </c>
      <c r="F23" s="10" t="s">
        <v>43</v>
      </c>
      <c r="G23" s="10">
        <v>1</v>
      </c>
      <c r="H23" s="10" t="s">
        <v>43</v>
      </c>
      <c r="I23" s="10">
        <v>1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</v>
      </c>
      <c r="D24" s="10">
        <v>1</v>
      </c>
      <c r="E24" s="10">
        <v>1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</v>
      </c>
      <c r="D25" s="10">
        <v>1</v>
      </c>
      <c r="E25" s="10" t="s">
        <v>43</v>
      </c>
      <c r="F25" s="10" t="s">
        <v>43</v>
      </c>
      <c r="G25" s="10">
        <v>1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69</v>
      </c>
      <c r="D27" s="3">
        <v>13</v>
      </c>
      <c r="E27" s="3">
        <v>7</v>
      </c>
      <c r="F27" s="3" t="s">
        <v>43</v>
      </c>
      <c r="G27" s="3">
        <v>2</v>
      </c>
      <c r="H27" s="3">
        <v>4</v>
      </c>
      <c r="I27" s="3">
        <v>56</v>
      </c>
    </row>
    <row r="28" spans="1:12" ht="12" customHeight="1" x14ac:dyDescent="0.2">
      <c r="A28" s="27" t="s">
        <v>32</v>
      </c>
      <c r="B28" s="1" t="s">
        <v>10</v>
      </c>
      <c r="C28" s="10">
        <v>5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5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3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4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4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6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6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5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6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6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7</v>
      </c>
      <c r="D36" s="10">
        <v>1</v>
      </c>
      <c r="E36" s="10" t="s">
        <v>43</v>
      </c>
      <c r="F36" s="10" t="s">
        <v>43</v>
      </c>
      <c r="G36" s="10" t="s">
        <v>43</v>
      </c>
      <c r="H36" s="10">
        <v>1</v>
      </c>
      <c r="I36" s="10">
        <v>6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7</v>
      </c>
      <c r="D37" s="10">
        <v>1</v>
      </c>
      <c r="E37" s="10" t="s">
        <v>43</v>
      </c>
      <c r="F37" s="10" t="s">
        <v>43</v>
      </c>
      <c r="G37" s="10" t="s">
        <v>43</v>
      </c>
      <c r="H37" s="10">
        <v>1</v>
      </c>
      <c r="I37" s="10">
        <v>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3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7</v>
      </c>
      <c r="D39" s="10">
        <v>2</v>
      </c>
      <c r="E39" s="10">
        <v>1</v>
      </c>
      <c r="F39" s="10" t="s">
        <v>43</v>
      </c>
      <c r="G39" s="10" t="s">
        <v>43</v>
      </c>
      <c r="H39" s="10">
        <v>1</v>
      </c>
      <c r="I39" s="10">
        <v>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</v>
      </c>
      <c r="D40" s="10">
        <v>2</v>
      </c>
      <c r="E40" s="10">
        <v>2</v>
      </c>
      <c r="F40" s="10" t="s">
        <v>43</v>
      </c>
      <c r="G40" s="10" t="s">
        <v>43</v>
      </c>
      <c r="H40" s="10" t="s">
        <v>43</v>
      </c>
      <c r="I40" s="10" t="s">
        <v>43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</v>
      </c>
      <c r="D41" s="10">
        <v>1</v>
      </c>
      <c r="E41" s="10" t="s">
        <v>43</v>
      </c>
      <c r="F41" s="10" t="s">
        <v>43</v>
      </c>
      <c r="G41" s="10" t="s">
        <v>43</v>
      </c>
      <c r="H41" s="10">
        <v>1</v>
      </c>
      <c r="I41" s="10">
        <v>1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4</v>
      </c>
      <c r="D42" s="10">
        <v>2</v>
      </c>
      <c r="E42" s="10">
        <v>2</v>
      </c>
      <c r="F42" s="10" t="s">
        <v>43</v>
      </c>
      <c r="G42" s="10" t="s">
        <v>43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</v>
      </c>
      <c r="D43" s="10">
        <v>1</v>
      </c>
      <c r="E43" s="10">
        <v>1</v>
      </c>
      <c r="F43" s="10" t="s">
        <v>43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</v>
      </c>
      <c r="D44" s="10">
        <v>2</v>
      </c>
      <c r="E44" s="10">
        <v>1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</v>
      </c>
      <c r="D46" s="10">
        <v>1</v>
      </c>
      <c r="E46" s="10" t="s">
        <v>43</v>
      </c>
      <c r="F46" s="10" t="s">
        <v>43</v>
      </c>
      <c r="G46" s="10">
        <v>1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58</v>
      </c>
      <c r="D48" s="3">
        <v>11</v>
      </c>
      <c r="E48" s="3">
        <v>8</v>
      </c>
      <c r="F48" s="3" t="s">
        <v>43</v>
      </c>
      <c r="G48" s="3">
        <v>1</v>
      </c>
      <c r="H48" s="3">
        <v>2</v>
      </c>
      <c r="I48" s="3">
        <v>47</v>
      </c>
    </row>
    <row r="49" spans="1:11" ht="12" customHeight="1" x14ac:dyDescent="0.2">
      <c r="A49" s="27" t="s">
        <v>32</v>
      </c>
      <c r="B49" s="1" t="s">
        <v>10</v>
      </c>
      <c r="C49" s="10">
        <v>1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6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2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3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3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5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5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6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5</v>
      </c>
      <c r="D58" s="10">
        <v>3</v>
      </c>
      <c r="E58" s="10">
        <v>2</v>
      </c>
      <c r="F58" s="10" t="s">
        <v>43</v>
      </c>
      <c r="G58" s="10">
        <v>1</v>
      </c>
      <c r="H58" s="10" t="s">
        <v>43</v>
      </c>
      <c r="I58" s="10">
        <v>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7</v>
      </c>
      <c r="D59" s="10">
        <v>1</v>
      </c>
      <c r="E59" s="10" t="s">
        <v>43</v>
      </c>
      <c r="F59" s="10" t="s">
        <v>43</v>
      </c>
      <c r="G59" s="10" t="s">
        <v>43</v>
      </c>
      <c r="H59" s="10">
        <v>1</v>
      </c>
      <c r="I59" s="10">
        <v>6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</v>
      </c>
      <c r="D61" s="10">
        <v>1</v>
      </c>
      <c r="E61" s="10">
        <v>1</v>
      </c>
      <c r="F61" s="10" t="s">
        <v>43</v>
      </c>
      <c r="G61" s="10" t="s">
        <v>43</v>
      </c>
      <c r="H61" s="10" t="s">
        <v>43</v>
      </c>
      <c r="I61" s="10" t="s">
        <v>43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2</v>
      </c>
      <c r="D62" s="10" t="s">
        <v>43</v>
      </c>
      <c r="E62" s="10" t="s">
        <v>43</v>
      </c>
      <c r="F62" s="10" t="s">
        <v>43</v>
      </c>
      <c r="G62" s="10" t="s">
        <v>43</v>
      </c>
      <c r="H62" s="10" t="s">
        <v>43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</v>
      </c>
      <c r="D63" s="10">
        <v>1</v>
      </c>
      <c r="E63" s="10">
        <v>1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</v>
      </c>
      <c r="D64" s="10">
        <v>1</v>
      </c>
      <c r="E64" s="10">
        <v>1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2</v>
      </c>
      <c r="E65" s="10">
        <v>2</v>
      </c>
      <c r="F65" s="10" t="s">
        <v>43</v>
      </c>
      <c r="G65" s="10" t="s">
        <v>43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>
        <v>1</v>
      </c>
      <c r="E66" s="10">
        <v>1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2623</v>
      </c>
      <c r="D6" s="3">
        <v>700</v>
      </c>
      <c r="E6" s="3">
        <v>433</v>
      </c>
      <c r="F6" s="3">
        <v>44</v>
      </c>
      <c r="G6" s="3">
        <v>139</v>
      </c>
      <c r="H6" s="3">
        <v>84</v>
      </c>
      <c r="I6" s="3">
        <v>1923</v>
      </c>
    </row>
    <row r="7" spans="1:32" ht="12" customHeight="1" x14ac:dyDescent="0.2">
      <c r="A7" s="27" t="s">
        <v>32</v>
      </c>
      <c r="B7" s="1" t="s">
        <v>10</v>
      </c>
      <c r="C7" s="10">
        <v>45</v>
      </c>
      <c r="D7" s="10">
        <v>2</v>
      </c>
      <c r="E7" s="10" t="s">
        <v>46</v>
      </c>
      <c r="F7" s="10">
        <v>1</v>
      </c>
      <c r="G7" s="10" t="s">
        <v>46</v>
      </c>
      <c r="H7" s="10">
        <v>1</v>
      </c>
      <c r="I7" s="10">
        <v>43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67</v>
      </c>
      <c r="D8" s="10">
        <v>4</v>
      </c>
      <c r="E8" s="10" t="s">
        <v>46</v>
      </c>
      <c r="F8" s="10">
        <v>3</v>
      </c>
      <c r="G8" s="10" t="s">
        <v>46</v>
      </c>
      <c r="H8" s="10">
        <v>1</v>
      </c>
      <c r="I8" s="10">
        <v>63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137</v>
      </c>
      <c r="D9" s="10">
        <v>4</v>
      </c>
      <c r="E9" s="10" t="s">
        <v>46</v>
      </c>
      <c r="F9" s="10">
        <v>2</v>
      </c>
      <c r="G9" s="10" t="s">
        <v>46</v>
      </c>
      <c r="H9" s="10">
        <v>2</v>
      </c>
      <c r="I9" s="10">
        <v>133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190</v>
      </c>
      <c r="D10" s="10">
        <v>10</v>
      </c>
      <c r="E10" s="10" t="s">
        <v>43</v>
      </c>
      <c r="F10" s="10">
        <v>3</v>
      </c>
      <c r="G10" s="10">
        <v>1</v>
      </c>
      <c r="H10" s="10">
        <v>6</v>
      </c>
      <c r="I10" s="10">
        <v>180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136</v>
      </c>
      <c r="D11" s="10">
        <v>9</v>
      </c>
      <c r="E11" s="10">
        <v>2</v>
      </c>
      <c r="F11" s="10">
        <v>2</v>
      </c>
      <c r="G11" s="10">
        <v>1</v>
      </c>
      <c r="H11" s="10">
        <v>4</v>
      </c>
      <c r="I11" s="10">
        <v>127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211</v>
      </c>
      <c r="D12" s="10">
        <v>10</v>
      </c>
      <c r="E12" s="10">
        <v>2</v>
      </c>
      <c r="F12" s="10">
        <v>4</v>
      </c>
      <c r="G12" s="10">
        <v>1</v>
      </c>
      <c r="H12" s="10">
        <v>3</v>
      </c>
      <c r="I12" s="10">
        <v>201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255</v>
      </c>
      <c r="D13" s="10">
        <v>15</v>
      </c>
      <c r="E13" s="10">
        <v>3</v>
      </c>
      <c r="F13" s="10">
        <v>2</v>
      </c>
      <c r="G13" s="10">
        <v>1</v>
      </c>
      <c r="H13" s="10">
        <v>9</v>
      </c>
      <c r="I13" s="10">
        <v>240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251</v>
      </c>
      <c r="D14" s="10">
        <v>10</v>
      </c>
      <c r="E14" s="10">
        <v>1</v>
      </c>
      <c r="F14" s="10">
        <v>2</v>
      </c>
      <c r="G14" s="10">
        <v>1</v>
      </c>
      <c r="H14" s="10">
        <v>6</v>
      </c>
      <c r="I14" s="10">
        <v>241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215</v>
      </c>
      <c r="D15" s="10">
        <v>7</v>
      </c>
      <c r="E15" s="10">
        <v>1</v>
      </c>
      <c r="F15" s="10">
        <v>3</v>
      </c>
      <c r="G15" s="10">
        <v>1</v>
      </c>
      <c r="H15" s="10">
        <v>2</v>
      </c>
      <c r="I15" s="10">
        <v>208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143</v>
      </c>
      <c r="D16" s="10">
        <v>13</v>
      </c>
      <c r="E16" s="10">
        <v>4</v>
      </c>
      <c r="F16" s="10">
        <v>4</v>
      </c>
      <c r="G16" s="10">
        <v>1</v>
      </c>
      <c r="H16" s="10">
        <v>4</v>
      </c>
      <c r="I16" s="10">
        <v>130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146</v>
      </c>
      <c r="D17" s="10">
        <v>9</v>
      </c>
      <c r="E17" s="10">
        <v>2</v>
      </c>
      <c r="F17" s="10">
        <v>1</v>
      </c>
      <c r="G17" s="10">
        <v>1</v>
      </c>
      <c r="H17" s="10">
        <v>5</v>
      </c>
      <c r="I17" s="10">
        <v>137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117</v>
      </c>
      <c r="D18" s="10">
        <v>21</v>
      </c>
      <c r="E18" s="10">
        <v>5</v>
      </c>
      <c r="F18" s="10">
        <v>5</v>
      </c>
      <c r="G18" s="10">
        <v>2</v>
      </c>
      <c r="H18" s="10">
        <v>9</v>
      </c>
      <c r="I18" s="10">
        <v>96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100</v>
      </c>
      <c r="D19" s="10">
        <v>37</v>
      </c>
      <c r="E19" s="10">
        <v>26</v>
      </c>
      <c r="F19" s="10">
        <v>3</v>
      </c>
      <c r="G19" s="10">
        <v>1</v>
      </c>
      <c r="H19" s="10">
        <v>7</v>
      </c>
      <c r="I19" s="10">
        <v>63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108</v>
      </c>
      <c r="D20" s="10">
        <v>82</v>
      </c>
      <c r="E20" s="10">
        <v>61</v>
      </c>
      <c r="F20" s="10">
        <v>2</v>
      </c>
      <c r="G20" s="10">
        <v>7</v>
      </c>
      <c r="H20" s="10">
        <v>12</v>
      </c>
      <c r="I20" s="10">
        <v>26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160</v>
      </c>
      <c r="D21" s="10">
        <v>145</v>
      </c>
      <c r="E21" s="10">
        <v>113</v>
      </c>
      <c r="F21" s="10">
        <v>5</v>
      </c>
      <c r="G21" s="10">
        <v>19</v>
      </c>
      <c r="H21" s="10">
        <v>8</v>
      </c>
      <c r="I21" s="10">
        <v>15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154</v>
      </c>
      <c r="D22" s="10">
        <v>146</v>
      </c>
      <c r="E22" s="10">
        <v>105</v>
      </c>
      <c r="F22" s="10">
        <v>2</v>
      </c>
      <c r="G22" s="10">
        <v>37</v>
      </c>
      <c r="H22" s="10">
        <v>2</v>
      </c>
      <c r="I22" s="10">
        <v>8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105</v>
      </c>
      <c r="D23" s="10">
        <v>100</v>
      </c>
      <c r="E23" s="10">
        <v>66</v>
      </c>
      <c r="F23" s="10" t="s">
        <v>43</v>
      </c>
      <c r="G23" s="10">
        <v>31</v>
      </c>
      <c r="H23" s="10">
        <v>3</v>
      </c>
      <c r="I23" s="10">
        <v>5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54</v>
      </c>
      <c r="D24" s="10">
        <v>49</v>
      </c>
      <c r="E24" s="10">
        <v>31</v>
      </c>
      <c r="F24" s="10" t="s">
        <v>43</v>
      </c>
      <c r="G24" s="10">
        <v>18</v>
      </c>
      <c r="H24" s="10" t="s">
        <v>43</v>
      </c>
      <c r="I24" s="10">
        <v>5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28</v>
      </c>
      <c r="D25" s="10">
        <v>26</v>
      </c>
      <c r="E25" s="10">
        <v>11</v>
      </c>
      <c r="F25" s="10" t="s">
        <v>43</v>
      </c>
      <c r="G25" s="10">
        <v>15</v>
      </c>
      <c r="H25" s="10" t="s">
        <v>43</v>
      </c>
      <c r="I25" s="10">
        <v>2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 t="s">
        <v>43</v>
      </c>
      <c r="F26" s="10" t="s">
        <v>43</v>
      </c>
      <c r="G26" s="10">
        <v>1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1463</v>
      </c>
      <c r="D27" s="3">
        <v>418</v>
      </c>
      <c r="E27" s="3">
        <v>215</v>
      </c>
      <c r="F27" s="3">
        <v>33</v>
      </c>
      <c r="G27" s="3">
        <v>113</v>
      </c>
      <c r="H27" s="3">
        <v>57</v>
      </c>
      <c r="I27" s="3">
        <v>1045</v>
      </c>
    </row>
    <row r="28" spans="1:11" ht="12" customHeight="1" x14ac:dyDescent="0.2">
      <c r="A28" s="27" t="s">
        <v>32</v>
      </c>
      <c r="B28" s="1" t="s">
        <v>10</v>
      </c>
      <c r="C28" s="10">
        <v>16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16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29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28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74</v>
      </c>
      <c r="D30" s="10">
        <v>2</v>
      </c>
      <c r="E30" s="10" t="s">
        <v>46</v>
      </c>
      <c r="F30" s="10">
        <v>2</v>
      </c>
      <c r="G30" s="10" t="s">
        <v>46</v>
      </c>
      <c r="H30" s="10" t="s">
        <v>43</v>
      </c>
      <c r="I30" s="10">
        <v>72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103</v>
      </c>
      <c r="D31" s="10">
        <v>7</v>
      </c>
      <c r="E31" s="10" t="s">
        <v>43</v>
      </c>
      <c r="F31" s="10">
        <v>3</v>
      </c>
      <c r="G31" s="10">
        <v>1</v>
      </c>
      <c r="H31" s="10">
        <v>3</v>
      </c>
      <c r="I31" s="10">
        <v>96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71</v>
      </c>
      <c r="D32" s="10">
        <v>5</v>
      </c>
      <c r="E32" s="10" t="s">
        <v>43</v>
      </c>
      <c r="F32" s="10">
        <v>1</v>
      </c>
      <c r="G32" s="10" t="s">
        <v>43</v>
      </c>
      <c r="H32" s="10">
        <v>4</v>
      </c>
      <c r="I32" s="10">
        <v>66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105</v>
      </c>
      <c r="D33" s="10">
        <v>6</v>
      </c>
      <c r="E33" s="10">
        <v>1</v>
      </c>
      <c r="F33" s="10">
        <v>2</v>
      </c>
      <c r="G33" s="10">
        <v>1</v>
      </c>
      <c r="H33" s="10">
        <v>2</v>
      </c>
      <c r="I33" s="10">
        <v>99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143</v>
      </c>
      <c r="D34" s="10">
        <v>11</v>
      </c>
      <c r="E34" s="10">
        <v>1</v>
      </c>
      <c r="F34" s="10">
        <v>2</v>
      </c>
      <c r="G34" s="10">
        <v>1</v>
      </c>
      <c r="H34" s="10">
        <v>7</v>
      </c>
      <c r="I34" s="10">
        <v>132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138</v>
      </c>
      <c r="D35" s="10">
        <v>8</v>
      </c>
      <c r="E35" s="10">
        <v>1</v>
      </c>
      <c r="F35" s="10">
        <v>1</v>
      </c>
      <c r="G35" s="10" t="s">
        <v>43</v>
      </c>
      <c r="H35" s="10">
        <v>6</v>
      </c>
      <c r="I35" s="10">
        <v>130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132</v>
      </c>
      <c r="D36" s="10">
        <v>5</v>
      </c>
      <c r="E36" s="10" t="s">
        <v>43</v>
      </c>
      <c r="F36" s="10">
        <v>3</v>
      </c>
      <c r="G36" s="10" t="s">
        <v>43</v>
      </c>
      <c r="H36" s="10">
        <v>2</v>
      </c>
      <c r="I36" s="10">
        <v>127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83</v>
      </c>
      <c r="D37" s="10">
        <v>10</v>
      </c>
      <c r="E37" s="10">
        <v>2</v>
      </c>
      <c r="F37" s="10">
        <v>4</v>
      </c>
      <c r="G37" s="10">
        <v>1</v>
      </c>
      <c r="H37" s="10">
        <v>3</v>
      </c>
      <c r="I37" s="10">
        <v>73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91</v>
      </c>
      <c r="D38" s="10">
        <v>8</v>
      </c>
      <c r="E38" s="10">
        <v>2</v>
      </c>
      <c r="F38" s="10">
        <v>1</v>
      </c>
      <c r="G38" s="10">
        <v>1</v>
      </c>
      <c r="H38" s="10">
        <v>4</v>
      </c>
      <c r="I38" s="10">
        <v>83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69</v>
      </c>
      <c r="D39" s="10">
        <v>11</v>
      </c>
      <c r="E39" s="10">
        <v>2</v>
      </c>
      <c r="F39" s="10">
        <v>3</v>
      </c>
      <c r="G39" s="10">
        <v>1</v>
      </c>
      <c r="H39" s="10">
        <v>5</v>
      </c>
      <c r="I39" s="10">
        <v>58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57</v>
      </c>
      <c r="D40" s="10">
        <v>24</v>
      </c>
      <c r="E40" s="10">
        <v>15</v>
      </c>
      <c r="F40" s="10">
        <v>3</v>
      </c>
      <c r="G40" s="10">
        <v>1</v>
      </c>
      <c r="H40" s="10">
        <v>5</v>
      </c>
      <c r="I40" s="10">
        <v>33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65</v>
      </c>
      <c r="D41" s="10">
        <v>54</v>
      </c>
      <c r="E41" s="10">
        <v>39</v>
      </c>
      <c r="F41" s="10">
        <v>2</v>
      </c>
      <c r="G41" s="10">
        <v>6</v>
      </c>
      <c r="H41" s="10">
        <v>7</v>
      </c>
      <c r="I41" s="10">
        <v>11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92</v>
      </c>
      <c r="D42" s="10">
        <v>83</v>
      </c>
      <c r="E42" s="10">
        <v>62</v>
      </c>
      <c r="F42" s="10">
        <v>3</v>
      </c>
      <c r="G42" s="10">
        <v>13</v>
      </c>
      <c r="H42" s="10">
        <v>5</v>
      </c>
      <c r="I42" s="10">
        <v>9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87</v>
      </c>
      <c r="D43" s="10">
        <v>83</v>
      </c>
      <c r="E43" s="10">
        <v>47</v>
      </c>
      <c r="F43" s="10">
        <v>2</v>
      </c>
      <c r="G43" s="10">
        <v>33</v>
      </c>
      <c r="H43" s="10">
        <v>1</v>
      </c>
      <c r="I43" s="10">
        <v>4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57</v>
      </c>
      <c r="D44" s="10">
        <v>53</v>
      </c>
      <c r="E44" s="10">
        <v>23</v>
      </c>
      <c r="F44" s="10" t="s">
        <v>43</v>
      </c>
      <c r="G44" s="10">
        <v>27</v>
      </c>
      <c r="H44" s="10">
        <v>3</v>
      </c>
      <c r="I44" s="10">
        <v>4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32</v>
      </c>
      <c r="D45" s="10">
        <v>30</v>
      </c>
      <c r="E45" s="10">
        <v>15</v>
      </c>
      <c r="F45" s="10" t="s">
        <v>43</v>
      </c>
      <c r="G45" s="10">
        <v>15</v>
      </c>
      <c r="H45" s="10" t="s">
        <v>43</v>
      </c>
      <c r="I45" s="10">
        <v>2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18</v>
      </c>
      <c r="D46" s="10">
        <v>16</v>
      </c>
      <c r="E46" s="10">
        <v>5</v>
      </c>
      <c r="F46" s="10" t="s">
        <v>43</v>
      </c>
      <c r="G46" s="10">
        <v>11</v>
      </c>
      <c r="H46" s="10" t="s">
        <v>43</v>
      </c>
      <c r="I46" s="10">
        <v>2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 t="s">
        <v>43</v>
      </c>
      <c r="F47" s="10" t="s">
        <v>43</v>
      </c>
      <c r="G47" s="10">
        <v>1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1160</v>
      </c>
      <c r="D48" s="3">
        <v>282</v>
      </c>
      <c r="E48" s="3">
        <v>218</v>
      </c>
      <c r="F48" s="3">
        <v>11</v>
      </c>
      <c r="G48" s="3">
        <v>26</v>
      </c>
      <c r="H48" s="3">
        <v>27</v>
      </c>
      <c r="I48" s="3">
        <v>878</v>
      </c>
    </row>
    <row r="49" spans="1:11" ht="12" customHeight="1" x14ac:dyDescent="0.2">
      <c r="A49" s="27" t="s">
        <v>32</v>
      </c>
      <c r="B49" s="1" t="s">
        <v>10</v>
      </c>
      <c r="C49" s="10">
        <v>29</v>
      </c>
      <c r="D49" s="10">
        <v>2</v>
      </c>
      <c r="E49" s="10" t="s">
        <v>46</v>
      </c>
      <c r="F49" s="10">
        <v>1</v>
      </c>
      <c r="G49" s="10" t="s">
        <v>46</v>
      </c>
      <c r="H49" s="10">
        <v>1</v>
      </c>
      <c r="I49" s="10">
        <v>27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38</v>
      </c>
      <c r="D50" s="10">
        <v>3</v>
      </c>
      <c r="E50" s="10" t="s">
        <v>46</v>
      </c>
      <c r="F50" s="10">
        <v>2</v>
      </c>
      <c r="G50" s="10" t="s">
        <v>46</v>
      </c>
      <c r="H50" s="10">
        <v>1</v>
      </c>
      <c r="I50" s="10">
        <v>35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63</v>
      </c>
      <c r="D51" s="10">
        <v>2</v>
      </c>
      <c r="E51" s="10" t="s">
        <v>46</v>
      </c>
      <c r="F51" s="10" t="s">
        <v>43</v>
      </c>
      <c r="G51" s="10" t="s">
        <v>46</v>
      </c>
      <c r="H51" s="10">
        <v>2</v>
      </c>
      <c r="I51" s="10">
        <v>61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87</v>
      </c>
      <c r="D52" s="10">
        <v>3</v>
      </c>
      <c r="E52" s="10" t="s">
        <v>43</v>
      </c>
      <c r="F52" s="10" t="s">
        <v>43</v>
      </c>
      <c r="G52" s="10" t="s">
        <v>43</v>
      </c>
      <c r="H52" s="10">
        <v>3</v>
      </c>
      <c r="I52" s="10">
        <v>84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65</v>
      </c>
      <c r="D53" s="10">
        <v>4</v>
      </c>
      <c r="E53" s="10">
        <v>2</v>
      </c>
      <c r="F53" s="10">
        <v>1</v>
      </c>
      <c r="G53" s="10">
        <v>1</v>
      </c>
      <c r="H53" s="10" t="s">
        <v>43</v>
      </c>
      <c r="I53" s="10">
        <v>61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106</v>
      </c>
      <c r="D54" s="10">
        <v>4</v>
      </c>
      <c r="E54" s="10">
        <v>1</v>
      </c>
      <c r="F54" s="10">
        <v>2</v>
      </c>
      <c r="G54" s="10" t="s">
        <v>43</v>
      </c>
      <c r="H54" s="10">
        <v>1</v>
      </c>
      <c r="I54" s="10">
        <v>102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112</v>
      </c>
      <c r="D55" s="10">
        <v>4</v>
      </c>
      <c r="E55" s="10">
        <v>2</v>
      </c>
      <c r="F55" s="10" t="s">
        <v>43</v>
      </c>
      <c r="G55" s="10" t="s">
        <v>43</v>
      </c>
      <c r="H55" s="10">
        <v>2</v>
      </c>
      <c r="I55" s="10">
        <v>108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113</v>
      </c>
      <c r="D56" s="10">
        <v>2</v>
      </c>
      <c r="E56" s="10" t="s">
        <v>43</v>
      </c>
      <c r="F56" s="10">
        <v>1</v>
      </c>
      <c r="G56" s="10">
        <v>1</v>
      </c>
      <c r="H56" s="10" t="s">
        <v>43</v>
      </c>
      <c r="I56" s="10">
        <v>111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83</v>
      </c>
      <c r="D57" s="10">
        <v>2</v>
      </c>
      <c r="E57" s="10">
        <v>1</v>
      </c>
      <c r="F57" s="10" t="s">
        <v>43</v>
      </c>
      <c r="G57" s="10">
        <v>1</v>
      </c>
      <c r="H57" s="10" t="s">
        <v>43</v>
      </c>
      <c r="I57" s="10">
        <v>81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60</v>
      </c>
      <c r="D58" s="10">
        <v>3</v>
      </c>
      <c r="E58" s="10">
        <v>2</v>
      </c>
      <c r="F58" s="10" t="s">
        <v>43</v>
      </c>
      <c r="G58" s="10" t="s">
        <v>43</v>
      </c>
      <c r="H58" s="10">
        <v>1</v>
      </c>
      <c r="I58" s="10">
        <v>57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55</v>
      </c>
      <c r="D59" s="10">
        <v>1</v>
      </c>
      <c r="E59" s="10" t="s">
        <v>43</v>
      </c>
      <c r="F59" s="10" t="s">
        <v>43</v>
      </c>
      <c r="G59" s="10" t="s">
        <v>43</v>
      </c>
      <c r="H59" s="10">
        <v>1</v>
      </c>
      <c r="I59" s="10">
        <v>54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48</v>
      </c>
      <c r="D60" s="10">
        <v>10</v>
      </c>
      <c r="E60" s="10">
        <v>3</v>
      </c>
      <c r="F60" s="10">
        <v>2</v>
      </c>
      <c r="G60" s="10">
        <v>1</v>
      </c>
      <c r="H60" s="10">
        <v>4</v>
      </c>
      <c r="I60" s="10">
        <v>38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43</v>
      </c>
      <c r="D61" s="10">
        <v>13</v>
      </c>
      <c r="E61" s="10">
        <v>11</v>
      </c>
      <c r="F61" s="10" t="s">
        <v>43</v>
      </c>
      <c r="G61" s="10" t="s">
        <v>43</v>
      </c>
      <c r="H61" s="10">
        <v>2</v>
      </c>
      <c r="I61" s="10">
        <v>30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43</v>
      </c>
      <c r="D62" s="10">
        <v>28</v>
      </c>
      <c r="E62" s="10">
        <v>22</v>
      </c>
      <c r="F62" s="10" t="s">
        <v>43</v>
      </c>
      <c r="G62" s="10">
        <v>1</v>
      </c>
      <c r="H62" s="10">
        <v>5</v>
      </c>
      <c r="I62" s="10">
        <v>15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68</v>
      </c>
      <c r="D63" s="10">
        <v>62</v>
      </c>
      <c r="E63" s="10">
        <v>51</v>
      </c>
      <c r="F63" s="10">
        <v>2</v>
      </c>
      <c r="G63" s="10">
        <v>6</v>
      </c>
      <c r="H63" s="10">
        <v>3</v>
      </c>
      <c r="I63" s="10">
        <v>6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67</v>
      </c>
      <c r="D64" s="10">
        <v>63</v>
      </c>
      <c r="E64" s="10">
        <v>58</v>
      </c>
      <c r="F64" s="10" t="s">
        <v>43</v>
      </c>
      <c r="G64" s="10">
        <v>4</v>
      </c>
      <c r="H64" s="10">
        <v>1</v>
      </c>
      <c r="I64" s="10">
        <v>4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48</v>
      </c>
      <c r="D65" s="10">
        <v>47</v>
      </c>
      <c r="E65" s="10">
        <v>43</v>
      </c>
      <c r="F65" s="10" t="s">
        <v>43</v>
      </c>
      <c r="G65" s="10">
        <v>4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22</v>
      </c>
      <c r="D66" s="10">
        <v>19</v>
      </c>
      <c r="E66" s="10">
        <v>16</v>
      </c>
      <c r="F66" s="10" t="s">
        <v>43</v>
      </c>
      <c r="G66" s="10">
        <v>3</v>
      </c>
      <c r="H66" s="10" t="s">
        <v>43</v>
      </c>
      <c r="I66" s="10">
        <v>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10</v>
      </c>
      <c r="D67" s="10">
        <v>10</v>
      </c>
      <c r="E67" s="10">
        <v>6</v>
      </c>
      <c r="F67" s="10" t="s">
        <v>43</v>
      </c>
      <c r="G67" s="10">
        <v>4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150</v>
      </c>
      <c r="D6" s="3">
        <v>44</v>
      </c>
      <c r="E6" s="3">
        <v>22</v>
      </c>
      <c r="F6" s="3">
        <v>4</v>
      </c>
      <c r="G6" s="3">
        <v>8</v>
      </c>
      <c r="H6" s="3">
        <v>10</v>
      </c>
      <c r="I6" s="3">
        <v>106</v>
      </c>
    </row>
    <row r="7" spans="1:32" ht="12" customHeight="1" x14ac:dyDescent="0.2">
      <c r="A7" s="27" t="s">
        <v>32</v>
      </c>
      <c r="B7" s="1" t="s">
        <v>10</v>
      </c>
      <c r="C7" s="10">
        <v>12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11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10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16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8</v>
      </c>
      <c r="D11" s="10">
        <v>2</v>
      </c>
      <c r="E11" s="10" t="s">
        <v>43</v>
      </c>
      <c r="F11" s="10" t="s">
        <v>43</v>
      </c>
      <c r="G11" s="10" t="s">
        <v>43</v>
      </c>
      <c r="H11" s="10">
        <v>2</v>
      </c>
      <c r="I11" s="10">
        <v>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10</v>
      </c>
      <c r="D12" s="10">
        <v>1</v>
      </c>
      <c r="E12" s="10">
        <v>1</v>
      </c>
      <c r="F12" s="10" t="s">
        <v>43</v>
      </c>
      <c r="G12" s="10" t="s">
        <v>43</v>
      </c>
      <c r="H12" s="10" t="s">
        <v>43</v>
      </c>
      <c r="I12" s="10">
        <v>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12</v>
      </c>
      <c r="D13" s="10">
        <v>3</v>
      </c>
      <c r="E13" s="10" t="s">
        <v>43</v>
      </c>
      <c r="F13" s="10" t="s">
        <v>43</v>
      </c>
      <c r="G13" s="10">
        <v>2</v>
      </c>
      <c r="H13" s="10">
        <v>1</v>
      </c>
      <c r="I13" s="10">
        <v>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8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>
        <v>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10</v>
      </c>
      <c r="D15" s="10">
        <v>2</v>
      </c>
      <c r="E15" s="10" t="s">
        <v>43</v>
      </c>
      <c r="F15" s="10">
        <v>1</v>
      </c>
      <c r="G15" s="10" t="s">
        <v>43</v>
      </c>
      <c r="H15" s="10">
        <v>1</v>
      </c>
      <c r="I15" s="10">
        <v>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</v>
      </c>
      <c r="D16" s="10">
        <v>2</v>
      </c>
      <c r="E16" s="10" t="s">
        <v>43</v>
      </c>
      <c r="F16" s="10">
        <v>2</v>
      </c>
      <c r="G16" s="10" t="s">
        <v>43</v>
      </c>
      <c r="H16" s="10" t="s">
        <v>43</v>
      </c>
      <c r="I16" s="10">
        <v>3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4</v>
      </c>
      <c r="D17" s="10">
        <v>1</v>
      </c>
      <c r="E17" s="10">
        <v>1</v>
      </c>
      <c r="F17" s="10" t="s">
        <v>43</v>
      </c>
      <c r="G17" s="10" t="s">
        <v>43</v>
      </c>
      <c r="H17" s="10" t="s">
        <v>43</v>
      </c>
      <c r="I17" s="10">
        <v>3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6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8</v>
      </c>
      <c r="D19" s="10">
        <v>3</v>
      </c>
      <c r="E19" s="10">
        <v>1</v>
      </c>
      <c r="F19" s="10">
        <v>1</v>
      </c>
      <c r="G19" s="10" t="s">
        <v>43</v>
      </c>
      <c r="H19" s="10">
        <v>1</v>
      </c>
      <c r="I19" s="10">
        <v>5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9</v>
      </c>
      <c r="D20" s="10">
        <v>9</v>
      </c>
      <c r="E20" s="10">
        <v>8</v>
      </c>
      <c r="F20" s="10" t="s">
        <v>43</v>
      </c>
      <c r="G20" s="10">
        <v>1</v>
      </c>
      <c r="H20" s="10" t="s">
        <v>43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5</v>
      </c>
      <c r="D21" s="10">
        <v>4</v>
      </c>
      <c r="E21" s="10">
        <v>2</v>
      </c>
      <c r="F21" s="10" t="s">
        <v>43</v>
      </c>
      <c r="G21" s="10" t="s">
        <v>43</v>
      </c>
      <c r="H21" s="10">
        <v>2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3</v>
      </c>
      <c r="D22" s="10">
        <v>3</v>
      </c>
      <c r="E22" s="10">
        <v>2</v>
      </c>
      <c r="F22" s="10" t="s">
        <v>43</v>
      </c>
      <c r="G22" s="10" t="s">
        <v>43</v>
      </c>
      <c r="H22" s="10">
        <v>1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4</v>
      </c>
      <c r="D23" s="10">
        <v>4</v>
      </c>
      <c r="E23" s="10">
        <v>3</v>
      </c>
      <c r="F23" s="10" t="s">
        <v>43</v>
      </c>
      <c r="G23" s="10">
        <v>1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3</v>
      </c>
      <c r="E24" s="10">
        <v>1</v>
      </c>
      <c r="F24" s="10" t="s">
        <v>43</v>
      </c>
      <c r="G24" s="10">
        <v>2</v>
      </c>
      <c r="H24" s="10" t="s">
        <v>43</v>
      </c>
      <c r="I24" s="10">
        <v>1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5</v>
      </c>
      <c r="E25" s="10">
        <v>3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87</v>
      </c>
      <c r="D27" s="3">
        <v>29</v>
      </c>
      <c r="E27" s="3">
        <v>14</v>
      </c>
      <c r="F27" s="3">
        <v>2</v>
      </c>
      <c r="G27" s="3">
        <v>7</v>
      </c>
      <c r="H27" s="3">
        <v>6</v>
      </c>
      <c r="I27" s="3">
        <v>58</v>
      </c>
    </row>
    <row r="28" spans="1:12" ht="12" customHeight="1" x14ac:dyDescent="0.2">
      <c r="A28" s="27" t="s">
        <v>32</v>
      </c>
      <c r="B28" s="1" t="s">
        <v>10</v>
      </c>
      <c r="C28" s="10">
        <v>10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9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4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4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6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6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9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9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5</v>
      </c>
      <c r="D32" s="10">
        <v>2</v>
      </c>
      <c r="E32" s="10" t="s">
        <v>43</v>
      </c>
      <c r="F32" s="10" t="s">
        <v>43</v>
      </c>
      <c r="G32" s="10" t="s">
        <v>43</v>
      </c>
      <c r="H32" s="10">
        <v>2</v>
      </c>
      <c r="I32" s="10">
        <v>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4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6</v>
      </c>
      <c r="D34" s="10">
        <v>1</v>
      </c>
      <c r="E34" s="10" t="s">
        <v>43</v>
      </c>
      <c r="F34" s="10" t="s">
        <v>43</v>
      </c>
      <c r="G34" s="10">
        <v>1</v>
      </c>
      <c r="H34" s="10" t="s">
        <v>43</v>
      </c>
      <c r="I34" s="10">
        <v>5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5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5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6</v>
      </c>
      <c r="D36" s="10">
        <v>1</v>
      </c>
      <c r="E36" s="10" t="s">
        <v>43</v>
      </c>
      <c r="F36" s="10" t="s">
        <v>43</v>
      </c>
      <c r="G36" s="10" t="s">
        <v>43</v>
      </c>
      <c r="H36" s="10">
        <v>1</v>
      </c>
      <c r="I36" s="10">
        <v>5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3</v>
      </c>
      <c r="D37" s="10">
        <v>1</v>
      </c>
      <c r="E37" s="10" t="s">
        <v>43</v>
      </c>
      <c r="F37" s="10">
        <v>1</v>
      </c>
      <c r="G37" s="10" t="s">
        <v>43</v>
      </c>
      <c r="H37" s="10" t="s">
        <v>43</v>
      </c>
      <c r="I37" s="10">
        <v>2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 t="s">
        <v>43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 t="s">
        <v>43</v>
      </c>
      <c r="J38" t="s">
        <v>32</v>
      </c>
      <c r="K38" t="s">
        <v>32</v>
      </c>
      <c r="L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5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4</v>
      </c>
      <c r="D40" s="10">
        <v>3</v>
      </c>
      <c r="E40" s="10">
        <v>1</v>
      </c>
      <c r="F40" s="10">
        <v>1</v>
      </c>
      <c r="G40" s="10" t="s">
        <v>43</v>
      </c>
      <c r="H40" s="10">
        <v>1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8</v>
      </c>
      <c r="D41" s="10">
        <v>8</v>
      </c>
      <c r="E41" s="10">
        <v>7</v>
      </c>
      <c r="F41" s="10" t="s">
        <v>43</v>
      </c>
      <c r="G41" s="10">
        <v>1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</v>
      </c>
      <c r="D42" s="10">
        <v>2</v>
      </c>
      <c r="E42" s="10">
        <v>1</v>
      </c>
      <c r="F42" s="10" t="s">
        <v>43</v>
      </c>
      <c r="G42" s="10" t="s">
        <v>43</v>
      </c>
      <c r="H42" s="10">
        <v>1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</v>
      </c>
      <c r="D43" s="10">
        <v>2</v>
      </c>
      <c r="E43" s="10">
        <v>2</v>
      </c>
      <c r="F43" s="10" t="s">
        <v>43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</v>
      </c>
      <c r="D44" s="10">
        <v>3</v>
      </c>
      <c r="E44" s="10">
        <v>2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3</v>
      </c>
      <c r="D45" s="10">
        <v>3</v>
      </c>
      <c r="E45" s="10">
        <v>1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2</v>
      </c>
      <c r="D46" s="10">
        <v>2</v>
      </c>
      <c r="E46" s="10" t="s">
        <v>43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63</v>
      </c>
      <c r="D48" s="3">
        <v>15</v>
      </c>
      <c r="E48" s="3">
        <v>8</v>
      </c>
      <c r="F48" s="3">
        <v>2</v>
      </c>
      <c r="G48" s="3">
        <v>1</v>
      </c>
      <c r="H48" s="3">
        <v>4</v>
      </c>
      <c r="I48" s="3">
        <v>48</v>
      </c>
    </row>
    <row r="49" spans="1:11" ht="12" customHeight="1" x14ac:dyDescent="0.2">
      <c r="A49" s="27" t="s">
        <v>32</v>
      </c>
      <c r="B49" s="1" t="s">
        <v>10</v>
      </c>
      <c r="C49" s="10">
        <v>2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7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7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4</v>
      </c>
      <c r="D51" s="10">
        <v>1</v>
      </c>
      <c r="E51" s="10" t="s">
        <v>46</v>
      </c>
      <c r="F51" s="10" t="s">
        <v>43</v>
      </c>
      <c r="G51" s="10" t="s">
        <v>46</v>
      </c>
      <c r="H51" s="10">
        <v>1</v>
      </c>
      <c r="I51" s="10">
        <v>3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7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7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6</v>
      </c>
      <c r="D54" s="10">
        <v>1</v>
      </c>
      <c r="E54" s="10">
        <v>1</v>
      </c>
      <c r="F54" s="10" t="s">
        <v>43</v>
      </c>
      <c r="G54" s="10" t="s">
        <v>43</v>
      </c>
      <c r="H54" s="10" t="s">
        <v>43</v>
      </c>
      <c r="I54" s="10">
        <v>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6</v>
      </c>
      <c r="D55" s="10">
        <v>2</v>
      </c>
      <c r="E55" s="10" t="s">
        <v>43</v>
      </c>
      <c r="F55" s="10" t="s">
        <v>43</v>
      </c>
      <c r="G55" s="10">
        <v>1</v>
      </c>
      <c r="H55" s="10">
        <v>1</v>
      </c>
      <c r="I55" s="10">
        <v>4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4</v>
      </c>
      <c r="D57" s="10">
        <v>1</v>
      </c>
      <c r="E57" s="10" t="s">
        <v>43</v>
      </c>
      <c r="F57" s="10">
        <v>1</v>
      </c>
      <c r="G57" s="10" t="s">
        <v>43</v>
      </c>
      <c r="H57" s="10" t="s">
        <v>43</v>
      </c>
      <c r="I57" s="10">
        <v>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</v>
      </c>
      <c r="D58" s="10">
        <v>1</v>
      </c>
      <c r="E58" s="10" t="s">
        <v>43</v>
      </c>
      <c r="F58" s="10">
        <v>1</v>
      </c>
      <c r="G58" s="10" t="s">
        <v>43</v>
      </c>
      <c r="H58" s="10" t="s">
        <v>43</v>
      </c>
      <c r="I58" s="10">
        <v>1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</v>
      </c>
      <c r="D59" s="10">
        <v>1</v>
      </c>
      <c r="E59" s="10">
        <v>1</v>
      </c>
      <c r="F59" s="10" t="s">
        <v>43</v>
      </c>
      <c r="G59" s="10" t="s">
        <v>43</v>
      </c>
      <c r="H59" s="10" t="s">
        <v>43</v>
      </c>
      <c r="I59" s="10">
        <v>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4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4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</v>
      </c>
      <c r="D62" s="10">
        <v>1</v>
      </c>
      <c r="E62" s="10">
        <v>1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3</v>
      </c>
      <c r="D63" s="10">
        <v>2</v>
      </c>
      <c r="E63" s="10">
        <v>1</v>
      </c>
      <c r="F63" s="10" t="s">
        <v>43</v>
      </c>
      <c r="G63" s="10" t="s">
        <v>43</v>
      </c>
      <c r="H63" s="10">
        <v>1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</v>
      </c>
      <c r="D64" s="10">
        <v>1</v>
      </c>
      <c r="E64" s="10" t="s">
        <v>43</v>
      </c>
      <c r="F64" s="10" t="s">
        <v>43</v>
      </c>
      <c r="G64" s="10" t="s">
        <v>43</v>
      </c>
      <c r="H64" s="10">
        <v>1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1</v>
      </c>
      <c r="D65" s="10">
        <v>1</v>
      </c>
      <c r="E65" s="10">
        <v>1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</v>
      </c>
      <c r="D67" s="10">
        <v>3</v>
      </c>
      <c r="E67" s="10">
        <v>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24810</v>
      </c>
      <c r="D6" s="3">
        <v>4844</v>
      </c>
      <c r="E6" s="3">
        <v>2619</v>
      </c>
      <c r="F6" s="3">
        <v>539</v>
      </c>
      <c r="G6" s="3">
        <v>865</v>
      </c>
      <c r="H6" s="3">
        <v>821</v>
      </c>
      <c r="I6" s="3">
        <v>19966</v>
      </c>
    </row>
    <row r="7" spans="1:32" ht="12" customHeight="1" x14ac:dyDescent="0.2">
      <c r="A7" s="27" t="s">
        <v>32</v>
      </c>
      <c r="B7" s="1" t="s">
        <v>10</v>
      </c>
      <c r="C7" s="10">
        <v>301</v>
      </c>
      <c r="D7" s="10">
        <v>34</v>
      </c>
      <c r="E7" s="10" t="s">
        <v>46</v>
      </c>
      <c r="F7" s="10">
        <v>27</v>
      </c>
      <c r="G7" s="10" t="s">
        <v>46</v>
      </c>
      <c r="H7" s="10">
        <v>7</v>
      </c>
      <c r="I7" s="10">
        <v>267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683</v>
      </c>
      <c r="D8" s="10">
        <v>39</v>
      </c>
      <c r="E8" s="10" t="s">
        <v>46</v>
      </c>
      <c r="F8" s="10">
        <v>28</v>
      </c>
      <c r="G8" s="10" t="s">
        <v>46</v>
      </c>
      <c r="H8" s="10">
        <v>11</v>
      </c>
      <c r="I8" s="10">
        <v>644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1010</v>
      </c>
      <c r="D9" s="10">
        <v>45</v>
      </c>
      <c r="E9" s="10" t="s">
        <v>46</v>
      </c>
      <c r="F9" s="10">
        <v>24</v>
      </c>
      <c r="G9" s="10" t="s">
        <v>46</v>
      </c>
      <c r="H9" s="10">
        <v>21</v>
      </c>
      <c r="I9" s="10">
        <v>965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1334</v>
      </c>
      <c r="D10" s="10">
        <v>85</v>
      </c>
      <c r="E10" s="10">
        <v>3</v>
      </c>
      <c r="F10" s="10">
        <v>38</v>
      </c>
      <c r="G10" s="10">
        <v>8</v>
      </c>
      <c r="H10" s="10">
        <v>36</v>
      </c>
      <c r="I10" s="10">
        <v>1249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1290</v>
      </c>
      <c r="D11" s="10">
        <v>74</v>
      </c>
      <c r="E11" s="10">
        <v>6</v>
      </c>
      <c r="F11" s="10">
        <v>24</v>
      </c>
      <c r="G11" s="10">
        <v>14</v>
      </c>
      <c r="H11" s="10">
        <v>30</v>
      </c>
      <c r="I11" s="10">
        <v>1216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1800</v>
      </c>
      <c r="D12" s="10">
        <v>99</v>
      </c>
      <c r="E12" s="10">
        <v>15</v>
      </c>
      <c r="F12" s="10">
        <v>22</v>
      </c>
      <c r="G12" s="10">
        <v>10</v>
      </c>
      <c r="H12" s="10">
        <v>52</v>
      </c>
      <c r="I12" s="10">
        <v>1701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2318</v>
      </c>
      <c r="D13" s="10">
        <v>140</v>
      </c>
      <c r="E13" s="10">
        <v>23</v>
      </c>
      <c r="F13" s="10">
        <v>29</v>
      </c>
      <c r="G13" s="10">
        <v>15</v>
      </c>
      <c r="H13" s="10">
        <v>73</v>
      </c>
      <c r="I13" s="10">
        <v>2178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2474</v>
      </c>
      <c r="D14" s="10">
        <v>147</v>
      </c>
      <c r="E14" s="10">
        <v>15</v>
      </c>
      <c r="F14" s="10">
        <v>29</v>
      </c>
      <c r="G14" s="10">
        <v>24</v>
      </c>
      <c r="H14" s="10">
        <v>79</v>
      </c>
      <c r="I14" s="10">
        <v>2327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2253</v>
      </c>
      <c r="D15" s="10">
        <v>123</v>
      </c>
      <c r="E15" s="10">
        <v>7</v>
      </c>
      <c r="F15" s="10">
        <v>24</v>
      </c>
      <c r="G15" s="10">
        <v>14</v>
      </c>
      <c r="H15" s="10">
        <v>78</v>
      </c>
      <c r="I15" s="10">
        <v>2130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2177</v>
      </c>
      <c r="D16" s="10">
        <v>124</v>
      </c>
      <c r="E16" s="10">
        <v>15</v>
      </c>
      <c r="F16" s="10">
        <v>42</v>
      </c>
      <c r="G16" s="10">
        <v>13</v>
      </c>
      <c r="H16" s="10">
        <v>54</v>
      </c>
      <c r="I16" s="10">
        <v>2053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2096</v>
      </c>
      <c r="D17" s="10">
        <v>161</v>
      </c>
      <c r="E17" s="10">
        <v>25</v>
      </c>
      <c r="F17" s="10">
        <v>42</v>
      </c>
      <c r="G17" s="10">
        <v>21</v>
      </c>
      <c r="H17" s="10">
        <v>73</v>
      </c>
      <c r="I17" s="10">
        <v>1935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1694</v>
      </c>
      <c r="D18" s="10">
        <v>143</v>
      </c>
      <c r="E18" s="10">
        <v>27</v>
      </c>
      <c r="F18" s="10">
        <v>47</v>
      </c>
      <c r="G18" s="10">
        <v>13</v>
      </c>
      <c r="H18" s="10">
        <v>56</v>
      </c>
      <c r="I18" s="10">
        <v>1551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1320</v>
      </c>
      <c r="D19" s="10">
        <v>313</v>
      </c>
      <c r="E19" s="10">
        <v>187</v>
      </c>
      <c r="F19" s="10">
        <v>40</v>
      </c>
      <c r="G19" s="10">
        <v>26</v>
      </c>
      <c r="H19" s="10">
        <v>60</v>
      </c>
      <c r="I19" s="10">
        <v>1007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1053</v>
      </c>
      <c r="D20" s="10">
        <v>653</v>
      </c>
      <c r="E20" s="10">
        <v>473</v>
      </c>
      <c r="F20" s="10">
        <v>47</v>
      </c>
      <c r="G20" s="10">
        <v>44</v>
      </c>
      <c r="H20" s="10">
        <v>89</v>
      </c>
      <c r="I20" s="10">
        <v>400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1093</v>
      </c>
      <c r="D21" s="10">
        <v>952</v>
      </c>
      <c r="E21" s="10">
        <v>730</v>
      </c>
      <c r="F21" s="10">
        <v>26</v>
      </c>
      <c r="G21" s="10">
        <v>143</v>
      </c>
      <c r="H21" s="10">
        <v>53</v>
      </c>
      <c r="I21" s="10">
        <v>141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892</v>
      </c>
      <c r="D22" s="10">
        <v>801</v>
      </c>
      <c r="E22" s="10">
        <v>601</v>
      </c>
      <c r="F22" s="10">
        <v>15</v>
      </c>
      <c r="G22" s="10">
        <v>160</v>
      </c>
      <c r="H22" s="10">
        <v>25</v>
      </c>
      <c r="I22" s="10">
        <v>91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542</v>
      </c>
      <c r="D23" s="10">
        <v>485</v>
      </c>
      <c r="E23" s="10">
        <v>295</v>
      </c>
      <c r="F23" s="10">
        <v>11</v>
      </c>
      <c r="G23" s="10">
        <v>165</v>
      </c>
      <c r="H23" s="10">
        <v>14</v>
      </c>
      <c r="I23" s="10">
        <v>57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284</v>
      </c>
      <c r="D24" s="10">
        <v>260</v>
      </c>
      <c r="E24" s="10">
        <v>128</v>
      </c>
      <c r="F24" s="10">
        <v>15</v>
      </c>
      <c r="G24" s="10">
        <v>111</v>
      </c>
      <c r="H24" s="10">
        <v>6</v>
      </c>
      <c r="I24" s="10">
        <v>24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192</v>
      </c>
      <c r="D25" s="10">
        <v>164</v>
      </c>
      <c r="E25" s="10">
        <v>68</v>
      </c>
      <c r="F25" s="10">
        <v>9</v>
      </c>
      <c r="G25" s="10">
        <v>83</v>
      </c>
      <c r="H25" s="10">
        <v>4</v>
      </c>
      <c r="I25" s="10">
        <v>28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4</v>
      </c>
      <c r="D26" s="10">
        <v>2</v>
      </c>
      <c r="E26" s="10">
        <v>1</v>
      </c>
      <c r="F26" s="10" t="s">
        <v>43</v>
      </c>
      <c r="G26" s="10">
        <v>1</v>
      </c>
      <c r="H26" s="10" t="s">
        <v>43</v>
      </c>
      <c r="I26" s="10">
        <v>2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13908</v>
      </c>
      <c r="D27" s="3">
        <v>3005</v>
      </c>
      <c r="E27" s="3">
        <v>1387</v>
      </c>
      <c r="F27" s="3">
        <v>383</v>
      </c>
      <c r="G27" s="3">
        <v>689</v>
      </c>
      <c r="H27" s="3">
        <v>546</v>
      </c>
      <c r="I27" s="3">
        <v>10903</v>
      </c>
    </row>
    <row r="28" spans="1:11" ht="12" customHeight="1" x14ac:dyDescent="0.2">
      <c r="A28" s="27" t="s">
        <v>32</v>
      </c>
      <c r="B28" s="1" t="s">
        <v>10</v>
      </c>
      <c r="C28" s="10">
        <v>157</v>
      </c>
      <c r="D28" s="10">
        <v>16</v>
      </c>
      <c r="E28" s="10" t="s">
        <v>46</v>
      </c>
      <c r="F28" s="10">
        <v>12</v>
      </c>
      <c r="G28" s="10" t="s">
        <v>46</v>
      </c>
      <c r="H28" s="10">
        <v>4</v>
      </c>
      <c r="I28" s="10">
        <v>141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323</v>
      </c>
      <c r="D29" s="10">
        <v>22</v>
      </c>
      <c r="E29" s="10" t="s">
        <v>46</v>
      </c>
      <c r="F29" s="10">
        <v>15</v>
      </c>
      <c r="G29" s="10" t="s">
        <v>46</v>
      </c>
      <c r="H29" s="10">
        <v>7</v>
      </c>
      <c r="I29" s="10">
        <v>301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478</v>
      </c>
      <c r="D30" s="10">
        <v>23</v>
      </c>
      <c r="E30" s="10" t="s">
        <v>46</v>
      </c>
      <c r="F30" s="10">
        <v>13</v>
      </c>
      <c r="G30" s="10" t="s">
        <v>46</v>
      </c>
      <c r="H30" s="10">
        <v>10</v>
      </c>
      <c r="I30" s="10">
        <v>455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679</v>
      </c>
      <c r="D31" s="10">
        <v>43</v>
      </c>
      <c r="E31" s="10">
        <v>2</v>
      </c>
      <c r="F31" s="10">
        <v>20</v>
      </c>
      <c r="G31" s="10">
        <v>5</v>
      </c>
      <c r="H31" s="10">
        <v>16</v>
      </c>
      <c r="I31" s="10">
        <v>636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674</v>
      </c>
      <c r="D32" s="10">
        <v>41</v>
      </c>
      <c r="E32" s="10">
        <v>3</v>
      </c>
      <c r="F32" s="10">
        <v>9</v>
      </c>
      <c r="G32" s="10">
        <v>7</v>
      </c>
      <c r="H32" s="10">
        <v>22</v>
      </c>
      <c r="I32" s="10">
        <v>633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977</v>
      </c>
      <c r="D33" s="10">
        <v>61</v>
      </c>
      <c r="E33" s="10">
        <v>11</v>
      </c>
      <c r="F33" s="10">
        <v>12</v>
      </c>
      <c r="G33" s="10">
        <v>5</v>
      </c>
      <c r="H33" s="10">
        <v>33</v>
      </c>
      <c r="I33" s="10">
        <v>916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1263</v>
      </c>
      <c r="D34" s="10">
        <v>96</v>
      </c>
      <c r="E34" s="10">
        <v>16</v>
      </c>
      <c r="F34" s="10">
        <v>19</v>
      </c>
      <c r="G34" s="10">
        <v>5</v>
      </c>
      <c r="H34" s="10">
        <v>56</v>
      </c>
      <c r="I34" s="10">
        <v>1167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1391</v>
      </c>
      <c r="D35" s="10">
        <v>107</v>
      </c>
      <c r="E35" s="10">
        <v>7</v>
      </c>
      <c r="F35" s="10">
        <v>24</v>
      </c>
      <c r="G35" s="10">
        <v>16</v>
      </c>
      <c r="H35" s="10">
        <v>60</v>
      </c>
      <c r="I35" s="10">
        <v>1284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1339</v>
      </c>
      <c r="D36" s="10">
        <v>84</v>
      </c>
      <c r="E36" s="10">
        <v>4</v>
      </c>
      <c r="F36" s="10">
        <v>17</v>
      </c>
      <c r="G36" s="10">
        <v>6</v>
      </c>
      <c r="H36" s="10">
        <v>57</v>
      </c>
      <c r="I36" s="10">
        <v>1255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1266</v>
      </c>
      <c r="D37" s="10">
        <v>76</v>
      </c>
      <c r="E37" s="10">
        <v>9</v>
      </c>
      <c r="F37" s="10">
        <v>33</v>
      </c>
      <c r="G37" s="10">
        <v>5</v>
      </c>
      <c r="H37" s="10">
        <v>29</v>
      </c>
      <c r="I37" s="10">
        <v>1190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1278</v>
      </c>
      <c r="D38" s="10">
        <v>120</v>
      </c>
      <c r="E38" s="10">
        <v>13</v>
      </c>
      <c r="F38" s="10">
        <v>33</v>
      </c>
      <c r="G38" s="10">
        <v>13</v>
      </c>
      <c r="H38" s="10">
        <v>61</v>
      </c>
      <c r="I38" s="10">
        <v>1158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943</v>
      </c>
      <c r="D39" s="10">
        <v>97</v>
      </c>
      <c r="E39" s="10">
        <v>12</v>
      </c>
      <c r="F39" s="10">
        <v>38</v>
      </c>
      <c r="G39" s="10">
        <v>10</v>
      </c>
      <c r="H39" s="10">
        <v>37</v>
      </c>
      <c r="I39" s="10">
        <v>846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767</v>
      </c>
      <c r="D40" s="10">
        <v>234</v>
      </c>
      <c r="E40" s="10">
        <v>136</v>
      </c>
      <c r="F40" s="10">
        <v>33</v>
      </c>
      <c r="G40" s="10">
        <v>18</v>
      </c>
      <c r="H40" s="10">
        <v>47</v>
      </c>
      <c r="I40" s="10">
        <v>533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620</v>
      </c>
      <c r="D41" s="10">
        <v>429</v>
      </c>
      <c r="E41" s="10">
        <v>311</v>
      </c>
      <c r="F41" s="10">
        <v>38</v>
      </c>
      <c r="G41" s="10">
        <v>41</v>
      </c>
      <c r="H41" s="10">
        <v>39</v>
      </c>
      <c r="I41" s="10">
        <v>191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627</v>
      </c>
      <c r="D42" s="10">
        <v>539</v>
      </c>
      <c r="E42" s="10">
        <v>355</v>
      </c>
      <c r="F42" s="10">
        <v>21</v>
      </c>
      <c r="G42" s="10">
        <v>127</v>
      </c>
      <c r="H42" s="10">
        <v>36</v>
      </c>
      <c r="I42" s="10">
        <v>88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505</v>
      </c>
      <c r="D43" s="10">
        <v>458</v>
      </c>
      <c r="E43" s="10">
        <v>294</v>
      </c>
      <c r="F43" s="10">
        <v>15</v>
      </c>
      <c r="G43" s="10">
        <v>136</v>
      </c>
      <c r="H43" s="10">
        <v>13</v>
      </c>
      <c r="I43" s="10">
        <v>47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320</v>
      </c>
      <c r="D44" s="10">
        <v>285</v>
      </c>
      <c r="E44" s="10">
        <v>131</v>
      </c>
      <c r="F44" s="10">
        <v>10</v>
      </c>
      <c r="G44" s="10">
        <v>133</v>
      </c>
      <c r="H44" s="10">
        <v>11</v>
      </c>
      <c r="I44" s="10">
        <v>35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178</v>
      </c>
      <c r="D45" s="10">
        <v>165</v>
      </c>
      <c r="E45" s="10">
        <v>55</v>
      </c>
      <c r="F45" s="10">
        <v>13</v>
      </c>
      <c r="G45" s="10">
        <v>92</v>
      </c>
      <c r="H45" s="10">
        <v>5</v>
      </c>
      <c r="I45" s="10">
        <v>13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121</v>
      </c>
      <c r="D46" s="10">
        <v>108</v>
      </c>
      <c r="E46" s="10">
        <v>28</v>
      </c>
      <c r="F46" s="10">
        <v>8</v>
      </c>
      <c r="G46" s="10">
        <v>69</v>
      </c>
      <c r="H46" s="10">
        <v>3</v>
      </c>
      <c r="I46" s="10">
        <v>13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2</v>
      </c>
      <c r="D47" s="10">
        <v>1</v>
      </c>
      <c r="E47" s="10" t="s">
        <v>43</v>
      </c>
      <c r="F47" s="10" t="s">
        <v>43</v>
      </c>
      <c r="G47" s="10">
        <v>1</v>
      </c>
      <c r="H47" s="10" t="s">
        <v>43</v>
      </c>
      <c r="I47" s="10">
        <v>1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10902</v>
      </c>
      <c r="D48" s="3">
        <v>1839</v>
      </c>
      <c r="E48" s="3">
        <v>1232</v>
      </c>
      <c r="F48" s="3">
        <v>156</v>
      </c>
      <c r="G48" s="3">
        <v>176</v>
      </c>
      <c r="H48" s="3">
        <v>275</v>
      </c>
      <c r="I48" s="3">
        <v>9063</v>
      </c>
    </row>
    <row r="49" spans="1:11" ht="12" customHeight="1" x14ac:dyDescent="0.2">
      <c r="A49" s="27" t="s">
        <v>32</v>
      </c>
      <c r="B49" s="1" t="s">
        <v>10</v>
      </c>
      <c r="C49" s="10">
        <v>144</v>
      </c>
      <c r="D49" s="10">
        <v>18</v>
      </c>
      <c r="E49" s="10" t="s">
        <v>46</v>
      </c>
      <c r="F49" s="10">
        <v>15</v>
      </c>
      <c r="G49" s="10" t="s">
        <v>46</v>
      </c>
      <c r="H49" s="10">
        <v>3</v>
      </c>
      <c r="I49" s="10">
        <v>126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360</v>
      </c>
      <c r="D50" s="10">
        <v>17</v>
      </c>
      <c r="E50" s="10" t="s">
        <v>46</v>
      </c>
      <c r="F50" s="10">
        <v>13</v>
      </c>
      <c r="G50" s="10" t="s">
        <v>46</v>
      </c>
      <c r="H50" s="10">
        <v>4</v>
      </c>
      <c r="I50" s="10">
        <v>343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532</v>
      </c>
      <c r="D51" s="10">
        <v>22</v>
      </c>
      <c r="E51" s="10" t="s">
        <v>46</v>
      </c>
      <c r="F51" s="10">
        <v>11</v>
      </c>
      <c r="G51" s="10" t="s">
        <v>46</v>
      </c>
      <c r="H51" s="10">
        <v>11</v>
      </c>
      <c r="I51" s="10">
        <v>510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655</v>
      </c>
      <c r="D52" s="10">
        <v>42</v>
      </c>
      <c r="E52" s="10">
        <v>1</v>
      </c>
      <c r="F52" s="10">
        <v>18</v>
      </c>
      <c r="G52" s="10">
        <v>3</v>
      </c>
      <c r="H52" s="10">
        <v>20</v>
      </c>
      <c r="I52" s="10">
        <v>613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616</v>
      </c>
      <c r="D53" s="10">
        <v>33</v>
      </c>
      <c r="E53" s="10">
        <v>3</v>
      </c>
      <c r="F53" s="10">
        <v>15</v>
      </c>
      <c r="G53" s="10">
        <v>7</v>
      </c>
      <c r="H53" s="10">
        <v>8</v>
      </c>
      <c r="I53" s="10">
        <v>583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823</v>
      </c>
      <c r="D54" s="10">
        <v>38</v>
      </c>
      <c r="E54" s="10">
        <v>4</v>
      </c>
      <c r="F54" s="10">
        <v>10</v>
      </c>
      <c r="G54" s="10">
        <v>5</v>
      </c>
      <c r="H54" s="10">
        <v>19</v>
      </c>
      <c r="I54" s="10">
        <v>785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1055</v>
      </c>
      <c r="D55" s="10">
        <v>44</v>
      </c>
      <c r="E55" s="10">
        <v>7</v>
      </c>
      <c r="F55" s="10">
        <v>10</v>
      </c>
      <c r="G55" s="10">
        <v>10</v>
      </c>
      <c r="H55" s="10">
        <v>17</v>
      </c>
      <c r="I55" s="10">
        <v>1011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1083</v>
      </c>
      <c r="D56" s="10">
        <v>40</v>
      </c>
      <c r="E56" s="10">
        <v>8</v>
      </c>
      <c r="F56" s="10">
        <v>5</v>
      </c>
      <c r="G56" s="10">
        <v>8</v>
      </c>
      <c r="H56" s="10">
        <v>19</v>
      </c>
      <c r="I56" s="10">
        <v>1043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914</v>
      </c>
      <c r="D57" s="10">
        <v>39</v>
      </c>
      <c r="E57" s="10">
        <v>3</v>
      </c>
      <c r="F57" s="10">
        <v>7</v>
      </c>
      <c r="G57" s="10">
        <v>8</v>
      </c>
      <c r="H57" s="10">
        <v>21</v>
      </c>
      <c r="I57" s="10">
        <v>875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911</v>
      </c>
      <c r="D58" s="10">
        <v>48</v>
      </c>
      <c r="E58" s="10">
        <v>6</v>
      </c>
      <c r="F58" s="10">
        <v>9</v>
      </c>
      <c r="G58" s="10">
        <v>8</v>
      </c>
      <c r="H58" s="10">
        <v>25</v>
      </c>
      <c r="I58" s="10">
        <v>863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818</v>
      </c>
      <c r="D59" s="10">
        <v>41</v>
      </c>
      <c r="E59" s="10">
        <v>12</v>
      </c>
      <c r="F59" s="10">
        <v>9</v>
      </c>
      <c r="G59" s="10">
        <v>8</v>
      </c>
      <c r="H59" s="10">
        <v>12</v>
      </c>
      <c r="I59" s="10">
        <v>777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751</v>
      </c>
      <c r="D60" s="10">
        <v>46</v>
      </c>
      <c r="E60" s="10">
        <v>15</v>
      </c>
      <c r="F60" s="10">
        <v>9</v>
      </c>
      <c r="G60" s="10">
        <v>3</v>
      </c>
      <c r="H60" s="10">
        <v>19</v>
      </c>
      <c r="I60" s="10">
        <v>705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553</v>
      </c>
      <c r="D61" s="10">
        <v>79</v>
      </c>
      <c r="E61" s="10">
        <v>51</v>
      </c>
      <c r="F61" s="10">
        <v>7</v>
      </c>
      <c r="G61" s="10">
        <v>8</v>
      </c>
      <c r="H61" s="10">
        <v>13</v>
      </c>
      <c r="I61" s="10">
        <v>474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433</v>
      </c>
      <c r="D62" s="10">
        <v>224</v>
      </c>
      <c r="E62" s="10">
        <v>162</v>
      </c>
      <c r="F62" s="10">
        <v>9</v>
      </c>
      <c r="G62" s="10">
        <v>3</v>
      </c>
      <c r="H62" s="10">
        <v>50</v>
      </c>
      <c r="I62" s="10">
        <v>209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466</v>
      </c>
      <c r="D63" s="10">
        <v>413</v>
      </c>
      <c r="E63" s="10">
        <v>375</v>
      </c>
      <c r="F63" s="10">
        <v>5</v>
      </c>
      <c r="G63" s="10">
        <v>16</v>
      </c>
      <c r="H63" s="10">
        <v>17</v>
      </c>
      <c r="I63" s="10">
        <v>53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387</v>
      </c>
      <c r="D64" s="10">
        <v>343</v>
      </c>
      <c r="E64" s="10">
        <v>307</v>
      </c>
      <c r="F64" s="10" t="s">
        <v>43</v>
      </c>
      <c r="G64" s="10">
        <v>24</v>
      </c>
      <c r="H64" s="10">
        <v>12</v>
      </c>
      <c r="I64" s="10">
        <v>44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222</v>
      </c>
      <c r="D65" s="10">
        <v>200</v>
      </c>
      <c r="E65" s="10">
        <v>164</v>
      </c>
      <c r="F65" s="10">
        <v>1</v>
      </c>
      <c r="G65" s="10">
        <v>32</v>
      </c>
      <c r="H65" s="10">
        <v>3</v>
      </c>
      <c r="I65" s="10">
        <v>22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106</v>
      </c>
      <c r="D66" s="10">
        <v>95</v>
      </c>
      <c r="E66" s="10">
        <v>73</v>
      </c>
      <c r="F66" s="10">
        <v>2</v>
      </c>
      <c r="G66" s="10">
        <v>19</v>
      </c>
      <c r="H66" s="10">
        <v>1</v>
      </c>
      <c r="I66" s="10">
        <v>11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71</v>
      </c>
      <c r="D67" s="10">
        <v>56</v>
      </c>
      <c r="E67" s="10">
        <v>40</v>
      </c>
      <c r="F67" s="10">
        <v>1</v>
      </c>
      <c r="G67" s="10">
        <v>14</v>
      </c>
      <c r="H67" s="10">
        <v>1</v>
      </c>
      <c r="I67" s="10">
        <v>15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2</v>
      </c>
      <c r="D68" s="6">
        <v>1</v>
      </c>
      <c r="E68" s="6">
        <v>1</v>
      </c>
      <c r="F68" s="6" t="s">
        <v>43</v>
      </c>
      <c r="G68" s="6" t="s">
        <v>43</v>
      </c>
      <c r="H68" s="6" t="s">
        <v>43</v>
      </c>
      <c r="I68" s="6">
        <v>1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25</v>
      </c>
      <c r="D6" s="3">
        <v>1</v>
      </c>
      <c r="E6" s="3">
        <v>1</v>
      </c>
      <c r="F6" s="3" t="s">
        <v>43</v>
      </c>
      <c r="G6" s="3" t="s">
        <v>43</v>
      </c>
      <c r="H6" s="3" t="s">
        <v>43</v>
      </c>
      <c r="I6" s="3">
        <v>24</v>
      </c>
    </row>
    <row r="7" spans="1:32" ht="12" customHeight="1" x14ac:dyDescent="0.2">
      <c r="A7" s="27" t="s">
        <v>32</v>
      </c>
      <c r="B7" s="1" t="s">
        <v>10</v>
      </c>
      <c r="C7" s="10" t="s">
        <v>43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 t="s">
        <v>43</v>
      </c>
      <c r="J7" t="s">
        <v>32</v>
      </c>
      <c r="K7" t="s">
        <v>32</v>
      </c>
      <c r="L7" t="s">
        <v>32</v>
      </c>
    </row>
    <row r="8" spans="1:32" ht="12" customHeight="1" x14ac:dyDescent="0.2">
      <c r="A8" s="27" t="s">
        <v>32</v>
      </c>
      <c r="B8" s="1" t="s">
        <v>11</v>
      </c>
      <c r="C8" s="10">
        <v>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2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2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3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>
        <v>3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 t="s">
        <v>43</v>
      </c>
      <c r="D14" s="10" t="s">
        <v>43</v>
      </c>
      <c r="E14" s="10" t="s">
        <v>43</v>
      </c>
      <c r="F14" s="10" t="s">
        <v>43</v>
      </c>
      <c r="G14" s="10" t="s">
        <v>43</v>
      </c>
      <c r="H14" s="10" t="s">
        <v>43</v>
      </c>
      <c r="I14" s="10" t="s">
        <v>43</v>
      </c>
      <c r="J14" t="s">
        <v>32</v>
      </c>
      <c r="K14" t="s">
        <v>32</v>
      </c>
      <c r="L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4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1</v>
      </c>
      <c r="D17" s="10" t="s">
        <v>43</v>
      </c>
      <c r="E17" s="10" t="s">
        <v>43</v>
      </c>
      <c r="F17" s="10" t="s">
        <v>43</v>
      </c>
      <c r="G17" s="10" t="s">
        <v>43</v>
      </c>
      <c r="H17" s="10" t="s">
        <v>43</v>
      </c>
      <c r="I17" s="10">
        <v>1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</v>
      </c>
      <c r="D18" s="10" t="s">
        <v>43</v>
      </c>
      <c r="E18" s="10" t="s">
        <v>43</v>
      </c>
      <c r="F18" s="10" t="s">
        <v>43</v>
      </c>
      <c r="G18" s="10" t="s">
        <v>43</v>
      </c>
      <c r="H18" s="10" t="s">
        <v>43</v>
      </c>
      <c r="I18" s="10">
        <v>2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</v>
      </c>
      <c r="D19" s="10" t="s">
        <v>43</v>
      </c>
      <c r="E19" s="10" t="s">
        <v>43</v>
      </c>
      <c r="F19" s="10" t="s">
        <v>43</v>
      </c>
      <c r="G19" s="10" t="s">
        <v>43</v>
      </c>
      <c r="H19" s="10" t="s">
        <v>43</v>
      </c>
      <c r="I19" s="10">
        <v>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</v>
      </c>
      <c r="D20" s="10" t="s">
        <v>43</v>
      </c>
      <c r="E20" s="10" t="s">
        <v>43</v>
      </c>
      <c r="F20" s="10" t="s">
        <v>43</v>
      </c>
      <c r="G20" s="10" t="s">
        <v>43</v>
      </c>
      <c r="H20" s="10" t="s">
        <v>43</v>
      </c>
      <c r="I20" s="10">
        <v>1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 t="s">
        <v>43</v>
      </c>
      <c r="D21" s="10" t="s">
        <v>43</v>
      </c>
      <c r="E21" s="10" t="s">
        <v>43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  <c r="L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</v>
      </c>
      <c r="D22" s="10">
        <v>1</v>
      </c>
      <c r="E22" s="10">
        <v>1</v>
      </c>
      <c r="F22" s="10" t="s">
        <v>43</v>
      </c>
      <c r="G22" s="10" t="s">
        <v>43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 t="s">
        <v>43</v>
      </c>
      <c r="D23" s="10" t="s">
        <v>43</v>
      </c>
      <c r="E23" s="10" t="s">
        <v>43</v>
      </c>
      <c r="F23" s="10" t="s">
        <v>43</v>
      </c>
      <c r="G23" s="10" t="s">
        <v>43</v>
      </c>
      <c r="H23" s="10" t="s">
        <v>43</v>
      </c>
      <c r="I23" s="10" t="s">
        <v>43</v>
      </c>
      <c r="J23" t="s">
        <v>32</v>
      </c>
      <c r="K23" t="s">
        <v>32</v>
      </c>
      <c r="L23" t="s">
        <v>32</v>
      </c>
    </row>
    <row r="24" spans="1:12" ht="12" customHeight="1" x14ac:dyDescent="0.2">
      <c r="A24" s="27" t="s">
        <v>32</v>
      </c>
      <c r="B24" s="1" t="s">
        <v>27</v>
      </c>
      <c r="C24" s="10" t="s">
        <v>43</v>
      </c>
      <c r="D24" s="10" t="s">
        <v>43</v>
      </c>
      <c r="E24" s="10" t="s">
        <v>43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  <c r="L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10</v>
      </c>
      <c r="D27" s="3" t="s">
        <v>43</v>
      </c>
      <c r="E27" s="3" t="s">
        <v>43</v>
      </c>
      <c r="F27" s="3" t="s">
        <v>43</v>
      </c>
      <c r="G27" s="3" t="s">
        <v>43</v>
      </c>
      <c r="H27" s="3" t="s">
        <v>43</v>
      </c>
      <c r="I27" s="3">
        <v>10</v>
      </c>
    </row>
    <row r="28" spans="1:12" ht="12" customHeight="1" x14ac:dyDescent="0.2">
      <c r="A28" s="27" t="s">
        <v>32</v>
      </c>
      <c r="B28" s="1" t="s">
        <v>10</v>
      </c>
      <c r="C28" s="10" t="s">
        <v>43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 t="s">
        <v>43</v>
      </c>
      <c r="J28" t="s">
        <v>32</v>
      </c>
      <c r="K28" t="s">
        <v>32</v>
      </c>
      <c r="L28" t="s">
        <v>32</v>
      </c>
    </row>
    <row r="29" spans="1:12" ht="12" customHeight="1" x14ac:dyDescent="0.2">
      <c r="A29" s="27" t="s">
        <v>32</v>
      </c>
      <c r="B29" s="1" t="s">
        <v>11</v>
      </c>
      <c r="C29" s="10" t="s">
        <v>43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 t="s">
        <v>43</v>
      </c>
      <c r="J29" t="s">
        <v>32</v>
      </c>
      <c r="K29" t="s">
        <v>32</v>
      </c>
      <c r="L29" t="s">
        <v>32</v>
      </c>
    </row>
    <row r="30" spans="1:12" ht="12" customHeight="1" x14ac:dyDescent="0.2">
      <c r="A30" s="27" t="s">
        <v>32</v>
      </c>
      <c r="B30" s="1" t="s">
        <v>12</v>
      </c>
      <c r="C30" s="10" t="s">
        <v>43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 t="s">
        <v>43</v>
      </c>
      <c r="J30" t="s">
        <v>32</v>
      </c>
      <c r="K30" t="s">
        <v>32</v>
      </c>
      <c r="L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3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 t="s">
        <v>43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 t="s">
        <v>43</v>
      </c>
      <c r="J35" t="s">
        <v>32</v>
      </c>
      <c r="K35" t="s">
        <v>32</v>
      </c>
      <c r="L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2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 t="s">
        <v>43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 t="s">
        <v>43</v>
      </c>
      <c r="J38" t="s">
        <v>32</v>
      </c>
      <c r="K38" t="s">
        <v>32</v>
      </c>
      <c r="L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</v>
      </c>
      <c r="D39" s="10" t="s">
        <v>43</v>
      </c>
      <c r="E39" s="10" t="s">
        <v>43</v>
      </c>
      <c r="F39" s="10" t="s">
        <v>43</v>
      </c>
      <c r="G39" s="10" t="s">
        <v>43</v>
      </c>
      <c r="H39" s="10" t="s">
        <v>43</v>
      </c>
      <c r="I39" s="10">
        <v>1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 t="s">
        <v>43</v>
      </c>
      <c r="D40" s="10" t="s">
        <v>43</v>
      </c>
      <c r="E40" s="10" t="s">
        <v>43</v>
      </c>
      <c r="F40" s="10" t="s">
        <v>43</v>
      </c>
      <c r="G40" s="10" t="s">
        <v>43</v>
      </c>
      <c r="H40" s="10" t="s">
        <v>43</v>
      </c>
      <c r="I40" s="10" t="s">
        <v>43</v>
      </c>
      <c r="J40" t="s">
        <v>32</v>
      </c>
      <c r="K40" t="s">
        <v>32</v>
      </c>
      <c r="L40" t="s">
        <v>32</v>
      </c>
    </row>
    <row r="41" spans="1:12" ht="12" customHeight="1" x14ac:dyDescent="0.2">
      <c r="A41" s="27" t="s">
        <v>32</v>
      </c>
      <c r="B41" s="1" t="s">
        <v>23</v>
      </c>
      <c r="C41" s="10" t="s">
        <v>43</v>
      </c>
      <c r="D41" s="10" t="s">
        <v>43</v>
      </c>
      <c r="E41" s="10" t="s">
        <v>43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  <c r="L41" t="s">
        <v>32</v>
      </c>
    </row>
    <row r="42" spans="1:12" ht="12" customHeight="1" x14ac:dyDescent="0.2">
      <c r="A42" s="27" t="s">
        <v>32</v>
      </c>
      <c r="B42" s="1" t="s">
        <v>24</v>
      </c>
      <c r="C42" s="10" t="s">
        <v>43</v>
      </c>
      <c r="D42" s="10" t="s">
        <v>43</v>
      </c>
      <c r="E42" s="10" t="s">
        <v>43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  <c r="L42" t="s">
        <v>32</v>
      </c>
    </row>
    <row r="43" spans="1:12" ht="12" customHeight="1" x14ac:dyDescent="0.2">
      <c r="A43" s="27" t="s">
        <v>32</v>
      </c>
      <c r="B43" s="1" t="s">
        <v>25</v>
      </c>
      <c r="C43" s="10" t="s">
        <v>43</v>
      </c>
      <c r="D43" s="10" t="s">
        <v>43</v>
      </c>
      <c r="E43" s="10" t="s">
        <v>43</v>
      </c>
      <c r="F43" s="10" t="s">
        <v>43</v>
      </c>
      <c r="G43" s="10" t="s">
        <v>43</v>
      </c>
      <c r="H43" s="10" t="s">
        <v>43</v>
      </c>
      <c r="I43" s="10" t="s">
        <v>43</v>
      </c>
      <c r="J43" t="s">
        <v>32</v>
      </c>
      <c r="K43" t="s">
        <v>32</v>
      </c>
      <c r="L43" t="s">
        <v>32</v>
      </c>
    </row>
    <row r="44" spans="1:12" ht="12" customHeight="1" x14ac:dyDescent="0.2">
      <c r="A44" s="27" t="s">
        <v>32</v>
      </c>
      <c r="B44" s="1" t="s">
        <v>26</v>
      </c>
      <c r="C44" s="10" t="s">
        <v>43</v>
      </c>
      <c r="D44" s="10" t="s">
        <v>43</v>
      </c>
      <c r="E44" s="10" t="s">
        <v>43</v>
      </c>
      <c r="F44" s="10" t="s">
        <v>43</v>
      </c>
      <c r="G44" s="10" t="s">
        <v>43</v>
      </c>
      <c r="H44" s="10" t="s">
        <v>43</v>
      </c>
      <c r="I44" s="10" t="s">
        <v>43</v>
      </c>
      <c r="J44" t="s">
        <v>32</v>
      </c>
      <c r="K44" t="s">
        <v>32</v>
      </c>
      <c r="L44" t="s">
        <v>32</v>
      </c>
    </row>
    <row r="45" spans="1:12" ht="12" customHeight="1" x14ac:dyDescent="0.2">
      <c r="A45" s="27" t="s">
        <v>32</v>
      </c>
      <c r="B45" s="1" t="s">
        <v>27</v>
      </c>
      <c r="C45" s="10" t="s">
        <v>43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  <c r="L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15</v>
      </c>
      <c r="D48" s="3">
        <v>1</v>
      </c>
      <c r="E48" s="3">
        <v>1</v>
      </c>
      <c r="F48" s="3" t="s">
        <v>43</v>
      </c>
      <c r="G48" s="3" t="s">
        <v>43</v>
      </c>
      <c r="H48" s="3" t="s">
        <v>43</v>
      </c>
      <c r="I48" s="3">
        <v>14</v>
      </c>
    </row>
    <row r="49" spans="1:12" ht="12" customHeight="1" x14ac:dyDescent="0.2">
      <c r="A49" s="27" t="s">
        <v>32</v>
      </c>
      <c r="B49" s="1" t="s">
        <v>10</v>
      </c>
      <c r="C49" s="10" t="s">
        <v>43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  <c r="L49" t="s">
        <v>32</v>
      </c>
    </row>
    <row r="50" spans="1:12" ht="12" customHeight="1" x14ac:dyDescent="0.2">
      <c r="A50" s="27" t="s">
        <v>32</v>
      </c>
      <c r="B50" s="1" t="s">
        <v>11</v>
      </c>
      <c r="C50" s="10">
        <v>1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1</v>
      </c>
      <c r="J50" t="s">
        <v>32</v>
      </c>
      <c r="K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1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1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2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2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2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2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1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1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 t="s">
        <v>43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 t="s">
        <v>43</v>
      </c>
      <c r="J56" t="s">
        <v>32</v>
      </c>
      <c r="K56" t="s">
        <v>32</v>
      </c>
      <c r="L56" t="s">
        <v>32</v>
      </c>
    </row>
    <row r="57" spans="1:12" ht="12" customHeight="1" x14ac:dyDescent="0.2">
      <c r="A57" s="27" t="s">
        <v>32</v>
      </c>
      <c r="B57" s="1" t="s">
        <v>18</v>
      </c>
      <c r="C57" s="10" t="s">
        <v>43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 t="s">
        <v>43</v>
      </c>
      <c r="J57" t="s">
        <v>32</v>
      </c>
      <c r="K57" t="s">
        <v>32</v>
      </c>
      <c r="L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2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2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1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1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>
        <v>1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>
        <v>1</v>
      </c>
      <c r="J60" t="s">
        <v>32</v>
      </c>
      <c r="K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1</v>
      </c>
      <c r="D61" s="10" t="s">
        <v>43</v>
      </c>
      <c r="E61" s="10" t="s">
        <v>43</v>
      </c>
      <c r="F61" s="10" t="s">
        <v>43</v>
      </c>
      <c r="G61" s="10" t="s">
        <v>43</v>
      </c>
      <c r="H61" s="10" t="s">
        <v>43</v>
      </c>
      <c r="I61" s="10">
        <v>1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1</v>
      </c>
      <c r="D62" s="10" t="s">
        <v>43</v>
      </c>
      <c r="E62" s="10" t="s">
        <v>43</v>
      </c>
      <c r="F62" s="10" t="s">
        <v>43</v>
      </c>
      <c r="G62" s="10" t="s">
        <v>43</v>
      </c>
      <c r="H62" s="10" t="s">
        <v>43</v>
      </c>
      <c r="I62" s="10">
        <v>1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 t="s">
        <v>43</v>
      </c>
      <c r="D63" s="10" t="s">
        <v>43</v>
      </c>
      <c r="E63" s="10" t="s">
        <v>43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  <c r="L63" t="s">
        <v>32</v>
      </c>
    </row>
    <row r="64" spans="1:12" ht="12" customHeight="1" x14ac:dyDescent="0.2">
      <c r="A64" s="27" t="s">
        <v>32</v>
      </c>
      <c r="B64" s="1" t="s">
        <v>25</v>
      </c>
      <c r="C64" s="10">
        <v>1</v>
      </c>
      <c r="D64" s="10">
        <v>1</v>
      </c>
      <c r="E64" s="10">
        <v>1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 t="s">
        <v>43</v>
      </c>
      <c r="D65" s="10" t="s">
        <v>43</v>
      </c>
      <c r="E65" s="10" t="s">
        <v>43</v>
      </c>
      <c r="F65" s="10" t="s">
        <v>43</v>
      </c>
      <c r="G65" s="10" t="s">
        <v>43</v>
      </c>
      <c r="H65" s="10" t="s">
        <v>43</v>
      </c>
      <c r="I65" s="10" t="s">
        <v>43</v>
      </c>
      <c r="J65" t="s">
        <v>32</v>
      </c>
      <c r="K65" t="s">
        <v>32</v>
      </c>
      <c r="L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385</v>
      </c>
      <c r="D6" s="3">
        <v>137</v>
      </c>
      <c r="E6" s="3">
        <v>99</v>
      </c>
      <c r="F6" s="3">
        <v>9</v>
      </c>
      <c r="G6" s="3">
        <v>17</v>
      </c>
      <c r="H6" s="3">
        <v>12</v>
      </c>
      <c r="I6" s="3">
        <v>248</v>
      </c>
    </row>
    <row r="7" spans="1:32" ht="12" customHeight="1" x14ac:dyDescent="0.2">
      <c r="A7" s="27" t="s">
        <v>32</v>
      </c>
      <c r="B7" s="1" t="s">
        <v>10</v>
      </c>
      <c r="C7" s="10">
        <v>6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12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12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15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15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14</v>
      </c>
      <c r="D11" s="10">
        <v>1</v>
      </c>
      <c r="E11" s="10" t="s">
        <v>43</v>
      </c>
      <c r="F11" s="10" t="s">
        <v>43</v>
      </c>
      <c r="G11" s="10" t="s">
        <v>43</v>
      </c>
      <c r="H11" s="10">
        <v>1</v>
      </c>
      <c r="I11" s="10">
        <v>13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21</v>
      </c>
      <c r="D12" s="10">
        <v>1</v>
      </c>
      <c r="E12" s="10" t="s">
        <v>43</v>
      </c>
      <c r="F12" s="10" t="s">
        <v>43</v>
      </c>
      <c r="G12" s="10" t="s">
        <v>43</v>
      </c>
      <c r="H12" s="10">
        <v>1</v>
      </c>
      <c r="I12" s="10">
        <v>20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26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>
        <v>26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35</v>
      </c>
      <c r="D14" s="10">
        <v>1</v>
      </c>
      <c r="E14" s="10" t="s">
        <v>43</v>
      </c>
      <c r="F14" s="10" t="s">
        <v>43</v>
      </c>
      <c r="G14" s="10">
        <v>1</v>
      </c>
      <c r="H14" s="10" t="s">
        <v>43</v>
      </c>
      <c r="I14" s="10">
        <v>34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19</v>
      </c>
      <c r="D15" s="10">
        <v>1</v>
      </c>
      <c r="E15" s="10" t="s">
        <v>43</v>
      </c>
      <c r="F15" s="10" t="s">
        <v>43</v>
      </c>
      <c r="G15" s="10" t="s">
        <v>43</v>
      </c>
      <c r="H15" s="10">
        <v>1</v>
      </c>
      <c r="I15" s="10">
        <v>18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26</v>
      </c>
      <c r="D16" s="10" t="s">
        <v>43</v>
      </c>
      <c r="E16" s="10" t="s">
        <v>43</v>
      </c>
      <c r="F16" s="10" t="s">
        <v>43</v>
      </c>
      <c r="G16" s="10" t="s">
        <v>43</v>
      </c>
      <c r="H16" s="10" t="s">
        <v>43</v>
      </c>
      <c r="I16" s="10">
        <v>26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20</v>
      </c>
      <c r="D17" s="10">
        <v>4</v>
      </c>
      <c r="E17" s="10">
        <v>2</v>
      </c>
      <c r="F17" s="10">
        <v>1</v>
      </c>
      <c r="G17" s="10" t="s">
        <v>43</v>
      </c>
      <c r="H17" s="10">
        <v>1</v>
      </c>
      <c r="I17" s="10">
        <v>16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35</v>
      </c>
      <c r="D18" s="10">
        <v>9</v>
      </c>
      <c r="E18" s="10">
        <v>5</v>
      </c>
      <c r="F18" s="10">
        <v>3</v>
      </c>
      <c r="G18" s="10" t="s">
        <v>43</v>
      </c>
      <c r="H18" s="10">
        <v>1</v>
      </c>
      <c r="I18" s="10">
        <v>26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42</v>
      </c>
      <c r="D19" s="10">
        <v>19</v>
      </c>
      <c r="E19" s="10">
        <v>13</v>
      </c>
      <c r="F19" s="10">
        <v>3</v>
      </c>
      <c r="G19" s="10" t="s">
        <v>43</v>
      </c>
      <c r="H19" s="10">
        <v>3</v>
      </c>
      <c r="I19" s="10">
        <v>23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22</v>
      </c>
      <c r="D20" s="10">
        <v>20</v>
      </c>
      <c r="E20" s="10">
        <v>17</v>
      </c>
      <c r="F20" s="10">
        <v>1</v>
      </c>
      <c r="G20" s="10">
        <v>2</v>
      </c>
      <c r="H20" s="10" t="s">
        <v>43</v>
      </c>
      <c r="I20" s="10">
        <v>2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32</v>
      </c>
      <c r="D21" s="10">
        <v>32</v>
      </c>
      <c r="E21" s="10">
        <v>25</v>
      </c>
      <c r="F21" s="10">
        <v>1</v>
      </c>
      <c r="G21" s="10">
        <v>5</v>
      </c>
      <c r="H21" s="10">
        <v>1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29</v>
      </c>
      <c r="D22" s="10">
        <v>28</v>
      </c>
      <c r="E22" s="10">
        <v>23</v>
      </c>
      <c r="F22" s="10" t="s">
        <v>43</v>
      </c>
      <c r="G22" s="10">
        <v>4</v>
      </c>
      <c r="H22" s="10">
        <v>1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11</v>
      </c>
      <c r="D23" s="10">
        <v>11</v>
      </c>
      <c r="E23" s="10">
        <v>8</v>
      </c>
      <c r="F23" s="10" t="s">
        <v>43</v>
      </c>
      <c r="G23" s="10">
        <v>2</v>
      </c>
      <c r="H23" s="10">
        <v>1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</v>
      </c>
      <c r="D24" s="10">
        <v>4</v>
      </c>
      <c r="E24" s="10">
        <v>3</v>
      </c>
      <c r="F24" s="10" t="s">
        <v>43</v>
      </c>
      <c r="G24" s="10">
        <v>1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5</v>
      </c>
      <c r="D25" s="10">
        <v>5</v>
      </c>
      <c r="E25" s="10">
        <v>3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201</v>
      </c>
      <c r="D27" s="3">
        <v>72</v>
      </c>
      <c r="E27" s="3">
        <v>46</v>
      </c>
      <c r="F27" s="3">
        <v>8</v>
      </c>
      <c r="G27" s="3">
        <v>12</v>
      </c>
      <c r="H27" s="3">
        <v>6</v>
      </c>
      <c r="I27" s="3">
        <v>129</v>
      </c>
    </row>
    <row r="28" spans="1:12" ht="12" customHeight="1" x14ac:dyDescent="0.2">
      <c r="A28" s="27" t="s">
        <v>32</v>
      </c>
      <c r="B28" s="1" t="s">
        <v>10</v>
      </c>
      <c r="C28" s="10">
        <v>3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3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5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5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4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4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13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13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8</v>
      </c>
      <c r="D32" s="10">
        <v>1</v>
      </c>
      <c r="E32" s="10" t="s">
        <v>43</v>
      </c>
      <c r="F32" s="10" t="s">
        <v>43</v>
      </c>
      <c r="G32" s="10" t="s">
        <v>43</v>
      </c>
      <c r="H32" s="10">
        <v>1</v>
      </c>
      <c r="I32" s="10">
        <v>7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5</v>
      </c>
      <c r="D33" s="10">
        <v>1</v>
      </c>
      <c r="E33" s="10" t="s">
        <v>43</v>
      </c>
      <c r="F33" s="10" t="s">
        <v>43</v>
      </c>
      <c r="G33" s="10" t="s">
        <v>43</v>
      </c>
      <c r="H33" s="10">
        <v>1</v>
      </c>
      <c r="I33" s="10">
        <v>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17</v>
      </c>
      <c r="D34" s="10" t="s">
        <v>43</v>
      </c>
      <c r="E34" s="10" t="s">
        <v>43</v>
      </c>
      <c r="F34" s="10" t="s">
        <v>43</v>
      </c>
      <c r="G34" s="10" t="s">
        <v>43</v>
      </c>
      <c r="H34" s="10" t="s">
        <v>43</v>
      </c>
      <c r="I34" s="10">
        <v>17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20</v>
      </c>
      <c r="D35" s="10">
        <v>1</v>
      </c>
      <c r="E35" s="10" t="s">
        <v>43</v>
      </c>
      <c r="F35" s="10" t="s">
        <v>43</v>
      </c>
      <c r="G35" s="10">
        <v>1</v>
      </c>
      <c r="H35" s="10" t="s">
        <v>43</v>
      </c>
      <c r="I35" s="10">
        <v>19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12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13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13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11</v>
      </c>
      <c r="D38" s="10">
        <v>4</v>
      </c>
      <c r="E38" s="10">
        <v>2</v>
      </c>
      <c r="F38" s="10">
        <v>1</v>
      </c>
      <c r="G38" s="10" t="s">
        <v>43</v>
      </c>
      <c r="H38" s="10">
        <v>1</v>
      </c>
      <c r="I38" s="10">
        <v>7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17</v>
      </c>
      <c r="D39" s="10">
        <v>4</v>
      </c>
      <c r="E39" s="10" t="s">
        <v>43</v>
      </c>
      <c r="F39" s="10">
        <v>3</v>
      </c>
      <c r="G39" s="10" t="s">
        <v>43</v>
      </c>
      <c r="H39" s="10">
        <v>1</v>
      </c>
      <c r="I39" s="10">
        <v>13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23</v>
      </c>
      <c r="D40" s="10">
        <v>12</v>
      </c>
      <c r="E40" s="10">
        <v>9</v>
      </c>
      <c r="F40" s="10">
        <v>2</v>
      </c>
      <c r="G40" s="10" t="s">
        <v>43</v>
      </c>
      <c r="H40" s="10">
        <v>1</v>
      </c>
      <c r="I40" s="10">
        <v>11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13</v>
      </c>
      <c r="D41" s="10">
        <v>13</v>
      </c>
      <c r="E41" s="10">
        <v>11</v>
      </c>
      <c r="F41" s="10">
        <v>1</v>
      </c>
      <c r="G41" s="10">
        <v>1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16</v>
      </c>
      <c r="D42" s="10">
        <v>16</v>
      </c>
      <c r="E42" s="10">
        <v>9</v>
      </c>
      <c r="F42" s="10">
        <v>1</v>
      </c>
      <c r="G42" s="10">
        <v>5</v>
      </c>
      <c r="H42" s="10">
        <v>1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14</v>
      </c>
      <c r="D43" s="10">
        <v>13</v>
      </c>
      <c r="E43" s="10">
        <v>10</v>
      </c>
      <c r="F43" s="10" t="s">
        <v>43</v>
      </c>
      <c r="G43" s="10">
        <v>3</v>
      </c>
      <c r="H43" s="10" t="s">
        <v>43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5</v>
      </c>
      <c r="D44" s="10">
        <v>5</v>
      </c>
      <c r="E44" s="10">
        <v>4</v>
      </c>
      <c r="F44" s="10" t="s">
        <v>43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 t="s">
        <v>43</v>
      </c>
      <c r="F45" s="10" t="s">
        <v>43</v>
      </c>
      <c r="G45" s="10">
        <v>1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</v>
      </c>
      <c r="D46" s="10">
        <v>1</v>
      </c>
      <c r="E46" s="10">
        <v>1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184</v>
      </c>
      <c r="D48" s="3">
        <v>65</v>
      </c>
      <c r="E48" s="3">
        <v>53</v>
      </c>
      <c r="F48" s="3">
        <v>1</v>
      </c>
      <c r="G48" s="3">
        <v>5</v>
      </c>
      <c r="H48" s="3">
        <v>6</v>
      </c>
      <c r="I48" s="3">
        <v>119</v>
      </c>
    </row>
    <row r="49" spans="1:11" ht="12" customHeight="1" x14ac:dyDescent="0.2">
      <c r="A49" s="27" t="s">
        <v>32</v>
      </c>
      <c r="B49" s="1" t="s">
        <v>10</v>
      </c>
      <c r="C49" s="10">
        <v>3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2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6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8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8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6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16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16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9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15</v>
      </c>
      <c r="D56" s="10" t="s">
        <v>43</v>
      </c>
      <c r="E56" s="10" t="s">
        <v>43</v>
      </c>
      <c r="F56" s="10" t="s">
        <v>43</v>
      </c>
      <c r="G56" s="10" t="s">
        <v>43</v>
      </c>
      <c r="H56" s="10" t="s">
        <v>43</v>
      </c>
      <c r="I56" s="10">
        <v>15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7</v>
      </c>
      <c r="D57" s="10">
        <v>1</v>
      </c>
      <c r="E57" s="10" t="s">
        <v>43</v>
      </c>
      <c r="F57" s="10" t="s">
        <v>43</v>
      </c>
      <c r="G57" s="10" t="s">
        <v>43</v>
      </c>
      <c r="H57" s="10">
        <v>1</v>
      </c>
      <c r="I57" s="10">
        <v>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13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13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9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9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18</v>
      </c>
      <c r="D60" s="10">
        <v>5</v>
      </c>
      <c r="E60" s="10">
        <v>5</v>
      </c>
      <c r="F60" s="10" t="s">
        <v>43</v>
      </c>
      <c r="G60" s="10" t="s">
        <v>43</v>
      </c>
      <c r="H60" s="10" t="s">
        <v>43</v>
      </c>
      <c r="I60" s="10">
        <v>13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19</v>
      </c>
      <c r="D61" s="10">
        <v>7</v>
      </c>
      <c r="E61" s="10">
        <v>4</v>
      </c>
      <c r="F61" s="10">
        <v>1</v>
      </c>
      <c r="G61" s="10" t="s">
        <v>43</v>
      </c>
      <c r="H61" s="10">
        <v>2</v>
      </c>
      <c r="I61" s="10">
        <v>12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9</v>
      </c>
      <c r="D62" s="10">
        <v>7</v>
      </c>
      <c r="E62" s="10">
        <v>6</v>
      </c>
      <c r="F62" s="10" t="s">
        <v>43</v>
      </c>
      <c r="G62" s="10">
        <v>1</v>
      </c>
      <c r="H62" s="10" t="s">
        <v>43</v>
      </c>
      <c r="I62" s="10">
        <v>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16</v>
      </c>
      <c r="D63" s="10">
        <v>16</v>
      </c>
      <c r="E63" s="10">
        <v>16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15</v>
      </c>
      <c r="D64" s="10">
        <v>15</v>
      </c>
      <c r="E64" s="10">
        <v>13</v>
      </c>
      <c r="F64" s="10" t="s">
        <v>43</v>
      </c>
      <c r="G64" s="10">
        <v>1</v>
      </c>
      <c r="H64" s="10">
        <v>1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6</v>
      </c>
      <c r="D65" s="10">
        <v>6</v>
      </c>
      <c r="E65" s="10">
        <v>4</v>
      </c>
      <c r="F65" s="10" t="s">
        <v>43</v>
      </c>
      <c r="G65" s="10">
        <v>1</v>
      </c>
      <c r="H65" s="10">
        <v>1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3</v>
      </c>
      <c r="D66" s="10">
        <v>3</v>
      </c>
      <c r="E66" s="10">
        <v>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4</v>
      </c>
      <c r="D67" s="10">
        <v>4</v>
      </c>
      <c r="E67" s="10">
        <v>2</v>
      </c>
      <c r="F67" s="10" t="s">
        <v>43</v>
      </c>
      <c r="G67" s="10">
        <v>2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612</v>
      </c>
      <c r="D6" s="3">
        <v>146</v>
      </c>
      <c r="E6" s="3">
        <v>82</v>
      </c>
      <c r="F6" s="3">
        <v>20</v>
      </c>
      <c r="G6" s="3">
        <v>19</v>
      </c>
      <c r="H6" s="3">
        <v>25</v>
      </c>
      <c r="I6" s="3">
        <v>466</v>
      </c>
    </row>
    <row r="7" spans="1:32" ht="12" customHeight="1" x14ac:dyDescent="0.2">
      <c r="A7" s="27" t="s">
        <v>32</v>
      </c>
      <c r="B7" s="1" t="s">
        <v>10</v>
      </c>
      <c r="C7" s="10">
        <v>19</v>
      </c>
      <c r="D7" s="10">
        <v>1</v>
      </c>
      <c r="E7" s="10" t="s">
        <v>46</v>
      </c>
      <c r="F7" s="10">
        <v>1</v>
      </c>
      <c r="G7" s="10" t="s">
        <v>46</v>
      </c>
      <c r="H7" s="10" t="s">
        <v>43</v>
      </c>
      <c r="I7" s="10">
        <v>18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22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21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21</v>
      </c>
      <c r="D9" s="10">
        <v>1</v>
      </c>
      <c r="E9" s="10" t="s">
        <v>46</v>
      </c>
      <c r="F9" s="10" t="s">
        <v>43</v>
      </c>
      <c r="G9" s="10" t="s">
        <v>46</v>
      </c>
      <c r="H9" s="10">
        <v>1</v>
      </c>
      <c r="I9" s="10">
        <v>20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39</v>
      </c>
      <c r="D10" s="10">
        <v>4</v>
      </c>
      <c r="E10" s="10" t="s">
        <v>43</v>
      </c>
      <c r="F10" s="10">
        <v>4</v>
      </c>
      <c r="G10" s="10" t="s">
        <v>43</v>
      </c>
      <c r="H10" s="10" t="s">
        <v>43</v>
      </c>
      <c r="I10" s="10">
        <v>35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52</v>
      </c>
      <c r="D11" s="10">
        <v>4</v>
      </c>
      <c r="E11" s="10">
        <v>1</v>
      </c>
      <c r="F11" s="10">
        <v>3</v>
      </c>
      <c r="G11" s="10" t="s">
        <v>43</v>
      </c>
      <c r="H11" s="10" t="s">
        <v>43</v>
      </c>
      <c r="I11" s="10">
        <v>48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42</v>
      </c>
      <c r="D12" s="10">
        <v>4</v>
      </c>
      <c r="E12" s="10">
        <v>1</v>
      </c>
      <c r="F12" s="10">
        <v>1</v>
      </c>
      <c r="G12" s="10">
        <v>1</v>
      </c>
      <c r="H12" s="10">
        <v>1</v>
      </c>
      <c r="I12" s="10">
        <v>38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81</v>
      </c>
      <c r="D13" s="10">
        <v>3</v>
      </c>
      <c r="E13" s="10">
        <v>1</v>
      </c>
      <c r="F13" s="10" t="s">
        <v>43</v>
      </c>
      <c r="G13" s="10" t="s">
        <v>43</v>
      </c>
      <c r="H13" s="10">
        <v>2</v>
      </c>
      <c r="I13" s="10">
        <v>78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49</v>
      </c>
      <c r="D14" s="10">
        <v>7</v>
      </c>
      <c r="E14" s="10" t="s">
        <v>43</v>
      </c>
      <c r="F14" s="10">
        <v>2</v>
      </c>
      <c r="G14" s="10" t="s">
        <v>43</v>
      </c>
      <c r="H14" s="10">
        <v>5</v>
      </c>
      <c r="I14" s="10">
        <v>42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59</v>
      </c>
      <c r="D15" s="10">
        <v>3</v>
      </c>
      <c r="E15" s="10" t="s">
        <v>43</v>
      </c>
      <c r="F15" s="10" t="s">
        <v>43</v>
      </c>
      <c r="G15" s="10">
        <v>1</v>
      </c>
      <c r="H15" s="10">
        <v>2</v>
      </c>
      <c r="I15" s="10">
        <v>56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46</v>
      </c>
      <c r="D16" s="10">
        <v>6</v>
      </c>
      <c r="E16" s="10">
        <v>1</v>
      </c>
      <c r="F16" s="10">
        <v>2</v>
      </c>
      <c r="G16" s="10">
        <v>1</v>
      </c>
      <c r="H16" s="10">
        <v>2</v>
      </c>
      <c r="I16" s="10">
        <v>40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34</v>
      </c>
      <c r="D17" s="10">
        <v>8</v>
      </c>
      <c r="E17" s="10">
        <v>1</v>
      </c>
      <c r="F17" s="10">
        <v>1</v>
      </c>
      <c r="G17" s="10" t="s">
        <v>43</v>
      </c>
      <c r="H17" s="10">
        <v>6</v>
      </c>
      <c r="I17" s="10">
        <v>26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28</v>
      </c>
      <c r="D18" s="10">
        <v>7</v>
      </c>
      <c r="E18" s="10">
        <v>5</v>
      </c>
      <c r="F18" s="10">
        <v>2</v>
      </c>
      <c r="G18" s="10" t="s">
        <v>43</v>
      </c>
      <c r="H18" s="10" t="s">
        <v>43</v>
      </c>
      <c r="I18" s="10">
        <v>21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14</v>
      </c>
      <c r="D19" s="10">
        <v>9</v>
      </c>
      <c r="E19" s="10">
        <v>7</v>
      </c>
      <c r="F19" s="10" t="s">
        <v>43</v>
      </c>
      <c r="G19" s="10" t="s">
        <v>43</v>
      </c>
      <c r="H19" s="10">
        <v>2</v>
      </c>
      <c r="I19" s="10">
        <v>5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40</v>
      </c>
      <c r="D20" s="10">
        <v>32</v>
      </c>
      <c r="E20" s="10">
        <v>24</v>
      </c>
      <c r="F20" s="10">
        <v>2</v>
      </c>
      <c r="G20" s="10">
        <v>4</v>
      </c>
      <c r="H20" s="10">
        <v>2</v>
      </c>
      <c r="I20" s="10">
        <v>8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22</v>
      </c>
      <c r="D21" s="10">
        <v>19</v>
      </c>
      <c r="E21" s="10">
        <v>17</v>
      </c>
      <c r="F21" s="10">
        <v>1</v>
      </c>
      <c r="G21" s="10" t="s">
        <v>43</v>
      </c>
      <c r="H21" s="10">
        <v>1</v>
      </c>
      <c r="I21" s="10">
        <v>3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20</v>
      </c>
      <c r="D22" s="10">
        <v>17</v>
      </c>
      <c r="E22" s="10">
        <v>13</v>
      </c>
      <c r="F22" s="10" t="s">
        <v>43</v>
      </c>
      <c r="G22" s="10">
        <v>3</v>
      </c>
      <c r="H22" s="10">
        <v>1</v>
      </c>
      <c r="I22" s="10">
        <v>3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16</v>
      </c>
      <c r="D23" s="10">
        <v>13</v>
      </c>
      <c r="E23" s="10">
        <v>7</v>
      </c>
      <c r="F23" s="10" t="s">
        <v>43</v>
      </c>
      <c r="G23" s="10">
        <v>6</v>
      </c>
      <c r="H23" s="10" t="s">
        <v>43</v>
      </c>
      <c r="I23" s="10">
        <v>3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</v>
      </c>
      <c r="D24" s="10">
        <v>2</v>
      </c>
      <c r="E24" s="10">
        <v>1</v>
      </c>
      <c r="F24" s="10" t="s">
        <v>43</v>
      </c>
      <c r="G24" s="10">
        <v>1</v>
      </c>
      <c r="H24" s="10" t="s">
        <v>43</v>
      </c>
      <c r="I24" s="10">
        <v>1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4</v>
      </c>
      <c r="D25" s="10">
        <v>4</v>
      </c>
      <c r="E25" s="10">
        <v>2</v>
      </c>
      <c r="F25" s="10" t="s">
        <v>43</v>
      </c>
      <c r="G25" s="10">
        <v>2</v>
      </c>
      <c r="H25" s="10" t="s">
        <v>43</v>
      </c>
      <c r="I25" s="10" t="s">
        <v>43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305</v>
      </c>
      <c r="D27" s="3">
        <v>84</v>
      </c>
      <c r="E27" s="3">
        <v>43</v>
      </c>
      <c r="F27" s="3">
        <v>12</v>
      </c>
      <c r="G27" s="3">
        <v>12</v>
      </c>
      <c r="H27" s="3">
        <v>17</v>
      </c>
      <c r="I27" s="3">
        <v>221</v>
      </c>
    </row>
    <row r="28" spans="1:11" ht="12" customHeight="1" x14ac:dyDescent="0.2">
      <c r="A28" s="27" t="s">
        <v>32</v>
      </c>
      <c r="B28" s="1" t="s">
        <v>10</v>
      </c>
      <c r="C28" s="10">
        <v>10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10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13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12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11</v>
      </c>
      <c r="D30" s="10">
        <v>1</v>
      </c>
      <c r="E30" s="10" t="s">
        <v>46</v>
      </c>
      <c r="F30" s="10" t="s">
        <v>43</v>
      </c>
      <c r="G30" s="10" t="s">
        <v>46</v>
      </c>
      <c r="H30" s="10">
        <v>1</v>
      </c>
      <c r="I30" s="10">
        <v>10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19</v>
      </c>
      <c r="D31" s="10">
        <v>3</v>
      </c>
      <c r="E31" s="10" t="s">
        <v>43</v>
      </c>
      <c r="F31" s="10">
        <v>3</v>
      </c>
      <c r="G31" s="10" t="s">
        <v>43</v>
      </c>
      <c r="H31" s="10" t="s">
        <v>43</v>
      </c>
      <c r="I31" s="10">
        <v>16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14</v>
      </c>
      <c r="D32" s="10">
        <v>3</v>
      </c>
      <c r="E32" s="10">
        <v>1</v>
      </c>
      <c r="F32" s="10">
        <v>2</v>
      </c>
      <c r="G32" s="10" t="s">
        <v>43</v>
      </c>
      <c r="H32" s="10" t="s">
        <v>43</v>
      </c>
      <c r="I32" s="10">
        <v>11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17</v>
      </c>
      <c r="D33" s="10" t="s">
        <v>43</v>
      </c>
      <c r="E33" s="10" t="s">
        <v>43</v>
      </c>
      <c r="F33" s="10" t="s">
        <v>43</v>
      </c>
      <c r="G33" s="10" t="s">
        <v>43</v>
      </c>
      <c r="H33" s="10" t="s">
        <v>43</v>
      </c>
      <c r="I33" s="10">
        <v>17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42</v>
      </c>
      <c r="D34" s="10">
        <v>2</v>
      </c>
      <c r="E34" s="10">
        <v>1</v>
      </c>
      <c r="F34" s="10" t="s">
        <v>43</v>
      </c>
      <c r="G34" s="10" t="s">
        <v>43</v>
      </c>
      <c r="H34" s="10">
        <v>1</v>
      </c>
      <c r="I34" s="10">
        <v>40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29</v>
      </c>
      <c r="D35" s="10">
        <v>6</v>
      </c>
      <c r="E35" s="10" t="s">
        <v>43</v>
      </c>
      <c r="F35" s="10">
        <v>1</v>
      </c>
      <c r="G35" s="10" t="s">
        <v>43</v>
      </c>
      <c r="H35" s="10">
        <v>5</v>
      </c>
      <c r="I35" s="10">
        <v>23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32</v>
      </c>
      <c r="D36" s="10">
        <v>3</v>
      </c>
      <c r="E36" s="10" t="s">
        <v>43</v>
      </c>
      <c r="F36" s="10" t="s">
        <v>43</v>
      </c>
      <c r="G36" s="10">
        <v>1</v>
      </c>
      <c r="H36" s="10">
        <v>2</v>
      </c>
      <c r="I36" s="10">
        <v>29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24</v>
      </c>
      <c r="D37" s="10">
        <v>4</v>
      </c>
      <c r="E37" s="10" t="s">
        <v>43</v>
      </c>
      <c r="F37" s="10">
        <v>2</v>
      </c>
      <c r="G37" s="10">
        <v>1</v>
      </c>
      <c r="H37" s="10">
        <v>1</v>
      </c>
      <c r="I37" s="10">
        <v>20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17</v>
      </c>
      <c r="D38" s="10">
        <v>4</v>
      </c>
      <c r="E38" s="10" t="s">
        <v>43</v>
      </c>
      <c r="F38" s="10" t="s">
        <v>43</v>
      </c>
      <c r="G38" s="10" t="s">
        <v>43</v>
      </c>
      <c r="H38" s="10">
        <v>4</v>
      </c>
      <c r="I38" s="10">
        <v>13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10</v>
      </c>
      <c r="D39" s="10">
        <v>4</v>
      </c>
      <c r="E39" s="10">
        <v>3</v>
      </c>
      <c r="F39" s="10">
        <v>1</v>
      </c>
      <c r="G39" s="10" t="s">
        <v>43</v>
      </c>
      <c r="H39" s="10" t="s">
        <v>43</v>
      </c>
      <c r="I39" s="10">
        <v>6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</v>
      </c>
      <c r="D40" s="10">
        <v>6</v>
      </c>
      <c r="E40" s="10">
        <v>5</v>
      </c>
      <c r="F40" s="10" t="s">
        <v>43</v>
      </c>
      <c r="G40" s="10" t="s">
        <v>43</v>
      </c>
      <c r="H40" s="10">
        <v>1</v>
      </c>
      <c r="I40" s="10">
        <v>3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24</v>
      </c>
      <c r="D41" s="10">
        <v>20</v>
      </c>
      <c r="E41" s="10">
        <v>14</v>
      </c>
      <c r="F41" s="10">
        <v>1</v>
      </c>
      <c r="G41" s="10">
        <v>4</v>
      </c>
      <c r="H41" s="10">
        <v>1</v>
      </c>
      <c r="I41" s="10">
        <v>4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10</v>
      </c>
      <c r="D42" s="10">
        <v>8</v>
      </c>
      <c r="E42" s="10">
        <v>7</v>
      </c>
      <c r="F42" s="10">
        <v>1</v>
      </c>
      <c r="G42" s="10" t="s">
        <v>43</v>
      </c>
      <c r="H42" s="10" t="s">
        <v>43</v>
      </c>
      <c r="I42" s="10">
        <v>2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11</v>
      </c>
      <c r="D43" s="10">
        <v>9</v>
      </c>
      <c r="E43" s="10">
        <v>7</v>
      </c>
      <c r="F43" s="10" t="s">
        <v>43</v>
      </c>
      <c r="G43" s="10">
        <v>1</v>
      </c>
      <c r="H43" s="10">
        <v>1</v>
      </c>
      <c r="I43" s="10">
        <v>2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8</v>
      </c>
      <c r="D44" s="10">
        <v>6</v>
      </c>
      <c r="E44" s="10">
        <v>3</v>
      </c>
      <c r="F44" s="10" t="s">
        <v>43</v>
      </c>
      <c r="G44" s="10">
        <v>3</v>
      </c>
      <c r="H44" s="10" t="s">
        <v>43</v>
      </c>
      <c r="I44" s="10">
        <v>2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 t="s">
        <v>43</v>
      </c>
      <c r="E45" s="10" t="s">
        <v>43</v>
      </c>
      <c r="F45" s="10" t="s">
        <v>43</v>
      </c>
      <c r="G45" s="10" t="s">
        <v>43</v>
      </c>
      <c r="H45" s="10" t="s">
        <v>43</v>
      </c>
      <c r="I45" s="10">
        <v>1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4</v>
      </c>
      <c r="D46" s="10">
        <v>4</v>
      </c>
      <c r="E46" s="10">
        <v>2</v>
      </c>
      <c r="F46" s="10" t="s">
        <v>43</v>
      </c>
      <c r="G46" s="10">
        <v>2</v>
      </c>
      <c r="H46" s="10" t="s">
        <v>43</v>
      </c>
      <c r="I46" s="10" t="s">
        <v>43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307</v>
      </c>
      <c r="D48" s="3">
        <v>62</v>
      </c>
      <c r="E48" s="3">
        <v>39</v>
      </c>
      <c r="F48" s="3">
        <v>8</v>
      </c>
      <c r="G48" s="3">
        <v>7</v>
      </c>
      <c r="H48" s="3">
        <v>8</v>
      </c>
      <c r="I48" s="3">
        <v>245</v>
      </c>
    </row>
    <row r="49" spans="1:11" ht="12" customHeight="1" x14ac:dyDescent="0.2">
      <c r="A49" s="27" t="s">
        <v>32</v>
      </c>
      <c r="B49" s="1" t="s">
        <v>10</v>
      </c>
      <c r="C49" s="10">
        <v>9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>
        <v>8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9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9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10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10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20</v>
      </c>
      <c r="D52" s="10">
        <v>1</v>
      </c>
      <c r="E52" s="10" t="s">
        <v>43</v>
      </c>
      <c r="F52" s="10">
        <v>1</v>
      </c>
      <c r="G52" s="10" t="s">
        <v>43</v>
      </c>
      <c r="H52" s="10" t="s">
        <v>43</v>
      </c>
      <c r="I52" s="10">
        <v>19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38</v>
      </c>
      <c r="D53" s="10">
        <v>1</v>
      </c>
      <c r="E53" s="10" t="s">
        <v>43</v>
      </c>
      <c r="F53" s="10">
        <v>1</v>
      </c>
      <c r="G53" s="10" t="s">
        <v>43</v>
      </c>
      <c r="H53" s="10" t="s">
        <v>43</v>
      </c>
      <c r="I53" s="10">
        <v>37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25</v>
      </c>
      <c r="D54" s="10">
        <v>4</v>
      </c>
      <c r="E54" s="10">
        <v>1</v>
      </c>
      <c r="F54" s="10">
        <v>1</v>
      </c>
      <c r="G54" s="10">
        <v>1</v>
      </c>
      <c r="H54" s="10">
        <v>1</v>
      </c>
      <c r="I54" s="10">
        <v>21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39</v>
      </c>
      <c r="D55" s="10">
        <v>1</v>
      </c>
      <c r="E55" s="10" t="s">
        <v>43</v>
      </c>
      <c r="F55" s="10" t="s">
        <v>43</v>
      </c>
      <c r="G55" s="10" t="s">
        <v>43</v>
      </c>
      <c r="H55" s="10">
        <v>1</v>
      </c>
      <c r="I55" s="10">
        <v>38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20</v>
      </c>
      <c r="D56" s="10">
        <v>1</v>
      </c>
      <c r="E56" s="10" t="s">
        <v>43</v>
      </c>
      <c r="F56" s="10">
        <v>1</v>
      </c>
      <c r="G56" s="10" t="s">
        <v>43</v>
      </c>
      <c r="H56" s="10" t="s">
        <v>43</v>
      </c>
      <c r="I56" s="10">
        <v>19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27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27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22</v>
      </c>
      <c r="D58" s="10">
        <v>2</v>
      </c>
      <c r="E58" s="10">
        <v>1</v>
      </c>
      <c r="F58" s="10" t="s">
        <v>43</v>
      </c>
      <c r="G58" s="10" t="s">
        <v>43</v>
      </c>
      <c r="H58" s="10">
        <v>1</v>
      </c>
      <c r="I58" s="10">
        <v>20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17</v>
      </c>
      <c r="D59" s="10">
        <v>4</v>
      </c>
      <c r="E59" s="10">
        <v>1</v>
      </c>
      <c r="F59" s="10">
        <v>1</v>
      </c>
      <c r="G59" s="10" t="s">
        <v>43</v>
      </c>
      <c r="H59" s="10">
        <v>2</v>
      </c>
      <c r="I59" s="10">
        <v>13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18</v>
      </c>
      <c r="D60" s="10">
        <v>3</v>
      </c>
      <c r="E60" s="10">
        <v>2</v>
      </c>
      <c r="F60" s="10">
        <v>1</v>
      </c>
      <c r="G60" s="10" t="s">
        <v>43</v>
      </c>
      <c r="H60" s="10" t="s">
        <v>43</v>
      </c>
      <c r="I60" s="10">
        <v>15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</v>
      </c>
      <c r="D61" s="10">
        <v>3</v>
      </c>
      <c r="E61" s="10">
        <v>2</v>
      </c>
      <c r="F61" s="10" t="s">
        <v>43</v>
      </c>
      <c r="G61" s="10" t="s">
        <v>43</v>
      </c>
      <c r="H61" s="10">
        <v>1</v>
      </c>
      <c r="I61" s="10">
        <v>2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16</v>
      </c>
      <c r="D62" s="10">
        <v>12</v>
      </c>
      <c r="E62" s="10">
        <v>10</v>
      </c>
      <c r="F62" s="10">
        <v>1</v>
      </c>
      <c r="G62" s="10" t="s">
        <v>43</v>
      </c>
      <c r="H62" s="10">
        <v>1</v>
      </c>
      <c r="I62" s="10">
        <v>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12</v>
      </c>
      <c r="D63" s="10">
        <v>11</v>
      </c>
      <c r="E63" s="10">
        <v>10</v>
      </c>
      <c r="F63" s="10" t="s">
        <v>43</v>
      </c>
      <c r="G63" s="10" t="s">
        <v>43</v>
      </c>
      <c r="H63" s="10">
        <v>1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9</v>
      </c>
      <c r="D64" s="10">
        <v>8</v>
      </c>
      <c r="E64" s="10">
        <v>6</v>
      </c>
      <c r="F64" s="10" t="s">
        <v>43</v>
      </c>
      <c r="G64" s="10">
        <v>2</v>
      </c>
      <c r="H64" s="10" t="s">
        <v>43</v>
      </c>
      <c r="I64" s="10">
        <v>1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8</v>
      </c>
      <c r="D65" s="10">
        <v>7</v>
      </c>
      <c r="E65" s="10">
        <v>4</v>
      </c>
      <c r="F65" s="10" t="s">
        <v>43</v>
      </c>
      <c r="G65" s="10">
        <v>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</v>
      </c>
      <c r="D66" s="10">
        <v>2</v>
      </c>
      <c r="E66" s="10">
        <v>1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>
        <v>1</v>
      </c>
      <c r="E68" s="6">
        <v>1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834</v>
      </c>
      <c r="D6" s="3">
        <v>341</v>
      </c>
      <c r="E6" s="3">
        <v>220</v>
      </c>
      <c r="F6" s="3">
        <v>14</v>
      </c>
      <c r="G6" s="3">
        <v>80</v>
      </c>
      <c r="H6" s="3">
        <v>27</v>
      </c>
      <c r="I6" s="3">
        <v>493</v>
      </c>
    </row>
    <row r="7" spans="1:32" ht="12" customHeight="1" x14ac:dyDescent="0.2">
      <c r="A7" s="27" t="s">
        <v>32</v>
      </c>
      <c r="B7" s="1" t="s">
        <v>10</v>
      </c>
      <c r="C7" s="10">
        <v>5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5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16</v>
      </c>
      <c r="D8" s="10">
        <v>2</v>
      </c>
      <c r="E8" s="10" t="s">
        <v>46</v>
      </c>
      <c r="F8" s="10" t="s">
        <v>43</v>
      </c>
      <c r="G8" s="10" t="s">
        <v>46</v>
      </c>
      <c r="H8" s="10">
        <v>2</v>
      </c>
      <c r="I8" s="10">
        <v>14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21</v>
      </c>
      <c r="D9" s="10" t="s">
        <v>43</v>
      </c>
      <c r="E9" s="10" t="s">
        <v>46</v>
      </c>
      <c r="F9" s="10" t="s">
        <v>43</v>
      </c>
      <c r="G9" s="10" t="s">
        <v>46</v>
      </c>
      <c r="H9" s="10" t="s">
        <v>43</v>
      </c>
      <c r="I9" s="10">
        <v>21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35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35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16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16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28</v>
      </c>
      <c r="D12" s="10">
        <v>3</v>
      </c>
      <c r="E12" s="10" t="s">
        <v>43</v>
      </c>
      <c r="F12" s="10" t="s">
        <v>43</v>
      </c>
      <c r="G12" s="10" t="s">
        <v>43</v>
      </c>
      <c r="H12" s="10">
        <v>3</v>
      </c>
      <c r="I12" s="10">
        <v>25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47</v>
      </c>
      <c r="D13" s="10">
        <v>1</v>
      </c>
      <c r="E13" s="10" t="s">
        <v>43</v>
      </c>
      <c r="F13" s="10" t="s">
        <v>43</v>
      </c>
      <c r="G13" s="10" t="s">
        <v>43</v>
      </c>
      <c r="H13" s="10">
        <v>1</v>
      </c>
      <c r="I13" s="10">
        <v>46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78</v>
      </c>
      <c r="D14" s="10">
        <v>5</v>
      </c>
      <c r="E14" s="10">
        <v>1</v>
      </c>
      <c r="F14" s="10">
        <v>1</v>
      </c>
      <c r="G14" s="10" t="s">
        <v>43</v>
      </c>
      <c r="H14" s="10">
        <v>3</v>
      </c>
      <c r="I14" s="10">
        <v>73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59</v>
      </c>
      <c r="D15" s="10">
        <v>4</v>
      </c>
      <c r="E15" s="10">
        <v>1</v>
      </c>
      <c r="F15" s="10">
        <v>1</v>
      </c>
      <c r="G15" s="10" t="s">
        <v>43</v>
      </c>
      <c r="H15" s="10">
        <v>2</v>
      </c>
      <c r="I15" s="10">
        <v>55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53</v>
      </c>
      <c r="D16" s="10">
        <v>3</v>
      </c>
      <c r="E16" s="10">
        <v>1</v>
      </c>
      <c r="F16" s="10">
        <v>1</v>
      </c>
      <c r="G16" s="10" t="s">
        <v>43</v>
      </c>
      <c r="H16" s="10">
        <v>1</v>
      </c>
      <c r="I16" s="10">
        <v>50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45</v>
      </c>
      <c r="D17" s="10">
        <v>1</v>
      </c>
      <c r="E17" s="10" t="s">
        <v>43</v>
      </c>
      <c r="F17" s="10" t="s">
        <v>43</v>
      </c>
      <c r="G17" s="10" t="s">
        <v>43</v>
      </c>
      <c r="H17" s="10">
        <v>1</v>
      </c>
      <c r="I17" s="10">
        <v>44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54</v>
      </c>
      <c r="D18" s="10">
        <v>7</v>
      </c>
      <c r="E18" s="10">
        <v>3</v>
      </c>
      <c r="F18" s="10">
        <v>1</v>
      </c>
      <c r="G18" s="10" t="s">
        <v>43</v>
      </c>
      <c r="H18" s="10">
        <v>3</v>
      </c>
      <c r="I18" s="10">
        <v>47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67</v>
      </c>
      <c r="D19" s="10">
        <v>25</v>
      </c>
      <c r="E19" s="10">
        <v>21</v>
      </c>
      <c r="F19" s="10">
        <v>3</v>
      </c>
      <c r="G19" s="10" t="s">
        <v>43</v>
      </c>
      <c r="H19" s="10">
        <v>1</v>
      </c>
      <c r="I19" s="10">
        <v>42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65</v>
      </c>
      <c r="D20" s="10">
        <v>51</v>
      </c>
      <c r="E20" s="10">
        <v>35</v>
      </c>
      <c r="F20" s="10">
        <v>4</v>
      </c>
      <c r="G20" s="10">
        <v>6</v>
      </c>
      <c r="H20" s="10">
        <v>6</v>
      </c>
      <c r="I20" s="10">
        <v>14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80</v>
      </c>
      <c r="D21" s="10">
        <v>79</v>
      </c>
      <c r="E21" s="10">
        <v>66</v>
      </c>
      <c r="F21" s="10">
        <v>1</v>
      </c>
      <c r="G21" s="10">
        <v>11</v>
      </c>
      <c r="H21" s="10">
        <v>1</v>
      </c>
      <c r="I21" s="10">
        <v>1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49</v>
      </c>
      <c r="D22" s="10">
        <v>48</v>
      </c>
      <c r="E22" s="10">
        <v>33</v>
      </c>
      <c r="F22" s="10">
        <v>1</v>
      </c>
      <c r="G22" s="10">
        <v>11</v>
      </c>
      <c r="H22" s="10">
        <v>3</v>
      </c>
      <c r="I22" s="10">
        <v>1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60</v>
      </c>
      <c r="D23" s="10">
        <v>57</v>
      </c>
      <c r="E23" s="10">
        <v>32</v>
      </c>
      <c r="F23" s="10" t="s">
        <v>43</v>
      </c>
      <c r="G23" s="10">
        <v>25</v>
      </c>
      <c r="H23" s="10" t="s">
        <v>43</v>
      </c>
      <c r="I23" s="10">
        <v>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35</v>
      </c>
      <c r="D24" s="10">
        <v>35</v>
      </c>
      <c r="E24" s="10">
        <v>18</v>
      </c>
      <c r="F24" s="10" t="s">
        <v>43</v>
      </c>
      <c r="G24" s="10">
        <v>17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21</v>
      </c>
      <c r="D25" s="10">
        <v>20</v>
      </c>
      <c r="E25" s="10">
        <v>9</v>
      </c>
      <c r="F25" s="10">
        <v>1</v>
      </c>
      <c r="G25" s="10">
        <v>10</v>
      </c>
      <c r="H25" s="10" t="s">
        <v>43</v>
      </c>
      <c r="I25" s="10">
        <v>1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434</v>
      </c>
      <c r="D27" s="3">
        <v>187</v>
      </c>
      <c r="E27" s="3">
        <v>95</v>
      </c>
      <c r="F27" s="3">
        <v>13</v>
      </c>
      <c r="G27" s="3">
        <v>63</v>
      </c>
      <c r="H27" s="3">
        <v>16</v>
      </c>
      <c r="I27" s="3">
        <v>247</v>
      </c>
    </row>
    <row r="28" spans="1:12" ht="12" customHeight="1" x14ac:dyDescent="0.2">
      <c r="A28" s="27" t="s">
        <v>32</v>
      </c>
      <c r="B28" s="1" t="s">
        <v>10</v>
      </c>
      <c r="C28" s="10">
        <v>1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7</v>
      </c>
      <c r="D29" s="10">
        <v>1</v>
      </c>
      <c r="E29" s="10" t="s">
        <v>46</v>
      </c>
      <c r="F29" s="10" t="s">
        <v>43</v>
      </c>
      <c r="G29" s="10" t="s">
        <v>46</v>
      </c>
      <c r="H29" s="10">
        <v>1</v>
      </c>
      <c r="I29" s="10">
        <v>6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9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9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23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23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5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5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12</v>
      </c>
      <c r="D33" s="10">
        <v>2</v>
      </c>
      <c r="E33" s="10" t="s">
        <v>43</v>
      </c>
      <c r="F33" s="10" t="s">
        <v>43</v>
      </c>
      <c r="G33" s="10" t="s">
        <v>43</v>
      </c>
      <c r="H33" s="10">
        <v>2</v>
      </c>
      <c r="I33" s="10">
        <v>10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25</v>
      </c>
      <c r="D34" s="10">
        <v>1</v>
      </c>
      <c r="E34" s="10" t="s">
        <v>43</v>
      </c>
      <c r="F34" s="10" t="s">
        <v>43</v>
      </c>
      <c r="G34" s="10" t="s">
        <v>43</v>
      </c>
      <c r="H34" s="10">
        <v>1</v>
      </c>
      <c r="I34" s="10">
        <v>24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43</v>
      </c>
      <c r="D35" s="10">
        <v>4</v>
      </c>
      <c r="E35" s="10">
        <v>1</v>
      </c>
      <c r="F35" s="10">
        <v>1</v>
      </c>
      <c r="G35" s="10" t="s">
        <v>43</v>
      </c>
      <c r="H35" s="10">
        <v>2</v>
      </c>
      <c r="I35" s="10">
        <v>39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35</v>
      </c>
      <c r="D36" s="10">
        <v>3</v>
      </c>
      <c r="E36" s="10">
        <v>1</v>
      </c>
      <c r="F36" s="10">
        <v>1</v>
      </c>
      <c r="G36" s="10" t="s">
        <v>43</v>
      </c>
      <c r="H36" s="10">
        <v>1</v>
      </c>
      <c r="I36" s="10">
        <v>32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29</v>
      </c>
      <c r="D37" s="10">
        <v>2</v>
      </c>
      <c r="E37" s="10" t="s">
        <v>43</v>
      </c>
      <c r="F37" s="10">
        <v>1</v>
      </c>
      <c r="G37" s="10" t="s">
        <v>43</v>
      </c>
      <c r="H37" s="10">
        <v>1</v>
      </c>
      <c r="I37" s="10">
        <v>27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26</v>
      </c>
      <c r="D38" s="10" t="s">
        <v>43</v>
      </c>
      <c r="E38" s="10" t="s">
        <v>43</v>
      </c>
      <c r="F38" s="10" t="s">
        <v>43</v>
      </c>
      <c r="G38" s="10" t="s">
        <v>43</v>
      </c>
      <c r="H38" s="10" t="s">
        <v>43</v>
      </c>
      <c r="I38" s="10">
        <v>26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29</v>
      </c>
      <c r="D39" s="10">
        <v>4</v>
      </c>
      <c r="E39" s="10">
        <v>1</v>
      </c>
      <c r="F39" s="10">
        <v>1</v>
      </c>
      <c r="G39" s="10" t="s">
        <v>43</v>
      </c>
      <c r="H39" s="10">
        <v>2</v>
      </c>
      <c r="I39" s="10">
        <v>25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30</v>
      </c>
      <c r="D40" s="10">
        <v>16</v>
      </c>
      <c r="E40" s="10">
        <v>12</v>
      </c>
      <c r="F40" s="10">
        <v>3</v>
      </c>
      <c r="G40" s="10" t="s">
        <v>43</v>
      </c>
      <c r="H40" s="10">
        <v>1</v>
      </c>
      <c r="I40" s="10">
        <v>14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30</v>
      </c>
      <c r="D41" s="10">
        <v>28</v>
      </c>
      <c r="E41" s="10">
        <v>17</v>
      </c>
      <c r="F41" s="10">
        <v>3</v>
      </c>
      <c r="G41" s="10">
        <v>6</v>
      </c>
      <c r="H41" s="10">
        <v>2</v>
      </c>
      <c r="I41" s="10">
        <v>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36</v>
      </c>
      <c r="D42" s="10">
        <v>36</v>
      </c>
      <c r="E42" s="10">
        <v>28</v>
      </c>
      <c r="F42" s="10">
        <v>1</v>
      </c>
      <c r="G42" s="10">
        <v>6</v>
      </c>
      <c r="H42" s="10">
        <v>1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29</v>
      </c>
      <c r="D43" s="10">
        <v>28</v>
      </c>
      <c r="E43" s="10">
        <v>14</v>
      </c>
      <c r="F43" s="10">
        <v>1</v>
      </c>
      <c r="G43" s="10">
        <v>11</v>
      </c>
      <c r="H43" s="10">
        <v>2</v>
      </c>
      <c r="I43" s="10">
        <v>1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36</v>
      </c>
      <c r="D44" s="10">
        <v>34</v>
      </c>
      <c r="E44" s="10">
        <v>12</v>
      </c>
      <c r="F44" s="10" t="s">
        <v>43</v>
      </c>
      <c r="G44" s="10">
        <v>22</v>
      </c>
      <c r="H44" s="10" t="s">
        <v>43</v>
      </c>
      <c r="I44" s="10">
        <v>2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13</v>
      </c>
      <c r="D45" s="10">
        <v>13</v>
      </c>
      <c r="E45" s="10">
        <v>4</v>
      </c>
      <c r="F45" s="10" t="s">
        <v>43</v>
      </c>
      <c r="G45" s="10">
        <v>9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16</v>
      </c>
      <c r="D46" s="10">
        <v>15</v>
      </c>
      <c r="E46" s="10">
        <v>5</v>
      </c>
      <c r="F46" s="10">
        <v>1</v>
      </c>
      <c r="G46" s="10">
        <v>9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400</v>
      </c>
      <c r="D48" s="3">
        <v>154</v>
      </c>
      <c r="E48" s="3">
        <v>125</v>
      </c>
      <c r="F48" s="3">
        <v>1</v>
      </c>
      <c r="G48" s="3">
        <v>17</v>
      </c>
      <c r="H48" s="3">
        <v>11</v>
      </c>
      <c r="I48" s="3">
        <v>246</v>
      </c>
    </row>
    <row r="49" spans="1:11" ht="12" customHeight="1" x14ac:dyDescent="0.2">
      <c r="A49" s="27" t="s">
        <v>32</v>
      </c>
      <c r="B49" s="1" t="s">
        <v>10</v>
      </c>
      <c r="C49" s="10">
        <v>4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4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9</v>
      </c>
      <c r="D50" s="10">
        <v>1</v>
      </c>
      <c r="E50" s="10" t="s">
        <v>46</v>
      </c>
      <c r="F50" s="10" t="s">
        <v>43</v>
      </c>
      <c r="G50" s="10" t="s">
        <v>46</v>
      </c>
      <c r="H50" s="10">
        <v>1</v>
      </c>
      <c r="I50" s="10">
        <v>8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12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12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12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12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11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16</v>
      </c>
      <c r="D54" s="10">
        <v>1</v>
      </c>
      <c r="E54" s="10" t="s">
        <v>43</v>
      </c>
      <c r="F54" s="10" t="s">
        <v>43</v>
      </c>
      <c r="G54" s="10" t="s">
        <v>43</v>
      </c>
      <c r="H54" s="10">
        <v>1</v>
      </c>
      <c r="I54" s="10">
        <v>15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22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22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35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34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24</v>
      </c>
      <c r="D57" s="10">
        <v>1</v>
      </c>
      <c r="E57" s="10" t="s">
        <v>43</v>
      </c>
      <c r="F57" s="10" t="s">
        <v>43</v>
      </c>
      <c r="G57" s="10" t="s">
        <v>43</v>
      </c>
      <c r="H57" s="10">
        <v>1</v>
      </c>
      <c r="I57" s="10">
        <v>23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24</v>
      </c>
      <c r="D58" s="10">
        <v>1</v>
      </c>
      <c r="E58" s="10">
        <v>1</v>
      </c>
      <c r="F58" s="10" t="s">
        <v>43</v>
      </c>
      <c r="G58" s="10" t="s">
        <v>43</v>
      </c>
      <c r="H58" s="10" t="s">
        <v>43</v>
      </c>
      <c r="I58" s="10">
        <v>23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19</v>
      </c>
      <c r="D59" s="10">
        <v>1</v>
      </c>
      <c r="E59" s="10" t="s">
        <v>43</v>
      </c>
      <c r="F59" s="10" t="s">
        <v>43</v>
      </c>
      <c r="G59" s="10" t="s">
        <v>43</v>
      </c>
      <c r="H59" s="10">
        <v>1</v>
      </c>
      <c r="I59" s="10">
        <v>18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25</v>
      </c>
      <c r="D60" s="10">
        <v>3</v>
      </c>
      <c r="E60" s="10">
        <v>2</v>
      </c>
      <c r="F60" s="10" t="s">
        <v>43</v>
      </c>
      <c r="G60" s="10" t="s">
        <v>43</v>
      </c>
      <c r="H60" s="10">
        <v>1</v>
      </c>
      <c r="I60" s="10">
        <v>22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37</v>
      </c>
      <c r="D61" s="10">
        <v>9</v>
      </c>
      <c r="E61" s="10">
        <v>9</v>
      </c>
      <c r="F61" s="10" t="s">
        <v>43</v>
      </c>
      <c r="G61" s="10" t="s">
        <v>43</v>
      </c>
      <c r="H61" s="10" t="s">
        <v>43</v>
      </c>
      <c r="I61" s="10">
        <v>28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35</v>
      </c>
      <c r="D62" s="10">
        <v>23</v>
      </c>
      <c r="E62" s="10">
        <v>18</v>
      </c>
      <c r="F62" s="10">
        <v>1</v>
      </c>
      <c r="G62" s="10" t="s">
        <v>43</v>
      </c>
      <c r="H62" s="10">
        <v>4</v>
      </c>
      <c r="I62" s="10">
        <v>12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44</v>
      </c>
      <c r="D63" s="10">
        <v>43</v>
      </c>
      <c r="E63" s="10">
        <v>38</v>
      </c>
      <c r="F63" s="10" t="s">
        <v>43</v>
      </c>
      <c r="G63" s="10">
        <v>5</v>
      </c>
      <c r="H63" s="10" t="s">
        <v>43</v>
      </c>
      <c r="I63" s="10">
        <v>1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20</v>
      </c>
      <c r="D64" s="10">
        <v>20</v>
      </c>
      <c r="E64" s="10">
        <v>19</v>
      </c>
      <c r="F64" s="10" t="s">
        <v>43</v>
      </c>
      <c r="G64" s="10" t="s">
        <v>43</v>
      </c>
      <c r="H64" s="10">
        <v>1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24</v>
      </c>
      <c r="D65" s="10">
        <v>23</v>
      </c>
      <c r="E65" s="10">
        <v>20</v>
      </c>
      <c r="F65" s="10" t="s">
        <v>43</v>
      </c>
      <c r="G65" s="10">
        <v>3</v>
      </c>
      <c r="H65" s="10" t="s">
        <v>43</v>
      </c>
      <c r="I65" s="10">
        <v>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22</v>
      </c>
      <c r="D66" s="10">
        <v>22</v>
      </c>
      <c r="E66" s="10">
        <v>14</v>
      </c>
      <c r="F66" s="10" t="s">
        <v>43</v>
      </c>
      <c r="G66" s="10">
        <v>8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5</v>
      </c>
      <c r="D67" s="10">
        <v>5</v>
      </c>
      <c r="E67" s="10">
        <v>4</v>
      </c>
      <c r="F67" s="10" t="s">
        <v>43</v>
      </c>
      <c r="G67" s="10">
        <v>1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27617</v>
      </c>
      <c r="D6" s="3">
        <v>8289</v>
      </c>
      <c r="E6" s="3">
        <v>5211</v>
      </c>
      <c r="F6" s="3">
        <v>438</v>
      </c>
      <c r="G6" s="3">
        <v>1865</v>
      </c>
      <c r="H6" s="3">
        <v>775</v>
      </c>
      <c r="I6" s="3">
        <v>19328</v>
      </c>
    </row>
    <row r="7" spans="1:32" ht="12" customHeight="1" x14ac:dyDescent="0.2">
      <c r="A7" s="27" t="s">
        <v>32</v>
      </c>
      <c r="B7" s="1" t="s">
        <v>10</v>
      </c>
      <c r="C7" s="10">
        <v>221</v>
      </c>
      <c r="D7" s="10">
        <v>11</v>
      </c>
      <c r="E7" s="10" t="s">
        <v>46</v>
      </c>
      <c r="F7" s="10">
        <v>6</v>
      </c>
      <c r="G7" s="10" t="s">
        <v>46</v>
      </c>
      <c r="H7" s="10">
        <v>5</v>
      </c>
      <c r="I7" s="10">
        <v>210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560</v>
      </c>
      <c r="D8" s="10">
        <v>20</v>
      </c>
      <c r="E8" s="10" t="s">
        <v>46</v>
      </c>
      <c r="F8" s="10">
        <v>4</v>
      </c>
      <c r="G8" s="10" t="s">
        <v>46</v>
      </c>
      <c r="H8" s="10">
        <v>16</v>
      </c>
      <c r="I8" s="10">
        <v>540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721</v>
      </c>
      <c r="D9" s="10">
        <v>30</v>
      </c>
      <c r="E9" s="10" t="s">
        <v>46</v>
      </c>
      <c r="F9" s="10">
        <v>8</v>
      </c>
      <c r="G9" s="10" t="s">
        <v>46</v>
      </c>
      <c r="H9" s="10">
        <v>22</v>
      </c>
      <c r="I9" s="10">
        <v>691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968</v>
      </c>
      <c r="D10" s="10">
        <v>41</v>
      </c>
      <c r="E10" s="10">
        <v>3</v>
      </c>
      <c r="F10" s="10">
        <v>6</v>
      </c>
      <c r="G10" s="10">
        <v>3</v>
      </c>
      <c r="H10" s="10">
        <v>29</v>
      </c>
      <c r="I10" s="10">
        <v>927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1315</v>
      </c>
      <c r="D11" s="10">
        <v>55</v>
      </c>
      <c r="E11" s="10">
        <v>14</v>
      </c>
      <c r="F11" s="10">
        <v>11</v>
      </c>
      <c r="G11" s="10">
        <v>7</v>
      </c>
      <c r="H11" s="10">
        <v>23</v>
      </c>
      <c r="I11" s="10">
        <v>1260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2096</v>
      </c>
      <c r="D12" s="10">
        <v>102</v>
      </c>
      <c r="E12" s="10">
        <v>31</v>
      </c>
      <c r="F12" s="10">
        <v>13</v>
      </c>
      <c r="G12" s="10">
        <v>6</v>
      </c>
      <c r="H12" s="10">
        <v>52</v>
      </c>
      <c r="I12" s="10">
        <v>1994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2818</v>
      </c>
      <c r="D13" s="10">
        <v>107</v>
      </c>
      <c r="E13" s="10">
        <v>27</v>
      </c>
      <c r="F13" s="10">
        <v>18</v>
      </c>
      <c r="G13" s="10">
        <v>6</v>
      </c>
      <c r="H13" s="10">
        <v>56</v>
      </c>
      <c r="I13" s="10">
        <v>2711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2522</v>
      </c>
      <c r="D14" s="10">
        <v>116</v>
      </c>
      <c r="E14" s="10">
        <v>16</v>
      </c>
      <c r="F14" s="10">
        <v>19</v>
      </c>
      <c r="G14" s="10">
        <v>13</v>
      </c>
      <c r="H14" s="10">
        <v>68</v>
      </c>
      <c r="I14" s="10">
        <v>2406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2121</v>
      </c>
      <c r="D15" s="10">
        <v>112</v>
      </c>
      <c r="E15" s="10">
        <v>16</v>
      </c>
      <c r="F15" s="10">
        <v>32</v>
      </c>
      <c r="G15" s="10">
        <v>7</v>
      </c>
      <c r="H15" s="10">
        <v>57</v>
      </c>
      <c r="I15" s="10">
        <v>2009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1801</v>
      </c>
      <c r="D16" s="10">
        <v>99</v>
      </c>
      <c r="E16" s="10">
        <v>16</v>
      </c>
      <c r="F16" s="10">
        <v>25</v>
      </c>
      <c r="G16" s="10">
        <v>5</v>
      </c>
      <c r="H16" s="10">
        <v>53</v>
      </c>
      <c r="I16" s="10">
        <v>1702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1767</v>
      </c>
      <c r="D17" s="10">
        <v>116</v>
      </c>
      <c r="E17" s="10">
        <v>19</v>
      </c>
      <c r="F17" s="10">
        <v>43</v>
      </c>
      <c r="G17" s="10">
        <v>7</v>
      </c>
      <c r="H17" s="10">
        <v>47</v>
      </c>
      <c r="I17" s="10">
        <v>1651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1633</v>
      </c>
      <c r="D18" s="10">
        <v>181</v>
      </c>
      <c r="E18" s="10">
        <v>45</v>
      </c>
      <c r="F18" s="10">
        <v>64</v>
      </c>
      <c r="G18" s="10">
        <v>9</v>
      </c>
      <c r="H18" s="10">
        <v>63</v>
      </c>
      <c r="I18" s="10">
        <v>1452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1369</v>
      </c>
      <c r="D19" s="10">
        <v>360</v>
      </c>
      <c r="E19" s="10">
        <v>243</v>
      </c>
      <c r="F19" s="10">
        <v>40</v>
      </c>
      <c r="G19" s="10">
        <v>22</v>
      </c>
      <c r="H19" s="10">
        <v>55</v>
      </c>
      <c r="I19" s="10">
        <v>1009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1317</v>
      </c>
      <c r="D20" s="10">
        <v>895</v>
      </c>
      <c r="E20" s="10">
        <v>667</v>
      </c>
      <c r="F20" s="10">
        <v>40</v>
      </c>
      <c r="G20" s="10">
        <v>76</v>
      </c>
      <c r="H20" s="10">
        <v>112</v>
      </c>
      <c r="I20" s="10">
        <v>422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1973</v>
      </c>
      <c r="D21" s="10">
        <v>1831</v>
      </c>
      <c r="E21" s="10">
        <v>1453</v>
      </c>
      <c r="F21" s="10">
        <v>27</v>
      </c>
      <c r="G21" s="10">
        <v>291</v>
      </c>
      <c r="H21" s="10">
        <v>60</v>
      </c>
      <c r="I21" s="10">
        <v>142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1827</v>
      </c>
      <c r="D22" s="10">
        <v>1729</v>
      </c>
      <c r="E22" s="10">
        <v>1266</v>
      </c>
      <c r="F22" s="10">
        <v>19</v>
      </c>
      <c r="G22" s="10">
        <v>418</v>
      </c>
      <c r="H22" s="10">
        <v>26</v>
      </c>
      <c r="I22" s="10">
        <v>98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1295</v>
      </c>
      <c r="D23" s="10">
        <v>1241</v>
      </c>
      <c r="E23" s="10">
        <v>782</v>
      </c>
      <c r="F23" s="10">
        <v>20</v>
      </c>
      <c r="G23" s="10">
        <v>426</v>
      </c>
      <c r="H23" s="10">
        <v>13</v>
      </c>
      <c r="I23" s="10">
        <v>54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776</v>
      </c>
      <c r="D24" s="10">
        <v>753</v>
      </c>
      <c r="E24" s="10">
        <v>392</v>
      </c>
      <c r="F24" s="10">
        <v>20</v>
      </c>
      <c r="G24" s="10">
        <v>330</v>
      </c>
      <c r="H24" s="10">
        <v>11</v>
      </c>
      <c r="I24" s="10">
        <v>23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504</v>
      </c>
      <c r="D25" s="10">
        <v>477</v>
      </c>
      <c r="E25" s="10">
        <v>215</v>
      </c>
      <c r="F25" s="10">
        <v>22</v>
      </c>
      <c r="G25" s="10">
        <v>235</v>
      </c>
      <c r="H25" s="10">
        <v>5</v>
      </c>
      <c r="I25" s="10">
        <v>27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13</v>
      </c>
      <c r="D26" s="10">
        <v>13</v>
      </c>
      <c r="E26" s="10">
        <v>6</v>
      </c>
      <c r="F26" s="10">
        <v>1</v>
      </c>
      <c r="G26" s="10">
        <v>4</v>
      </c>
      <c r="H26" s="10">
        <v>2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15604</v>
      </c>
      <c r="D27" s="3">
        <v>5225</v>
      </c>
      <c r="E27" s="3">
        <v>2793</v>
      </c>
      <c r="F27" s="3">
        <v>349</v>
      </c>
      <c r="G27" s="3">
        <v>1610</v>
      </c>
      <c r="H27" s="3">
        <v>473</v>
      </c>
      <c r="I27" s="3">
        <v>10379</v>
      </c>
    </row>
    <row r="28" spans="1:11" ht="12" customHeight="1" x14ac:dyDescent="0.2">
      <c r="A28" s="27" t="s">
        <v>32</v>
      </c>
      <c r="B28" s="1" t="s">
        <v>10</v>
      </c>
      <c r="C28" s="10">
        <v>110</v>
      </c>
      <c r="D28" s="10">
        <v>9</v>
      </c>
      <c r="E28" s="10" t="s">
        <v>46</v>
      </c>
      <c r="F28" s="10">
        <v>5</v>
      </c>
      <c r="G28" s="10" t="s">
        <v>46</v>
      </c>
      <c r="H28" s="10">
        <v>4</v>
      </c>
      <c r="I28" s="10">
        <v>101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248</v>
      </c>
      <c r="D29" s="10">
        <v>8</v>
      </c>
      <c r="E29" s="10" t="s">
        <v>46</v>
      </c>
      <c r="F29" s="10">
        <v>3</v>
      </c>
      <c r="G29" s="10" t="s">
        <v>46</v>
      </c>
      <c r="H29" s="10">
        <v>5</v>
      </c>
      <c r="I29" s="10">
        <v>240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320</v>
      </c>
      <c r="D30" s="10">
        <v>12</v>
      </c>
      <c r="E30" s="10" t="s">
        <v>46</v>
      </c>
      <c r="F30" s="10">
        <v>3</v>
      </c>
      <c r="G30" s="10" t="s">
        <v>46</v>
      </c>
      <c r="H30" s="10">
        <v>9</v>
      </c>
      <c r="I30" s="10">
        <v>308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498</v>
      </c>
      <c r="D31" s="10">
        <v>20</v>
      </c>
      <c r="E31" s="10">
        <v>1</v>
      </c>
      <c r="F31" s="10">
        <v>5</v>
      </c>
      <c r="G31" s="10">
        <v>1</v>
      </c>
      <c r="H31" s="10">
        <v>13</v>
      </c>
      <c r="I31" s="10">
        <v>478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682</v>
      </c>
      <c r="D32" s="10">
        <v>35</v>
      </c>
      <c r="E32" s="10">
        <v>9</v>
      </c>
      <c r="F32" s="10">
        <v>6</v>
      </c>
      <c r="G32" s="10">
        <v>6</v>
      </c>
      <c r="H32" s="10">
        <v>14</v>
      </c>
      <c r="I32" s="10">
        <v>647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1138</v>
      </c>
      <c r="D33" s="10">
        <v>61</v>
      </c>
      <c r="E33" s="10">
        <v>16</v>
      </c>
      <c r="F33" s="10">
        <v>7</v>
      </c>
      <c r="G33" s="10">
        <v>5</v>
      </c>
      <c r="H33" s="10">
        <v>33</v>
      </c>
      <c r="I33" s="10">
        <v>1077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1513</v>
      </c>
      <c r="D34" s="10">
        <v>57</v>
      </c>
      <c r="E34" s="10">
        <v>12</v>
      </c>
      <c r="F34" s="10">
        <v>9</v>
      </c>
      <c r="G34" s="10">
        <v>5</v>
      </c>
      <c r="H34" s="10">
        <v>31</v>
      </c>
      <c r="I34" s="10">
        <v>1456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1319</v>
      </c>
      <c r="D35" s="10">
        <v>76</v>
      </c>
      <c r="E35" s="10">
        <v>11</v>
      </c>
      <c r="F35" s="10">
        <v>10</v>
      </c>
      <c r="G35" s="10">
        <v>11</v>
      </c>
      <c r="H35" s="10">
        <v>44</v>
      </c>
      <c r="I35" s="10">
        <v>1243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1204</v>
      </c>
      <c r="D36" s="10">
        <v>79</v>
      </c>
      <c r="E36" s="10">
        <v>9</v>
      </c>
      <c r="F36" s="10">
        <v>26</v>
      </c>
      <c r="G36" s="10">
        <v>3</v>
      </c>
      <c r="H36" s="10">
        <v>41</v>
      </c>
      <c r="I36" s="10">
        <v>1125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1051</v>
      </c>
      <c r="D37" s="10">
        <v>64</v>
      </c>
      <c r="E37" s="10">
        <v>9</v>
      </c>
      <c r="F37" s="10">
        <v>19</v>
      </c>
      <c r="G37" s="10">
        <v>3</v>
      </c>
      <c r="H37" s="10">
        <v>33</v>
      </c>
      <c r="I37" s="10">
        <v>987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1001</v>
      </c>
      <c r="D38" s="10">
        <v>81</v>
      </c>
      <c r="E38" s="10">
        <v>11</v>
      </c>
      <c r="F38" s="10">
        <v>31</v>
      </c>
      <c r="G38" s="10">
        <v>4</v>
      </c>
      <c r="H38" s="10">
        <v>35</v>
      </c>
      <c r="I38" s="10">
        <v>920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988</v>
      </c>
      <c r="D39" s="10">
        <v>135</v>
      </c>
      <c r="E39" s="10">
        <v>22</v>
      </c>
      <c r="F39" s="10">
        <v>60</v>
      </c>
      <c r="G39" s="10">
        <v>8</v>
      </c>
      <c r="H39" s="10">
        <v>45</v>
      </c>
      <c r="I39" s="10">
        <v>853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838</v>
      </c>
      <c r="D40" s="10">
        <v>290</v>
      </c>
      <c r="E40" s="10">
        <v>201</v>
      </c>
      <c r="F40" s="10">
        <v>36</v>
      </c>
      <c r="G40" s="10">
        <v>18</v>
      </c>
      <c r="H40" s="10">
        <v>35</v>
      </c>
      <c r="I40" s="10">
        <v>548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804</v>
      </c>
      <c r="D41" s="10">
        <v>601</v>
      </c>
      <c r="E41" s="10">
        <v>450</v>
      </c>
      <c r="F41" s="10">
        <v>28</v>
      </c>
      <c r="G41" s="10">
        <v>72</v>
      </c>
      <c r="H41" s="10">
        <v>51</v>
      </c>
      <c r="I41" s="10">
        <v>203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1157</v>
      </c>
      <c r="D42" s="10">
        <v>1079</v>
      </c>
      <c r="E42" s="10">
        <v>763</v>
      </c>
      <c r="F42" s="10">
        <v>24</v>
      </c>
      <c r="G42" s="10">
        <v>258</v>
      </c>
      <c r="H42" s="10">
        <v>34</v>
      </c>
      <c r="I42" s="10">
        <v>78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1076</v>
      </c>
      <c r="D43" s="10">
        <v>1022</v>
      </c>
      <c r="E43" s="10">
        <v>632</v>
      </c>
      <c r="F43" s="10">
        <v>16</v>
      </c>
      <c r="G43" s="10">
        <v>357</v>
      </c>
      <c r="H43" s="10">
        <v>17</v>
      </c>
      <c r="I43" s="10">
        <v>54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790</v>
      </c>
      <c r="D44" s="10">
        <v>757</v>
      </c>
      <c r="E44" s="10">
        <v>347</v>
      </c>
      <c r="F44" s="10">
        <v>20</v>
      </c>
      <c r="G44" s="10">
        <v>377</v>
      </c>
      <c r="H44" s="10">
        <v>13</v>
      </c>
      <c r="I44" s="10">
        <v>33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510</v>
      </c>
      <c r="D45" s="10">
        <v>499</v>
      </c>
      <c r="E45" s="10">
        <v>193</v>
      </c>
      <c r="F45" s="10">
        <v>18</v>
      </c>
      <c r="G45" s="10">
        <v>277</v>
      </c>
      <c r="H45" s="10">
        <v>11</v>
      </c>
      <c r="I45" s="10">
        <v>11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350</v>
      </c>
      <c r="D46" s="10">
        <v>333</v>
      </c>
      <c r="E46" s="10">
        <v>104</v>
      </c>
      <c r="F46" s="10">
        <v>22</v>
      </c>
      <c r="G46" s="10">
        <v>203</v>
      </c>
      <c r="H46" s="10">
        <v>4</v>
      </c>
      <c r="I46" s="10">
        <v>17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7</v>
      </c>
      <c r="D47" s="10">
        <v>7</v>
      </c>
      <c r="E47" s="10">
        <v>3</v>
      </c>
      <c r="F47" s="10">
        <v>1</v>
      </c>
      <c r="G47" s="10">
        <v>2</v>
      </c>
      <c r="H47" s="10">
        <v>1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12013</v>
      </c>
      <c r="D48" s="3">
        <v>3064</v>
      </c>
      <c r="E48" s="3">
        <v>2418</v>
      </c>
      <c r="F48" s="3">
        <v>89</v>
      </c>
      <c r="G48" s="3">
        <v>255</v>
      </c>
      <c r="H48" s="3">
        <v>302</v>
      </c>
      <c r="I48" s="3">
        <v>8949</v>
      </c>
    </row>
    <row r="49" spans="1:11" ht="12" customHeight="1" x14ac:dyDescent="0.2">
      <c r="A49" s="27" t="s">
        <v>32</v>
      </c>
      <c r="B49" s="1" t="s">
        <v>10</v>
      </c>
      <c r="C49" s="10">
        <v>111</v>
      </c>
      <c r="D49" s="10">
        <v>2</v>
      </c>
      <c r="E49" s="10" t="s">
        <v>46</v>
      </c>
      <c r="F49" s="10">
        <v>1</v>
      </c>
      <c r="G49" s="10" t="s">
        <v>46</v>
      </c>
      <c r="H49" s="10">
        <v>1</v>
      </c>
      <c r="I49" s="10">
        <v>109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312</v>
      </c>
      <c r="D50" s="10">
        <v>12</v>
      </c>
      <c r="E50" s="10" t="s">
        <v>46</v>
      </c>
      <c r="F50" s="10">
        <v>1</v>
      </c>
      <c r="G50" s="10" t="s">
        <v>46</v>
      </c>
      <c r="H50" s="10">
        <v>11</v>
      </c>
      <c r="I50" s="10">
        <v>300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401</v>
      </c>
      <c r="D51" s="10">
        <v>18</v>
      </c>
      <c r="E51" s="10" t="s">
        <v>46</v>
      </c>
      <c r="F51" s="10">
        <v>5</v>
      </c>
      <c r="G51" s="10" t="s">
        <v>46</v>
      </c>
      <c r="H51" s="10">
        <v>13</v>
      </c>
      <c r="I51" s="10">
        <v>383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470</v>
      </c>
      <c r="D52" s="10">
        <v>21</v>
      </c>
      <c r="E52" s="10">
        <v>2</v>
      </c>
      <c r="F52" s="10">
        <v>1</v>
      </c>
      <c r="G52" s="10">
        <v>2</v>
      </c>
      <c r="H52" s="10">
        <v>16</v>
      </c>
      <c r="I52" s="10">
        <v>449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633</v>
      </c>
      <c r="D53" s="10">
        <v>20</v>
      </c>
      <c r="E53" s="10">
        <v>5</v>
      </c>
      <c r="F53" s="10">
        <v>5</v>
      </c>
      <c r="G53" s="10">
        <v>1</v>
      </c>
      <c r="H53" s="10">
        <v>9</v>
      </c>
      <c r="I53" s="10">
        <v>613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958</v>
      </c>
      <c r="D54" s="10">
        <v>41</v>
      </c>
      <c r="E54" s="10">
        <v>15</v>
      </c>
      <c r="F54" s="10">
        <v>6</v>
      </c>
      <c r="G54" s="10">
        <v>1</v>
      </c>
      <c r="H54" s="10">
        <v>19</v>
      </c>
      <c r="I54" s="10">
        <v>917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1305</v>
      </c>
      <c r="D55" s="10">
        <v>50</v>
      </c>
      <c r="E55" s="10">
        <v>15</v>
      </c>
      <c r="F55" s="10">
        <v>9</v>
      </c>
      <c r="G55" s="10">
        <v>1</v>
      </c>
      <c r="H55" s="10">
        <v>25</v>
      </c>
      <c r="I55" s="10">
        <v>1255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1203</v>
      </c>
      <c r="D56" s="10">
        <v>40</v>
      </c>
      <c r="E56" s="10">
        <v>5</v>
      </c>
      <c r="F56" s="10">
        <v>9</v>
      </c>
      <c r="G56" s="10">
        <v>2</v>
      </c>
      <c r="H56" s="10">
        <v>24</v>
      </c>
      <c r="I56" s="10">
        <v>1163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917</v>
      </c>
      <c r="D57" s="10">
        <v>33</v>
      </c>
      <c r="E57" s="10">
        <v>7</v>
      </c>
      <c r="F57" s="10">
        <v>6</v>
      </c>
      <c r="G57" s="10">
        <v>4</v>
      </c>
      <c r="H57" s="10">
        <v>16</v>
      </c>
      <c r="I57" s="10">
        <v>884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750</v>
      </c>
      <c r="D58" s="10">
        <v>35</v>
      </c>
      <c r="E58" s="10">
        <v>7</v>
      </c>
      <c r="F58" s="10">
        <v>6</v>
      </c>
      <c r="G58" s="10">
        <v>2</v>
      </c>
      <c r="H58" s="10">
        <v>20</v>
      </c>
      <c r="I58" s="10">
        <v>715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766</v>
      </c>
      <c r="D59" s="10">
        <v>35</v>
      </c>
      <c r="E59" s="10">
        <v>8</v>
      </c>
      <c r="F59" s="10">
        <v>12</v>
      </c>
      <c r="G59" s="10">
        <v>3</v>
      </c>
      <c r="H59" s="10">
        <v>12</v>
      </c>
      <c r="I59" s="10">
        <v>731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645</v>
      </c>
      <c r="D60" s="10">
        <v>46</v>
      </c>
      <c r="E60" s="10">
        <v>23</v>
      </c>
      <c r="F60" s="10">
        <v>4</v>
      </c>
      <c r="G60" s="10">
        <v>1</v>
      </c>
      <c r="H60" s="10">
        <v>18</v>
      </c>
      <c r="I60" s="10">
        <v>599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531</v>
      </c>
      <c r="D61" s="10">
        <v>70</v>
      </c>
      <c r="E61" s="10">
        <v>42</v>
      </c>
      <c r="F61" s="10">
        <v>4</v>
      </c>
      <c r="G61" s="10">
        <v>4</v>
      </c>
      <c r="H61" s="10">
        <v>20</v>
      </c>
      <c r="I61" s="10">
        <v>461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513</v>
      </c>
      <c r="D62" s="10">
        <v>294</v>
      </c>
      <c r="E62" s="10">
        <v>217</v>
      </c>
      <c r="F62" s="10">
        <v>12</v>
      </c>
      <c r="G62" s="10">
        <v>4</v>
      </c>
      <c r="H62" s="10">
        <v>61</v>
      </c>
      <c r="I62" s="10">
        <v>219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816</v>
      </c>
      <c r="D63" s="10">
        <v>752</v>
      </c>
      <c r="E63" s="10">
        <v>690</v>
      </c>
      <c r="F63" s="10">
        <v>3</v>
      </c>
      <c r="G63" s="10">
        <v>33</v>
      </c>
      <c r="H63" s="10">
        <v>26</v>
      </c>
      <c r="I63" s="10">
        <v>64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751</v>
      </c>
      <c r="D64" s="10">
        <v>707</v>
      </c>
      <c r="E64" s="10">
        <v>634</v>
      </c>
      <c r="F64" s="10">
        <v>3</v>
      </c>
      <c r="G64" s="10">
        <v>61</v>
      </c>
      <c r="H64" s="10">
        <v>9</v>
      </c>
      <c r="I64" s="10">
        <v>44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505</v>
      </c>
      <c r="D65" s="10">
        <v>484</v>
      </c>
      <c r="E65" s="10">
        <v>435</v>
      </c>
      <c r="F65" s="10" t="s">
        <v>43</v>
      </c>
      <c r="G65" s="10">
        <v>49</v>
      </c>
      <c r="H65" s="10" t="s">
        <v>43</v>
      </c>
      <c r="I65" s="10">
        <v>21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266</v>
      </c>
      <c r="D66" s="10">
        <v>254</v>
      </c>
      <c r="E66" s="10">
        <v>199</v>
      </c>
      <c r="F66" s="10">
        <v>2</v>
      </c>
      <c r="G66" s="10">
        <v>53</v>
      </c>
      <c r="H66" s="10" t="s">
        <v>43</v>
      </c>
      <c r="I66" s="10">
        <v>12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154</v>
      </c>
      <c r="D67" s="10">
        <v>144</v>
      </c>
      <c r="E67" s="10">
        <v>111</v>
      </c>
      <c r="F67" s="10" t="s">
        <v>43</v>
      </c>
      <c r="G67" s="10">
        <v>32</v>
      </c>
      <c r="H67" s="10">
        <v>1</v>
      </c>
      <c r="I67" s="10">
        <v>10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6</v>
      </c>
      <c r="D68" s="6">
        <v>6</v>
      </c>
      <c r="E68" s="6">
        <v>3</v>
      </c>
      <c r="F68" s="6" t="s">
        <v>43</v>
      </c>
      <c r="G68" s="6">
        <v>2</v>
      </c>
      <c r="H68" s="6">
        <v>1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179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120</v>
      </c>
      <c r="D6" s="3">
        <v>36</v>
      </c>
      <c r="E6" s="3">
        <v>14</v>
      </c>
      <c r="F6" s="3">
        <v>12</v>
      </c>
      <c r="G6" s="3">
        <v>7</v>
      </c>
      <c r="H6" s="3">
        <v>3</v>
      </c>
      <c r="I6" s="3">
        <v>84</v>
      </c>
    </row>
    <row r="7" spans="1:32" ht="12" customHeight="1" x14ac:dyDescent="0.2">
      <c r="A7" s="27" t="s">
        <v>32</v>
      </c>
      <c r="B7" s="1" t="s">
        <v>10</v>
      </c>
      <c r="C7" s="10">
        <v>3</v>
      </c>
      <c r="D7" s="10">
        <v>2</v>
      </c>
      <c r="E7" s="10" t="s">
        <v>46</v>
      </c>
      <c r="F7" s="10">
        <v>2</v>
      </c>
      <c r="G7" s="10" t="s">
        <v>46</v>
      </c>
      <c r="H7" s="10" t="s">
        <v>43</v>
      </c>
      <c r="I7" s="10">
        <v>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3</v>
      </c>
      <c r="D9" s="10">
        <v>1</v>
      </c>
      <c r="E9" s="10" t="s">
        <v>46</v>
      </c>
      <c r="F9" s="10">
        <v>1</v>
      </c>
      <c r="G9" s="10" t="s">
        <v>46</v>
      </c>
      <c r="H9" s="10" t="s">
        <v>43</v>
      </c>
      <c r="I9" s="10">
        <v>2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6</v>
      </c>
      <c r="D10" s="10" t="s">
        <v>43</v>
      </c>
      <c r="E10" s="10" t="s">
        <v>43</v>
      </c>
      <c r="F10" s="10" t="s">
        <v>43</v>
      </c>
      <c r="G10" s="10" t="s">
        <v>43</v>
      </c>
      <c r="H10" s="10" t="s">
        <v>43</v>
      </c>
      <c r="I10" s="10">
        <v>6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11</v>
      </c>
      <c r="D11" s="10">
        <v>1</v>
      </c>
      <c r="E11" s="10" t="s">
        <v>43</v>
      </c>
      <c r="F11" s="10">
        <v>1</v>
      </c>
      <c r="G11" s="10" t="s">
        <v>43</v>
      </c>
      <c r="H11" s="10" t="s">
        <v>43</v>
      </c>
      <c r="I11" s="10">
        <v>10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20</v>
      </c>
      <c r="D12" s="10">
        <v>3</v>
      </c>
      <c r="E12" s="10" t="s">
        <v>43</v>
      </c>
      <c r="F12" s="10">
        <v>3</v>
      </c>
      <c r="G12" s="10" t="s">
        <v>43</v>
      </c>
      <c r="H12" s="10" t="s">
        <v>43</v>
      </c>
      <c r="I12" s="10">
        <v>17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14</v>
      </c>
      <c r="D13" s="10">
        <v>2</v>
      </c>
      <c r="E13" s="10" t="s">
        <v>43</v>
      </c>
      <c r="F13" s="10">
        <v>2</v>
      </c>
      <c r="G13" s="10" t="s">
        <v>43</v>
      </c>
      <c r="H13" s="10" t="s">
        <v>43</v>
      </c>
      <c r="I13" s="10">
        <v>12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15</v>
      </c>
      <c r="D14" s="10">
        <v>1</v>
      </c>
      <c r="E14" s="10" t="s">
        <v>43</v>
      </c>
      <c r="F14" s="10" t="s">
        <v>43</v>
      </c>
      <c r="G14" s="10" t="s">
        <v>43</v>
      </c>
      <c r="H14" s="10">
        <v>1</v>
      </c>
      <c r="I14" s="10">
        <v>14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7</v>
      </c>
      <c r="D15" s="10" t="s">
        <v>43</v>
      </c>
      <c r="E15" s="10" t="s">
        <v>43</v>
      </c>
      <c r="F15" s="10" t="s">
        <v>43</v>
      </c>
      <c r="G15" s="10" t="s">
        <v>43</v>
      </c>
      <c r="H15" s="10" t="s">
        <v>43</v>
      </c>
      <c r="I15" s="10">
        <v>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6</v>
      </c>
      <c r="D16" s="10">
        <v>2</v>
      </c>
      <c r="E16" s="10" t="s">
        <v>43</v>
      </c>
      <c r="F16" s="10" t="s">
        <v>43</v>
      </c>
      <c r="G16" s="10">
        <v>1</v>
      </c>
      <c r="H16" s="10">
        <v>1</v>
      </c>
      <c r="I16" s="10">
        <v>4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7</v>
      </c>
      <c r="D17" s="10">
        <v>1</v>
      </c>
      <c r="E17" s="10" t="s">
        <v>43</v>
      </c>
      <c r="F17" s="10" t="s">
        <v>43</v>
      </c>
      <c r="G17" s="10">
        <v>1</v>
      </c>
      <c r="H17" s="10" t="s">
        <v>43</v>
      </c>
      <c r="I17" s="10">
        <v>6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6</v>
      </c>
      <c r="D18" s="10">
        <v>3</v>
      </c>
      <c r="E18" s="10" t="s">
        <v>43</v>
      </c>
      <c r="F18" s="10">
        <v>1</v>
      </c>
      <c r="G18" s="10">
        <v>1</v>
      </c>
      <c r="H18" s="10">
        <v>1</v>
      </c>
      <c r="I18" s="10">
        <v>3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5</v>
      </c>
      <c r="D19" s="10">
        <v>4</v>
      </c>
      <c r="E19" s="10">
        <v>3</v>
      </c>
      <c r="F19" s="10">
        <v>1</v>
      </c>
      <c r="G19" s="10" t="s">
        <v>43</v>
      </c>
      <c r="H19" s="10" t="s">
        <v>43</v>
      </c>
      <c r="I19" s="10">
        <v>1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2</v>
      </c>
      <c r="D20" s="10">
        <v>2</v>
      </c>
      <c r="E20" s="10">
        <v>2</v>
      </c>
      <c r="F20" s="10" t="s">
        <v>43</v>
      </c>
      <c r="G20" s="10" t="s">
        <v>43</v>
      </c>
      <c r="H20" s="10" t="s">
        <v>43</v>
      </c>
      <c r="I20" s="10" t="s">
        <v>43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2</v>
      </c>
      <c r="D21" s="10">
        <v>2</v>
      </c>
      <c r="E21" s="10">
        <v>2</v>
      </c>
      <c r="F21" s="10" t="s">
        <v>43</v>
      </c>
      <c r="G21" s="10" t="s">
        <v>43</v>
      </c>
      <c r="H21" s="10" t="s">
        <v>43</v>
      </c>
      <c r="I21" s="10" t="s">
        <v>43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5</v>
      </c>
      <c r="D22" s="10">
        <v>5</v>
      </c>
      <c r="E22" s="10">
        <v>3</v>
      </c>
      <c r="F22" s="10" t="s">
        <v>43</v>
      </c>
      <c r="G22" s="10">
        <v>2</v>
      </c>
      <c r="H22" s="10" t="s">
        <v>43</v>
      </c>
      <c r="I22" s="10" t="s">
        <v>43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6</v>
      </c>
      <c r="D23" s="10">
        <v>6</v>
      </c>
      <c r="E23" s="10">
        <v>3</v>
      </c>
      <c r="F23" s="10">
        <v>1</v>
      </c>
      <c r="G23" s="10">
        <v>2</v>
      </c>
      <c r="H23" s="10" t="s">
        <v>43</v>
      </c>
      <c r="I23" s="10" t="s">
        <v>43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1</v>
      </c>
      <c r="D24" s="10">
        <v>1</v>
      </c>
      <c r="E24" s="10">
        <v>1</v>
      </c>
      <c r="F24" s="10" t="s">
        <v>43</v>
      </c>
      <c r="G24" s="10" t="s">
        <v>43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43</v>
      </c>
      <c r="I25" s="10" t="s">
        <v>43</v>
      </c>
      <c r="J25" t="s">
        <v>32</v>
      </c>
      <c r="K25" t="s">
        <v>32</v>
      </c>
      <c r="L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61</v>
      </c>
      <c r="D27" s="3">
        <v>25</v>
      </c>
      <c r="E27" s="3">
        <v>8</v>
      </c>
      <c r="F27" s="3">
        <v>9</v>
      </c>
      <c r="G27" s="3">
        <v>6</v>
      </c>
      <c r="H27" s="3">
        <v>2</v>
      </c>
      <c r="I27" s="3">
        <v>36</v>
      </c>
    </row>
    <row r="28" spans="1:12" ht="12" customHeight="1" x14ac:dyDescent="0.2">
      <c r="A28" s="27" t="s">
        <v>32</v>
      </c>
      <c r="B28" s="1" t="s">
        <v>10</v>
      </c>
      <c r="C28" s="10">
        <v>2</v>
      </c>
      <c r="D28" s="10">
        <v>1</v>
      </c>
      <c r="E28" s="10" t="s">
        <v>46</v>
      </c>
      <c r="F28" s="10">
        <v>1</v>
      </c>
      <c r="G28" s="10" t="s">
        <v>46</v>
      </c>
      <c r="H28" s="10" t="s">
        <v>43</v>
      </c>
      <c r="I28" s="10">
        <v>1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1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1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2</v>
      </c>
      <c r="D30" s="10">
        <v>1</v>
      </c>
      <c r="E30" s="10" t="s">
        <v>46</v>
      </c>
      <c r="F30" s="10">
        <v>1</v>
      </c>
      <c r="G30" s="10" t="s">
        <v>46</v>
      </c>
      <c r="H30" s="10" t="s">
        <v>43</v>
      </c>
      <c r="I30" s="10">
        <v>1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3</v>
      </c>
      <c r="D31" s="10" t="s">
        <v>43</v>
      </c>
      <c r="E31" s="10" t="s">
        <v>43</v>
      </c>
      <c r="F31" s="10" t="s">
        <v>43</v>
      </c>
      <c r="G31" s="10" t="s">
        <v>43</v>
      </c>
      <c r="H31" s="10" t="s">
        <v>43</v>
      </c>
      <c r="I31" s="10">
        <v>3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4</v>
      </c>
      <c r="D32" s="10">
        <v>1</v>
      </c>
      <c r="E32" s="10" t="s">
        <v>43</v>
      </c>
      <c r="F32" s="10">
        <v>1</v>
      </c>
      <c r="G32" s="10" t="s">
        <v>43</v>
      </c>
      <c r="H32" s="10" t="s">
        <v>43</v>
      </c>
      <c r="I32" s="10">
        <v>3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5</v>
      </c>
      <c r="D33" s="10">
        <v>1</v>
      </c>
      <c r="E33" s="10" t="s">
        <v>43</v>
      </c>
      <c r="F33" s="10">
        <v>1</v>
      </c>
      <c r="G33" s="10" t="s">
        <v>43</v>
      </c>
      <c r="H33" s="10" t="s">
        <v>43</v>
      </c>
      <c r="I33" s="10">
        <v>4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11</v>
      </c>
      <c r="D34" s="10">
        <v>2</v>
      </c>
      <c r="E34" s="10" t="s">
        <v>43</v>
      </c>
      <c r="F34" s="10">
        <v>2</v>
      </c>
      <c r="G34" s="10" t="s">
        <v>43</v>
      </c>
      <c r="H34" s="10" t="s">
        <v>43</v>
      </c>
      <c r="I34" s="10">
        <v>9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6</v>
      </c>
      <c r="D35" s="10" t="s">
        <v>43</v>
      </c>
      <c r="E35" s="10" t="s">
        <v>43</v>
      </c>
      <c r="F35" s="10" t="s">
        <v>43</v>
      </c>
      <c r="G35" s="10" t="s">
        <v>43</v>
      </c>
      <c r="H35" s="10" t="s">
        <v>43</v>
      </c>
      <c r="I35" s="10">
        <v>6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</v>
      </c>
      <c r="D36" s="10" t="s">
        <v>43</v>
      </c>
      <c r="E36" s="10" t="s">
        <v>43</v>
      </c>
      <c r="F36" s="10" t="s">
        <v>43</v>
      </c>
      <c r="G36" s="10" t="s">
        <v>43</v>
      </c>
      <c r="H36" s="10" t="s">
        <v>43</v>
      </c>
      <c r="I36" s="10">
        <v>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4</v>
      </c>
      <c r="D37" s="10">
        <v>2</v>
      </c>
      <c r="E37" s="10" t="s">
        <v>43</v>
      </c>
      <c r="F37" s="10" t="s">
        <v>43</v>
      </c>
      <c r="G37" s="10">
        <v>1</v>
      </c>
      <c r="H37" s="10">
        <v>1</v>
      </c>
      <c r="I37" s="10">
        <v>2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2</v>
      </c>
      <c r="D38" s="10">
        <v>1</v>
      </c>
      <c r="E38" s="10" t="s">
        <v>43</v>
      </c>
      <c r="F38" s="10" t="s">
        <v>43</v>
      </c>
      <c r="G38" s="10">
        <v>1</v>
      </c>
      <c r="H38" s="10" t="s">
        <v>43</v>
      </c>
      <c r="I38" s="10">
        <v>1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6</v>
      </c>
      <c r="D39" s="10">
        <v>3</v>
      </c>
      <c r="E39" s="10" t="s">
        <v>43</v>
      </c>
      <c r="F39" s="10">
        <v>1</v>
      </c>
      <c r="G39" s="10">
        <v>1</v>
      </c>
      <c r="H39" s="10">
        <v>1</v>
      </c>
      <c r="I39" s="10">
        <v>3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2</v>
      </c>
      <c r="D40" s="10">
        <v>1</v>
      </c>
      <c r="E40" s="10" t="s">
        <v>43</v>
      </c>
      <c r="F40" s="10">
        <v>1</v>
      </c>
      <c r="G40" s="10" t="s">
        <v>43</v>
      </c>
      <c r="H40" s="10" t="s">
        <v>43</v>
      </c>
      <c r="I40" s="10">
        <v>1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1</v>
      </c>
      <c r="D41" s="10">
        <v>1</v>
      </c>
      <c r="E41" s="10">
        <v>1</v>
      </c>
      <c r="F41" s="10" t="s">
        <v>43</v>
      </c>
      <c r="G41" s="10" t="s">
        <v>43</v>
      </c>
      <c r="H41" s="10" t="s">
        <v>43</v>
      </c>
      <c r="I41" s="10" t="s">
        <v>43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2</v>
      </c>
      <c r="D42" s="10">
        <v>2</v>
      </c>
      <c r="E42" s="10">
        <v>2</v>
      </c>
      <c r="F42" s="10" t="s">
        <v>43</v>
      </c>
      <c r="G42" s="10" t="s">
        <v>43</v>
      </c>
      <c r="H42" s="10" t="s">
        <v>43</v>
      </c>
      <c r="I42" s="10" t="s">
        <v>43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</v>
      </c>
      <c r="D43" s="10">
        <v>5</v>
      </c>
      <c r="E43" s="10">
        <v>3</v>
      </c>
      <c r="F43" s="10" t="s">
        <v>43</v>
      </c>
      <c r="G43" s="10">
        <v>2</v>
      </c>
      <c r="H43" s="10" t="s">
        <v>43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3</v>
      </c>
      <c r="D44" s="10">
        <v>3</v>
      </c>
      <c r="E44" s="10">
        <v>1</v>
      </c>
      <c r="F44" s="10">
        <v>1</v>
      </c>
      <c r="G44" s="10">
        <v>1</v>
      </c>
      <c r="H44" s="10" t="s">
        <v>43</v>
      </c>
      <c r="I44" s="10" t="s">
        <v>43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1</v>
      </c>
      <c r="D45" s="10">
        <v>1</v>
      </c>
      <c r="E45" s="10">
        <v>1</v>
      </c>
      <c r="F45" s="10" t="s">
        <v>43</v>
      </c>
      <c r="G45" s="10" t="s">
        <v>43</v>
      </c>
      <c r="H45" s="10" t="s">
        <v>43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 t="s">
        <v>43</v>
      </c>
      <c r="D46" s="10" t="s">
        <v>43</v>
      </c>
      <c r="E46" s="10" t="s">
        <v>43</v>
      </c>
      <c r="F46" s="10" t="s">
        <v>43</v>
      </c>
      <c r="G46" s="10" t="s">
        <v>43</v>
      </c>
      <c r="H46" s="10" t="s">
        <v>43</v>
      </c>
      <c r="I46" s="10" t="s">
        <v>43</v>
      </c>
      <c r="J46" t="s">
        <v>32</v>
      </c>
      <c r="K46" t="s">
        <v>32</v>
      </c>
      <c r="L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59</v>
      </c>
      <c r="D48" s="3">
        <v>11</v>
      </c>
      <c r="E48" s="3">
        <v>6</v>
      </c>
      <c r="F48" s="3">
        <v>3</v>
      </c>
      <c r="G48" s="3">
        <v>1</v>
      </c>
      <c r="H48" s="3">
        <v>1</v>
      </c>
      <c r="I48" s="3">
        <v>48</v>
      </c>
    </row>
    <row r="49" spans="1:12" ht="12" customHeight="1" x14ac:dyDescent="0.2">
      <c r="A49" s="27" t="s">
        <v>32</v>
      </c>
      <c r="B49" s="1" t="s">
        <v>10</v>
      </c>
      <c r="C49" s="10">
        <v>1</v>
      </c>
      <c r="D49" s="10">
        <v>1</v>
      </c>
      <c r="E49" s="10" t="s">
        <v>46</v>
      </c>
      <c r="F49" s="10">
        <v>1</v>
      </c>
      <c r="G49" s="10" t="s">
        <v>46</v>
      </c>
      <c r="H49" s="10" t="s">
        <v>43</v>
      </c>
      <c r="I49" s="10" t="s">
        <v>43</v>
      </c>
      <c r="J49" t="s">
        <v>32</v>
      </c>
      <c r="K49" t="s">
        <v>32</v>
      </c>
    </row>
    <row r="50" spans="1:12" ht="12" customHeight="1" x14ac:dyDescent="0.2">
      <c r="A50" s="27" t="s">
        <v>32</v>
      </c>
      <c r="B50" s="1" t="s">
        <v>11</v>
      </c>
      <c r="C50" s="10" t="s">
        <v>43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 t="s">
        <v>43</v>
      </c>
      <c r="J50" t="s">
        <v>32</v>
      </c>
      <c r="K50" t="s">
        <v>32</v>
      </c>
      <c r="L50" t="s">
        <v>32</v>
      </c>
    </row>
    <row r="51" spans="1:12" ht="12" customHeight="1" x14ac:dyDescent="0.2">
      <c r="A51" s="27" t="s">
        <v>32</v>
      </c>
      <c r="B51" s="1" t="s">
        <v>12</v>
      </c>
      <c r="C51" s="10">
        <v>1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1</v>
      </c>
      <c r="J51" t="s">
        <v>32</v>
      </c>
      <c r="K51" t="s">
        <v>32</v>
      </c>
    </row>
    <row r="52" spans="1:12" ht="12" customHeight="1" x14ac:dyDescent="0.2">
      <c r="A52" s="27" t="s">
        <v>32</v>
      </c>
      <c r="B52" s="1" t="s">
        <v>13</v>
      </c>
      <c r="C52" s="10">
        <v>3</v>
      </c>
      <c r="D52" s="10" t="s">
        <v>43</v>
      </c>
      <c r="E52" s="10" t="s">
        <v>43</v>
      </c>
      <c r="F52" s="10" t="s">
        <v>43</v>
      </c>
      <c r="G52" s="10" t="s">
        <v>43</v>
      </c>
      <c r="H52" s="10" t="s">
        <v>43</v>
      </c>
      <c r="I52" s="10">
        <v>3</v>
      </c>
      <c r="J52" t="s">
        <v>32</v>
      </c>
      <c r="K52" t="s">
        <v>32</v>
      </c>
    </row>
    <row r="53" spans="1:12" ht="12" customHeight="1" x14ac:dyDescent="0.2">
      <c r="A53" s="27" t="s">
        <v>32</v>
      </c>
      <c r="B53" s="1" t="s">
        <v>14</v>
      </c>
      <c r="C53" s="10">
        <v>7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7</v>
      </c>
      <c r="J53" t="s">
        <v>32</v>
      </c>
      <c r="K53" t="s">
        <v>32</v>
      </c>
    </row>
    <row r="54" spans="1:12" ht="12" customHeight="1" x14ac:dyDescent="0.2">
      <c r="A54" s="27" t="s">
        <v>32</v>
      </c>
      <c r="B54" s="1" t="s">
        <v>15</v>
      </c>
      <c r="C54" s="10">
        <v>15</v>
      </c>
      <c r="D54" s="10">
        <v>2</v>
      </c>
      <c r="E54" s="10" t="s">
        <v>43</v>
      </c>
      <c r="F54" s="10">
        <v>2</v>
      </c>
      <c r="G54" s="10" t="s">
        <v>43</v>
      </c>
      <c r="H54" s="10" t="s">
        <v>43</v>
      </c>
      <c r="I54" s="10">
        <v>13</v>
      </c>
      <c r="J54" t="s">
        <v>32</v>
      </c>
      <c r="K54" t="s">
        <v>32</v>
      </c>
    </row>
    <row r="55" spans="1:12" ht="12" customHeight="1" x14ac:dyDescent="0.2">
      <c r="A55" s="27" t="s">
        <v>32</v>
      </c>
      <c r="B55" s="1" t="s">
        <v>16</v>
      </c>
      <c r="C55" s="10">
        <v>3</v>
      </c>
      <c r="D55" s="10" t="s">
        <v>43</v>
      </c>
      <c r="E55" s="10" t="s">
        <v>43</v>
      </c>
      <c r="F55" s="10" t="s">
        <v>43</v>
      </c>
      <c r="G55" s="10" t="s">
        <v>43</v>
      </c>
      <c r="H55" s="10" t="s">
        <v>43</v>
      </c>
      <c r="I55" s="10">
        <v>3</v>
      </c>
      <c r="J55" t="s">
        <v>32</v>
      </c>
      <c r="K55" t="s">
        <v>32</v>
      </c>
    </row>
    <row r="56" spans="1:12" ht="12" customHeight="1" x14ac:dyDescent="0.2">
      <c r="A56" s="27" t="s">
        <v>32</v>
      </c>
      <c r="B56" s="1" t="s">
        <v>17</v>
      </c>
      <c r="C56" s="10">
        <v>9</v>
      </c>
      <c r="D56" s="10">
        <v>1</v>
      </c>
      <c r="E56" s="10" t="s">
        <v>43</v>
      </c>
      <c r="F56" s="10" t="s">
        <v>43</v>
      </c>
      <c r="G56" s="10" t="s">
        <v>43</v>
      </c>
      <c r="H56" s="10">
        <v>1</v>
      </c>
      <c r="I56" s="10">
        <v>8</v>
      </c>
      <c r="J56" t="s">
        <v>32</v>
      </c>
      <c r="K56" t="s">
        <v>32</v>
      </c>
    </row>
    <row r="57" spans="1:12" ht="12" customHeight="1" x14ac:dyDescent="0.2">
      <c r="A57" s="27" t="s">
        <v>32</v>
      </c>
      <c r="B57" s="1" t="s">
        <v>18</v>
      </c>
      <c r="C57" s="10">
        <v>6</v>
      </c>
      <c r="D57" s="10" t="s">
        <v>43</v>
      </c>
      <c r="E57" s="10" t="s">
        <v>43</v>
      </c>
      <c r="F57" s="10" t="s">
        <v>43</v>
      </c>
      <c r="G57" s="10" t="s">
        <v>43</v>
      </c>
      <c r="H57" s="10" t="s">
        <v>43</v>
      </c>
      <c r="I57" s="10">
        <v>6</v>
      </c>
      <c r="J57" t="s">
        <v>32</v>
      </c>
      <c r="K57" t="s">
        <v>32</v>
      </c>
    </row>
    <row r="58" spans="1:12" ht="12" customHeight="1" x14ac:dyDescent="0.2">
      <c r="A58" s="27" t="s">
        <v>32</v>
      </c>
      <c r="B58" s="1" t="s">
        <v>19</v>
      </c>
      <c r="C58" s="10">
        <v>2</v>
      </c>
      <c r="D58" s="10" t="s">
        <v>43</v>
      </c>
      <c r="E58" s="10" t="s">
        <v>43</v>
      </c>
      <c r="F58" s="10" t="s">
        <v>43</v>
      </c>
      <c r="G58" s="10" t="s">
        <v>43</v>
      </c>
      <c r="H58" s="10" t="s">
        <v>43</v>
      </c>
      <c r="I58" s="10">
        <v>2</v>
      </c>
      <c r="J58" t="s">
        <v>32</v>
      </c>
      <c r="K58" t="s">
        <v>32</v>
      </c>
    </row>
    <row r="59" spans="1:12" ht="12" customHeight="1" x14ac:dyDescent="0.2">
      <c r="A59" s="27" t="s">
        <v>32</v>
      </c>
      <c r="B59" s="1" t="s">
        <v>20</v>
      </c>
      <c r="C59" s="10">
        <v>5</v>
      </c>
      <c r="D59" s="10" t="s">
        <v>43</v>
      </c>
      <c r="E59" s="10" t="s">
        <v>43</v>
      </c>
      <c r="F59" s="10" t="s">
        <v>43</v>
      </c>
      <c r="G59" s="10" t="s">
        <v>43</v>
      </c>
      <c r="H59" s="10" t="s">
        <v>43</v>
      </c>
      <c r="I59" s="10">
        <v>5</v>
      </c>
      <c r="J59" t="s">
        <v>32</v>
      </c>
      <c r="K59" t="s">
        <v>32</v>
      </c>
    </row>
    <row r="60" spans="1:12" ht="12" customHeight="1" x14ac:dyDescent="0.2">
      <c r="A60" s="27" t="s">
        <v>32</v>
      </c>
      <c r="B60" s="1" t="s">
        <v>21</v>
      </c>
      <c r="C60" s="10" t="s">
        <v>43</v>
      </c>
      <c r="D60" s="10" t="s">
        <v>43</v>
      </c>
      <c r="E60" s="10" t="s">
        <v>43</v>
      </c>
      <c r="F60" s="10" t="s">
        <v>43</v>
      </c>
      <c r="G60" s="10" t="s">
        <v>43</v>
      </c>
      <c r="H60" s="10" t="s">
        <v>43</v>
      </c>
      <c r="I60" s="10" t="s">
        <v>43</v>
      </c>
      <c r="J60" t="s">
        <v>32</v>
      </c>
      <c r="K60" t="s">
        <v>32</v>
      </c>
      <c r="L60" t="s">
        <v>32</v>
      </c>
    </row>
    <row r="61" spans="1:12" ht="12" customHeight="1" x14ac:dyDescent="0.2">
      <c r="A61" s="27" t="s">
        <v>32</v>
      </c>
      <c r="B61" s="1" t="s">
        <v>22</v>
      </c>
      <c r="C61" s="10">
        <v>3</v>
      </c>
      <c r="D61" s="10">
        <v>3</v>
      </c>
      <c r="E61" s="10">
        <v>3</v>
      </c>
      <c r="F61" s="10" t="s">
        <v>43</v>
      </c>
      <c r="G61" s="10" t="s">
        <v>43</v>
      </c>
      <c r="H61" s="10" t="s">
        <v>43</v>
      </c>
      <c r="I61" s="10" t="s">
        <v>43</v>
      </c>
      <c r="J61" t="s">
        <v>32</v>
      </c>
      <c r="K61" t="s">
        <v>32</v>
      </c>
    </row>
    <row r="62" spans="1:12" ht="12" customHeight="1" x14ac:dyDescent="0.2">
      <c r="A62" s="27" t="s">
        <v>32</v>
      </c>
      <c r="B62" s="1" t="s">
        <v>23</v>
      </c>
      <c r="C62" s="10">
        <v>1</v>
      </c>
      <c r="D62" s="10">
        <v>1</v>
      </c>
      <c r="E62" s="10">
        <v>1</v>
      </c>
      <c r="F62" s="10" t="s">
        <v>43</v>
      </c>
      <c r="G62" s="10" t="s">
        <v>43</v>
      </c>
      <c r="H62" s="10" t="s">
        <v>43</v>
      </c>
      <c r="I62" s="10" t="s">
        <v>43</v>
      </c>
      <c r="J62" t="s">
        <v>32</v>
      </c>
      <c r="K62" t="s">
        <v>32</v>
      </c>
    </row>
    <row r="63" spans="1:12" ht="12" customHeight="1" x14ac:dyDescent="0.2">
      <c r="A63" s="27" t="s">
        <v>32</v>
      </c>
      <c r="B63" s="1" t="s">
        <v>24</v>
      </c>
      <c r="C63" s="10" t="s">
        <v>43</v>
      </c>
      <c r="D63" s="10" t="s">
        <v>43</v>
      </c>
      <c r="E63" s="10" t="s">
        <v>43</v>
      </c>
      <c r="F63" s="10" t="s">
        <v>43</v>
      </c>
      <c r="G63" s="10" t="s">
        <v>43</v>
      </c>
      <c r="H63" s="10" t="s">
        <v>43</v>
      </c>
      <c r="I63" s="10" t="s">
        <v>43</v>
      </c>
      <c r="J63" t="s">
        <v>32</v>
      </c>
      <c r="K63" t="s">
        <v>32</v>
      </c>
      <c r="L63" t="s">
        <v>32</v>
      </c>
    </row>
    <row r="64" spans="1:12" ht="12" customHeight="1" x14ac:dyDescent="0.2">
      <c r="A64" s="27" t="s">
        <v>32</v>
      </c>
      <c r="B64" s="1" t="s">
        <v>25</v>
      </c>
      <c r="C64" s="10" t="s">
        <v>43</v>
      </c>
      <c r="D64" s="10" t="s">
        <v>43</v>
      </c>
      <c r="E64" s="10" t="s">
        <v>43</v>
      </c>
      <c r="F64" s="10" t="s">
        <v>43</v>
      </c>
      <c r="G64" s="10" t="s">
        <v>43</v>
      </c>
      <c r="H64" s="10" t="s">
        <v>43</v>
      </c>
      <c r="I64" s="10" t="s">
        <v>43</v>
      </c>
      <c r="J64" t="s">
        <v>32</v>
      </c>
      <c r="K64" t="s">
        <v>32</v>
      </c>
      <c r="L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3</v>
      </c>
      <c r="E65" s="10">
        <v>2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 t="s">
        <v>43</v>
      </c>
      <c r="D66" s="10" t="s">
        <v>43</v>
      </c>
      <c r="E66" s="10" t="s">
        <v>43</v>
      </c>
      <c r="F66" s="10" t="s">
        <v>43</v>
      </c>
      <c r="G66" s="10" t="s">
        <v>43</v>
      </c>
      <c r="H66" s="10" t="s">
        <v>43</v>
      </c>
      <c r="I66" s="10" t="s">
        <v>43</v>
      </c>
      <c r="J66" t="s">
        <v>32</v>
      </c>
      <c r="K66" t="s">
        <v>32</v>
      </c>
      <c r="L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180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442</v>
      </c>
      <c r="D6" s="3">
        <v>97</v>
      </c>
      <c r="E6" s="3">
        <v>45</v>
      </c>
      <c r="F6" s="3">
        <v>14</v>
      </c>
      <c r="G6" s="3">
        <v>20</v>
      </c>
      <c r="H6" s="3">
        <v>18</v>
      </c>
      <c r="I6" s="3">
        <v>345</v>
      </c>
    </row>
    <row r="7" spans="1:32" ht="12" customHeight="1" x14ac:dyDescent="0.2">
      <c r="A7" s="27" t="s">
        <v>32</v>
      </c>
      <c r="B7" s="1" t="s">
        <v>10</v>
      </c>
      <c r="C7" s="10">
        <v>12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11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14</v>
      </c>
      <c r="D8" s="10" t="s">
        <v>43</v>
      </c>
      <c r="E8" s="10" t="s">
        <v>46</v>
      </c>
      <c r="F8" s="10" t="s">
        <v>43</v>
      </c>
      <c r="G8" s="10" t="s">
        <v>46</v>
      </c>
      <c r="H8" s="10" t="s">
        <v>43</v>
      </c>
      <c r="I8" s="10">
        <v>14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25</v>
      </c>
      <c r="D9" s="10">
        <v>2</v>
      </c>
      <c r="E9" s="10" t="s">
        <v>46</v>
      </c>
      <c r="F9" s="10">
        <v>1</v>
      </c>
      <c r="G9" s="10" t="s">
        <v>46</v>
      </c>
      <c r="H9" s="10">
        <v>1</v>
      </c>
      <c r="I9" s="10">
        <v>23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36</v>
      </c>
      <c r="D10" s="10">
        <v>3</v>
      </c>
      <c r="E10" s="10" t="s">
        <v>43</v>
      </c>
      <c r="F10" s="10">
        <v>2</v>
      </c>
      <c r="G10" s="10" t="s">
        <v>43</v>
      </c>
      <c r="H10" s="10">
        <v>1</v>
      </c>
      <c r="I10" s="10">
        <v>33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24</v>
      </c>
      <c r="D11" s="10" t="s">
        <v>43</v>
      </c>
      <c r="E11" s="10" t="s">
        <v>43</v>
      </c>
      <c r="F11" s="10" t="s">
        <v>43</v>
      </c>
      <c r="G11" s="10" t="s">
        <v>43</v>
      </c>
      <c r="H11" s="10" t="s">
        <v>43</v>
      </c>
      <c r="I11" s="10">
        <v>24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40</v>
      </c>
      <c r="D12" s="10">
        <v>4</v>
      </c>
      <c r="E12" s="10">
        <v>2</v>
      </c>
      <c r="F12" s="10" t="s">
        <v>43</v>
      </c>
      <c r="G12" s="10" t="s">
        <v>43</v>
      </c>
      <c r="H12" s="10">
        <v>2</v>
      </c>
      <c r="I12" s="10">
        <v>36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49</v>
      </c>
      <c r="D13" s="10">
        <v>5</v>
      </c>
      <c r="E13" s="10" t="s">
        <v>43</v>
      </c>
      <c r="F13" s="10">
        <v>1</v>
      </c>
      <c r="G13" s="10">
        <v>1</v>
      </c>
      <c r="H13" s="10">
        <v>3</v>
      </c>
      <c r="I13" s="10">
        <v>44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42</v>
      </c>
      <c r="D14" s="10">
        <v>4</v>
      </c>
      <c r="E14" s="10" t="s">
        <v>43</v>
      </c>
      <c r="F14" s="10">
        <v>1</v>
      </c>
      <c r="G14" s="10">
        <v>1</v>
      </c>
      <c r="H14" s="10">
        <v>2</v>
      </c>
      <c r="I14" s="10">
        <v>38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39</v>
      </c>
      <c r="D15" s="10">
        <v>5</v>
      </c>
      <c r="E15" s="10">
        <v>2</v>
      </c>
      <c r="F15" s="10">
        <v>1</v>
      </c>
      <c r="G15" s="10" t="s">
        <v>43</v>
      </c>
      <c r="H15" s="10">
        <v>2</v>
      </c>
      <c r="I15" s="10">
        <v>34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29</v>
      </c>
      <c r="D16" s="10">
        <v>3</v>
      </c>
      <c r="E16" s="10">
        <v>1</v>
      </c>
      <c r="F16" s="10">
        <v>1</v>
      </c>
      <c r="G16" s="10">
        <v>1</v>
      </c>
      <c r="H16" s="10" t="s">
        <v>43</v>
      </c>
      <c r="I16" s="10">
        <v>26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28</v>
      </c>
      <c r="D17" s="10">
        <v>5</v>
      </c>
      <c r="E17" s="10" t="s">
        <v>43</v>
      </c>
      <c r="F17" s="10">
        <v>4</v>
      </c>
      <c r="G17" s="10" t="s">
        <v>43</v>
      </c>
      <c r="H17" s="10">
        <v>1</v>
      </c>
      <c r="I17" s="10">
        <v>23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27</v>
      </c>
      <c r="D18" s="10">
        <v>9</v>
      </c>
      <c r="E18" s="10">
        <v>3</v>
      </c>
      <c r="F18" s="10">
        <v>3</v>
      </c>
      <c r="G18" s="10" t="s">
        <v>43</v>
      </c>
      <c r="H18" s="10">
        <v>3</v>
      </c>
      <c r="I18" s="10">
        <v>18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17</v>
      </c>
      <c r="D19" s="10">
        <v>3</v>
      </c>
      <c r="E19" s="10">
        <v>2</v>
      </c>
      <c r="F19" s="10" t="s">
        <v>43</v>
      </c>
      <c r="G19" s="10">
        <v>1</v>
      </c>
      <c r="H19" s="10" t="s">
        <v>43</v>
      </c>
      <c r="I19" s="10">
        <v>14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14</v>
      </c>
      <c r="D20" s="10">
        <v>11</v>
      </c>
      <c r="E20" s="10">
        <v>8</v>
      </c>
      <c r="F20" s="10" t="s">
        <v>43</v>
      </c>
      <c r="G20" s="10">
        <v>1</v>
      </c>
      <c r="H20" s="10">
        <v>2</v>
      </c>
      <c r="I20" s="10">
        <v>3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13</v>
      </c>
      <c r="D21" s="10">
        <v>11</v>
      </c>
      <c r="E21" s="10">
        <v>9</v>
      </c>
      <c r="F21" s="10" t="s">
        <v>43</v>
      </c>
      <c r="G21" s="10">
        <v>2</v>
      </c>
      <c r="H21" s="10" t="s">
        <v>43</v>
      </c>
      <c r="I21" s="10">
        <v>2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11</v>
      </c>
      <c r="D22" s="10">
        <v>10</v>
      </c>
      <c r="E22" s="10">
        <v>7</v>
      </c>
      <c r="F22" s="10" t="s">
        <v>43</v>
      </c>
      <c r="G22" s="10">
        <v>3</v>
      </c>
      <c r="H22" s="10" t="s">
        <v>43</v>
      </c>
      <c r="I22" s="10">
        <v>1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10</v>
      </c>
      <c r="D23" s="10">
        <v>10</v>
      </c>
      <c r="E23" s="10">
        <v>5</v>
      </c>
      <c r="F23" s="10" t="s">
        <v>43</v>
      </c>
      <c r="G23" s="10">
        <v>5</v>
      </c>
      <c r="H23" s="10" t="s">
        <v>43</v>
      </c>
      <c r="I23" s="10" t="s">
        <v>43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8</v>
      </c>
      <c r="D24" s="10">
        <v>8</v>
      </c>
      <c r="E24" s="10">
        <v>5</v>
      </c>
      <c r="F24" s="10" t="s">
        <v>43</v>
      </c>
      <c r="G24" s="10">
        <v>3</v>
      </c>
      <c r="H24" s="10" t="s">
        <v>43</v>
      </c>
      <c r="I24" s="10" t="s">
        <v>43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3</v>
      </c>
      <c r="D25" s="10">
        <v>2</v>
      </c>
      <c r="E25" s="10" t="s">
        <v>43</v>
      </c>
      <c r="F25" s="10" t="s">
        <v>43</v>
      </c>
      <c r="G25" s="10">
        <v>2</v>
      </c>
      <c r="H25" s="10" t="s">
        <v>43</v>
      </c>
      <c r="I25" s="10">
        <v>1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>
        <v>1</v>
      </c>
      <c r="E26" s="10">
        <v>1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258</v>
      </c>
      <c r="D27" s="3">
        <v>58</v>
      </c>
      <c r="E27" s="3">
        <v>26</v>
      </c>
      <c r="F27" s="3">
        <v>10</v>
      </c>
      <c r="G27" s="3">
        <v>12</v>
      </c>
      <c r="H27" s="3">
        <v>10</v>
      </c>
      <c r="I27" s="3">
        <v>200</v>
      </c>
    </row>
    <row r="28" spans="1:11" ht="12" customHeight="1" x14ac:dyDescent="0.2">
      <c r="A28" s="27" t="s">
        <v>32</v>
      </c>
      <c r="B28" s="1" t="s">
        <v>10</v>
      </c>
      <c r="C28" s="10">
        <v>4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4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8</v>
      </c>
      <c r="D29" s="10" t="s">
        <v>43</v>
      </c>
      <c r="E29" s="10" t="s">
        <v>46</v>
      </c>
      <c r="F29" s="10" t="s">
        <v>43</v>
      </c>
      <c r="G29" s="10" t="s">
        <v>46</v>
      </c>
      <c r="H29" s="10" t="s">
        <v>43</v>
      </c>
      <c r="I29" s="10">
        <v>8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17</v>
      </c>
      <c r="D30" s="10">
        <v>2</v>
      </c>
      <c r="E30" s="10" t="s">
        <v>46</v>
      </c>
      <c r="F30" s="10">
        <v>1</v>
      </c>
      <c r="G30" s="10" t="s">
        <v>46</v>
      </c>
      <c r="H30" s="10">
        <v>1</v>
      </c>
      <c r="I30" s="10">
        <v>15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26</v>
      </c>
      <c r="D31" s="10">
        <v>2</v>
      </c>
      <c r="E31" s="10" t="s">
        <v>43</v>
      </c>
      <c r="F31" s="10">
        <v>1</v>
      </c>
      <c r="G31" s="10" t="s">
        <v>43</v>
      </c>
      <c r="H31" s="10">
        <v>1</v>
      </c>
      <c r="I31" s="10">
        <v>24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10</v>
      </c>
      <c r="D32" s="10" t="s">
        <v>43</v>
      </c>
      <c r="E32" s="10" t="s">
        <v>43</v>
      </c>
      <c r="F32" s="10" t="s">
        <v>43</v>
      </c>
      <c r="G32" s="10" t="s">
        <v>43</v>
      </c>
      <c r="H32" s="10" t="s">
        <v>43</v>
      </c>
      <c r="I32" s="10">
        <v>10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23</v>
      </c>
      <c r="D33" s="10">
        <v>2</v>
      </c>
      <c r="E33" s="10">
        <v>1</v>
      </c>
      <c r="F33" s="10" t="s">
        <v>43</v>
      </c>
      <c r="G33" s="10" t="s">
        <v>43</v>
      </c>
      <c r="H33" s="10">
        <v>1</v>
      </c>
      <c r="I33" s="10">
        <v>21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27</v>
      </c>
      <c r="D34" s="10">
        <v>2</v>
      </c>
      <c r="E34" s="10" t="s">
        <v>43</v>
      </c>
      <c r="F34" s="10" t="s">
        <v>43</v>
      </c>
      <c r="G34" s="10" t="s">
        <v>43</v>
      </c>
      <c r="H34" s="10">
        <v>2</v>
      </c>
      <c r="I34" s="10">
        <v>25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22</v>
      </c>
      <c r="D35" s="10">
        <v>2</v>
      </c>
      <c r="E35" s="10" t="s">
        <v>43</v>
      </c>
      <c r="F35" s="10">
        <v>1</v>
      </c>
      <c r="G35" s="10" t="s">
        <v>43</v>
      </c>
      <c r="H35" s="10">
        <v>1</v>
      </c>
      <c r="I35" s="10">
        <v>20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24</v>
      </c>
      <c r="D36" s="10">
        <v>3</v>
      </c>
      <c r="E36" s="10">
        <v>2</v>
      </c>
      <c r="F36" s="10" t="s">
        <v>43</v>
      </c>
      <c r="G36" s="10" t="s">
        <v>43</v>
      </c>
      <c r="H36" s="10">
        <v>1</v>
      </c>
      <c r="I36" s="10">
        <v>21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17</v>
      </c>
      <c r="D37" s="10" t="s">
        <v>43</v>
      </c>
      <c r="E37" s="10" t="s">
        <v>43</v>
      </c>
      <c r="F37" s="10" t="s">
        <v>43</v>
      </c>
      <c r="G37" s="10" t="s">
        <v>43</v>
      </c>
      <c r="H37" s="10" t="s">
        <v>43</v>
      </c>
      <c r="I37" s="10">
        <v>17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17</v>
      </c>
      <c r="D38" s="10">
        <v>4</v>
      </c>
      <c r="E38" s="10" t="s">
        <v>43</v>
      </c>
      <c r="F38" s="10">
        <v>4</v>
      </c>
      <c r="G38" s="10" t="s">
        <v>43</v>
      </c>
      <c r="H38" s="10" t="s">
        <v>43</v>
      </c>
      <c r="I38" s="10">
        <v>13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17</v>
      </c>
      <c r="D39" s="10">
        <v>5</v>
      </c>
      <c r="E39" s="10" t="s">
        <v>43</v>
      </c>
      <c r="F39" s="10">
        <v>3</v>
      </c>
      <c r="G39" s="10" t="s">
        <v>43</v>
      </c>
      <c r="H39" s="10">
        <v>2</v>
      </c>
      <c r="I39" s="10">
        <v>12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7</v>
      </c>
      <c r="D40" s="10">
        <v>2</v>
      </c>
      <c r="E40" s="10">
        <v>2</v>
      </c>
      <c r="F40" s="10" t="s">
        <v>43</v>
      </c>
      <c r="G40" s="10" t="s">
        <v>43</v>
      </c>
      <c r="H40" s="10" t="s">
        <v>43</v>
      </c>
      <c r="I40" s="10">
        <v>5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8</v>
      </c>
      <c r="D41" s="10">
        <v>5</v>
      </c>
      <c r="E41" s="10">
        <v>4</v>
      </c>
      <c r="F41" s="10" t="s">
        <v>43</v>
      </c>
      <c r="G41" s="10" t="s">
        <v>43</v>
      </c>
      <c r="H41" s="10">
        <v>1</v>
      </c>
      <c r="I41" s="10">
        <v>3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8</v>
      </c>
      <c r="D42" s="10">
        <v>8</v>
      </c>
      <c r="E42" s="10">
        <v>6</v>
      </c>
      <c r="F42" s="10" t="s">
        <v>43</v>
      </c>
      <c r="G42" s="10">
        <v>2</v>
      </c>
      <c r="H42" s="10" t="s">
        <v>43</v>
      </c>
      <c r="I42" s="10" t="s">
        <v>43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8</v>
      </c>
      <c r="D43" s="10">
        <v>7</v>
      </c>
      <c r="E43" s="10">
        <v>5</v>
      </c>
      <c r="F43" s="10" t="s">
        <v>43</v>
      </c>
      <c r="G43" s="10">
        <v>2</v>
      </c>
      <c r="H43" s="10" t="s">
        <v>43</v>
      </c>
      <c r="I43" s="10">
        <v>1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7</v>
      </c>
      <c r="D44" s="10">
        <v>7</v>
      </c>
      <c r="E44" s="10">
        <v>3</v>
      </c>
      <c r="F44" s="10" t="s">
        <v>43</v>
      </c>
      <c r="G44" s="10">
        <v>4</v>
      </c>
      <c r="H44" s="10" t="s">
        <v>43</v>
      </c>
      <c r="I44" s="10" t="s">
        <v>43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4</v>
      </c>
      <c r="D45" s="10">
        <v>4</v>
      </c>
      <c r="E45" s="10">
        <v>2</v>
      </c>
      <c r="F45" s="10" t="s">
        <v>43</v>
      </c>
      <c r="G45" s="10">
        <v>2</v>
      </c>
      <c r="H45" s="10" t="s">
        <v>43</v>
      </c>
      <c r="I45" s="10" t="s">
        <v>43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</v>
      </c>
      <c r="D46" s="10">
        <v>2</v>
      </c>
      <c r="E46" s="10" t="s">
        <v>43</v>
      </c>
      <c r="F46" s="10" t="s">
        <v>43</v>
      </c>
      <c r="G46" s="10">
        <v>2</v>
      </c>
      <c r="H46" s="10" t="s">
        <v>43</v>
      </c>
      <c r="I46" s="10">
        <v>1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</v>
      </c>
      <c r="D47" s="10">
        <v>1</v>
      </c>
      <c r="E47" s="10">
        <v>1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184</v>
      </c>
      <c r="D48" s="3">
        <v>39</v>
      </c>
      <c r="E48" s="3">
        <v>19</v>
      </c>
      <c r="F48" s="3">
        <v>4</v>
      </c>
      <c r="G48" s="3">
        <v>8</v>
      </c>
      <c r="H48" s="3">
        <v>8</v>
      </c>
      <c r="I48" s="3">
        <v>145</v>
      </c>
    </row>
    <row r="49" spans="1:11" ht="12" customHeight="1" x14ac:dyDescent="0.2">
      <c r="A49" s="27" t="s">
        <v>32</v>
      </c>
      <c r="B49" s="1" t="s">
        <v>10</v>
      </c>
      <c r="C49" s="10">
        <v>8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6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8</v>
      </c>
      <c r="D51" s="10" t="s">
        <v>43</v>
      </c>
      <c r="E51" s="10" t="s">
        <v>46</v>
      </c>
      <c r="F51" s="10" t="s">
        <v>43</v>
      </c>
      <c r="G51" s="10" t="s">
        <v>46</v>
      </c>
      <c r="H51" s="10" t="s">
        <v>43</v>
      </c>
      <c r="I51" s="10">
        <v>8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10</v>
      </c>
      <c r="D52" s="10">
        <v>1</v>
      </c>
      <c r="E52" s="10" t="s">
        <v>43</v>
      </c>
      <c r="F52" s="10">
        <v>1</v>
      </c>
      <c r="G52" s="10" t="s">
        <v>43</v>
      </c>
      <c r="H52" s="10" t="s">
        <v>43</v>
      </c>
      <c r="I52" s="10">
        <v>9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14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14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17</v>
      </c>
      <c r="D54" s="10">
        <v>2</v>
      </c>
      <c r="E54" s="10">
        <v>1</v>
      </c>
      <c r="F54" s="10" t="s">
        <v>43</v>
      </c>
      <c r="G54" s="10" t="s">
        <v>43</v>
      </c>
      <c r="H54" s="10">
        <v>1</v>
      </c>
      <c r="I54" s="10">
        <v>15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22</v>
      </c>
      <c r="D55" s="10">
        <v>3</v>
      </c>
      <c r="E55" s="10" t="s">
        <v>43</v>
      </c>
      <c r="F55" s="10">
        <v>1</v>
      </c>
      <c r="G55" s="10">
        <v>1</v>
      </c>
      <c r="H55" s="10">
        <v>1</v>
      </c>
      <c r="I55" s="10">
        <v>19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20</v>
      </c>
      <c r="D56" s="10">
        <v>2</v>
      </c>
      <c r="E56" s="10" t="s">
        <v>43</v>
      </c>
      <c r="F56" s="10" t="s">
        <v>43</v>
      </c>
      <c r="G56" s="10">
        <v>1</v>
      </c>
      <c r="H56" s="10">
        <v>1</v>
      </c>
      <c r="I56" s="10">
        <v>18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15</v>
      </c>
      <c r="D57" s="10">
        <v>2</v>
      </c>
      <c r="E57" s="10" t="s">
        <v>43</v>
      </c>
      <c r="F57" s="10">
        <v>1</v>
      </c>
      <c r="G57" s="10" t="s">
        <v>43</v>
      </c>
      <c r="H57" s="10">
        <v>1</v>
      </c>
      <c r="I57" s="10">
        <v>13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12</v>
      </c>
      <c r="D58" s="10">
        <v>3</v>
      </c>
      <c r="E58" s="10">
        <v>1</v>
      </c>
      <c r="F58" s="10">
        <v>1</v>
      </c>
      <c r="G58" s="10">
        <v>1</v>
      </c>
      <c r="H58" s="10" t="s">
        <v>43</v>
      </c>
      <c r="I58" s="10">
        <v>9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11</v>
      </c>
      <c r="D59" s="10">
        <v>1</v>
      </c>
      <c r="E59" s="10" t="s">
        <v>43</v>
      </c>
      <c r="F59" s="10" t="s">
        <v>43</v>
      </c>
      <c r="G59" s="10" t="s">
        <v>43</v>
      </c>
      <c r="H59" s="10">
        <v>1</v>
      </c>
      <c r="I59" s="10">
        <v>10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10</v>
      </c>
      <c r="D60" s="10">
        <v>4</v>
      </c>
      <c r="E60" s="10">
        <v>3</v>
      </c>
      <c r="F60" s="10" t="s">
        <v>43</v>
      </c>
      <c r="G60" s="10" t="s">
        <v>43</v>
      </c>
      <c r="H60" s="10">
        <v>1</v>
      </c>
      <c r="I60" s="10">
        <v>6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10</v>
      </c>
      <c r="D61" s="10">
        <v>1</v>
      </c>
      <c r="E61" s="10" t="s">
        <v>43</v>
      </c>
      <c r="F61" s="10" t="s">
        <v>43</v>
      </c>
      <c r="G61" s="10">
        <v>1</v>
      </c>
      <c r="H61" s="10" t="s">
        <v>43</v>
      </c>
      <c r="I61" s="10">
        <v>9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</v>
      </c>
      <c r="D62" s="10">
        <v>6</v>
      </c>
      <c r="E62" s="10">
        <v>4</v>
      </c>
      <c r="F62" s="10" t="s">
        <v>43</v>
      </c>
      <c r="G62" s="10">
        <v>1</v>
      </c>
      <c r="H62" s="10">
        <v>1</v>
      </c>
      <c r="I62" s="10" t="s">
        <v>43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5</v>
      </c>
      <c r="D63" s="10">
        <v>3</v>
      </c>
      <c r="E63" s="10">
        <v>3</v>
      </c>
      <c r="F63" s="10" t="s">
        <v>43</v>
      </c>
      <c r="G63" s="10" t="s">
        <v>43</v>
      </c>
      <c r="H63" s="10" t="s">
        <v>43</v>
      </c>
      <c r="I63" s="10">
        <v>2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3</v>
      </c>
      <c r="D64" s="10">
        <v>3</v>
      </c>
      <c r="E64" s="10">
        <v>2</v>
      </c>
      <c r="F64" s="10" t="s">
        <v>43</v>
      </c>
      <c r="G64" s="10">
        <v>1</v>
      </c>
      <c r="H64" s="10" t="s">
        <v>43</v>
      </c>
      <c r="I64" s="10" t="s">
        <v>43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</v>
      </c>
      <c r="D65" s="10">
        <v>3</v>
      </c>
      <c r="E65" s="10">
        <v>2</v>
      </c>
      <c r="F65" s="10" t="s">
        <v>43</v>
      </c>
      <c r="G65" s="10">
        <v>1</v>
      </c>
      <c r="H65" s="10" t="s">
        <v>43</v>
      </c>
      <c r="I65" s="10" t="s">
        <v>43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4</v>
      </c>
      <c r="D66" s="10">
        <v>4</v>
      </c>
      <c r="E66" s="10">
        <v>3</v>
      </c>
      <c r="F66" s="10" t="s">
        <v>43</v>
      </c>
      <c r="G66" s="10">
        <v>1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  <c r="L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181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18948</v>
      </c>
      <c r="D6" s="3">
        <v>6005</v>
      </c>
      <c r="E6" s="3">
        <v>3740</v>
      </c>
      <c r="F6" s="3">
        <v>383</v>
      </c>
      <c r="G6" s="3">
        <v>1525</v>
      </c>
      <c r="H6" s="3">
        <v>357</v>
      </c>
      <c r="I6" s="3">
        <v>12943</v>
      </c>
    </row>
    <row r="7" spans="1:32" ht="12" customHeight="1" x14ac:dyDescent="0.2">
      <c r="A7" s="27" t="s">
        <v>32</v>
      </c>
      <c r="B7" s="1" t="s">
        <v>10</v>
      </c>
      <c r="C7" s="10">
        <v>211</v>
      </c>
      <c r="D7" s="10">
        <v>8</v>
      </c>
      <c r="E7" s="10" t="s">
        <v>46</v>
      </c>
      <c r="F7" s="10">
        <v>4</v>
      </c>
      <c r="G7" s="10" t="s">
        <v>46</v>
      </c>
      <c r="H7" s="10">
        <v>4</v>
      </c>
      <c r="I7" s="10">
        <v>203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405</v>
      </c>
      <c r="D8" s="10">
        <v>14</v>
      </c>
      <c r="E8" s="10" t="s">
        <v>46</v>
      </c>
      <c r="F8" s="10">
        <v>4</v>
      </c>
      <c r="G8" s="10" t="s">
        <v>46</v>
      </c>
      <c r="H8" s="10">
        <v>10</v>
      </c>
      <c r="I8" s="10">
        <v>391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594</v>
      </c>
      <c r="D9" s="10">
        <v>24</v>
      </c>
      <c r="E9" s="10" t="s">
        <v>46</v>
      </c>
      <c r="F9" s="10">
        <v>16</v>
      </c>
      <c r="G9" s="10" t="s">
        <v>46</v>
      </c>
      <c r="H9" s="10">
        <v>8</v>
      </c>
      <c r="I9" s="10">
        <v>570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759</v>
      </c>
      <c r="D10" s="10">
        <v>38</v>
      </c>
      <c r="E10" s="10">
        <v>3</v>
      </c>
      <c r="F10" s="10">
        <v>12</v>
      </c>
      <c r="G10" s="10">
        <v>3</v>
      </c>
      <c r="H10" s="10">
        <v>20</v>
      </c>
      <c r="I10" s="10">
        <v>721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698</v>
      </c>
      <c r="D11" s="10">
        <v>31</v>
      </c>
      <c r="E11" s="10">
        <v>8</v>
      </c>
      <c r="F11" s="10">
        <v>11</v>
      </c>
      <c r="G11" s="10">
        <v>4</v>
      </c>
      <c r="H11" s="10">
        <v>8</v>
      </c>
      <c r="I11" s="10">
        <v>667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1154</v>
      </c>
      <c r="D12" s="10">
        <v>59</v>
      </c>
      <c r="E12" s="10">
        <v>18</v>
      </c>
      <c r="F12" s="10">
        <v>7</v>
      </c>
      <c r="G12" s="10">
        <v>12</v>
      </c>
      <c r="H12" s="10">
        <v>22</v>
      </c>
      <c r="I12" s="10">
        <v>1095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1662</v>
      </c>
      <c r="D13" s="10">
        <v>62</v>
      </c>
      <c r="E13" s="10">
        <v>21</v>
      </c>
      <c r="F13" s="10">
        <v>5</v>
      </c>
      <c r="G13" s="10">
        <v>13</v>
      </c>
      <c r="H13" s="10">
        <v>23</v>
      </c>
      <c r="I13" s="10">
        <v>1600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1642</v>
      </c>
      <c r="D14" s="10">
        <v>76</v>
      </c>
      <c r="E14" s="10">
        <v>14</v>
      </c>
      <c r="F14" s="10">
        <v>20</v>
      </c>
      <c r="G14" s="10">
        <v>8</v>
      </c>
      <c r="H14" s="10">
        <v>34</v>
      </c>
      <c r="I14" s="10">
        <v>1566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1428</v>
      </c>
      <c r="D15" s="10">
        <v>80</v>
      </c>
      <c r="E15" s="10">
        <v>14</v>
      </c>
      <c r="F15" s="10">
        <v>21</v>
      </c>
      <c r="G15" s="10">
        <v>8</v>
      </c>
      <c r="H15" s="10">
        <v>37</v>
      </c>
      <c r="I15" s="10">
        <v>1348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1349</v>
      </c>
      <c r="D16" s="10">
        <v>84</v>
      </c>
      <c r="E16" s="10">
        <v>11</v>
      </c>
      <c r="F16" s="10">
        <v>27</v>
      </c>
      <c r="G16" s="10">
        <v>8</v>
      </c>
      <c r="H16" s="10">
        <v>38</v>
      </c>
      <c r="I16" s="10">
        <v>1265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1225</v>
      </c>
      <c r="D17" s="10">
        <v>76</v>
      </c>
      <c r="E17" s="10">
        <v>15</v>
      </c>
      <c r="F17" s="10">
        <v>23</v>
      </c>
      <c r="G17" s="10">
        <v>12</v>
      </c>
      <c r="H17" s="10">
        <v>26</v>
      </c>
      <c r="I17" s="10">
        <v>1149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1096</v>
      </c>
      <c r="D18" s="10">
        <v>75</v>
      </c>
      <c r="E18" s="10">
        <v>20</v>
      </c>
      <c r="F18" s="10">
        <v>35</v>
      </c>
      <c r="G18" s="10">
        <v>4</v>
      </c>
      <c r="H18" s="10">
        <v>16</v>
      </c>
      <c r="I18" s="10">
        <v>1021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973</v>
      </c>
      <c r="D19" s="10">
        <v>245</v>
      </c>
      <c r="E19" s="10">
        <v>165</v>
      </c>
      <c r="F19" s="10">
        <v>34</v>
      </c>
      <c r="G19" s="10">
        <v>26</v>
      </c>
      <c r="H19" s="10">
        <v>20</v>
      </c>
      <c r="I19" s="10">
        <v>728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825</v>
      </c>
      <c r="D20" s="10">
        <v>509</v>
      </c>
      <c r="E20" s="10">
        <v>413</v>
      </c>
      <c r="F20" s="10">
        <v>32</v>
      </c>
      <c r="G20" s="10">
        <v>32</v>
      </c>
      <c r="H20" s="10">
        <v>32</v>
      </c>
      <c r="I20" s="10">
        <v>316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1262</v>
      </c>
      <c r="D21" s="10">
        <v>1109</v>
      </c>
      <c r="E21" s="10">
        <v>905</v>
      </c>
      <c r="F21" s="10">
        <v>23</v>
      </c>
      <c r="G21" s="10">
        <v>155</v>
      </c>
      <c r="H21" s="10">
        <v>26</v>
      </c>
      <c r="I21" s="10">
        <v>153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1367</v>
      </c>
      <c r="D22" s="10">
        <v>1306</v>
      </c>
      <c r="E22" s="10">
        <v>978</v>
      </c>
      <c r="F22" s="10">
        <v>22</v>
      </c>
      <c r="G22" s="10">
        <v>291</v>
      </c>
      <c r="H22" s="10">
        <v>15</v>
      </c>
      <c r="I22" s="10">
        <v>61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989</v>
      </c>
      <c r="D23" s="10">
        <v>938</v>
      </c>
      <c r="E23" s="10">
        <v>584</v>
      </c>
      <c r="F23" s="10">
        <v>20</v>
      </c>
      <c r="G23" s="10">
        <v>326</v>
      </c>
      <c r="H23" s="10">
        <v>8</v>
      </c>
      <c r="I23" s="10">
        <v>51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744</v>
      </c>
      <c r="D24" s="10">
        <v>723</v>
      </c>
      <c r="E24" s="10">
        <v>366</v>
      </c>
      <c r="F24" s="10">
        <v>30</v>
      </c>
      <c r="G24" s="10">
        <v>321</v>
      </c>
      <c r="H24" s="10">
        <v>6</v>
      </c>
      <c r="I24" s="10">
        <v>21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546</v>
      </c>
      <c r="D25" s="10">
        <v>529</v>
      </c>
      <c r="E25" s="10">
        <v>199</v>
      </c>
      <c r="F25" s="10">
        <v>35</v>
      </c>
      <c r="G25" s="10">
        <v>292</v>
      </c>
      <c r="H25" s="10">
        <v>3</v>
      </c>
      <c r="I25" s="10">
        <v>17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19</v>
      </c>
      <c r="D26" s="10">
        <v>19</v>
      </c>
      <c r="E26" s="10">
        <v>6</v>
      </c>
      <c r="F26" s="10">
        <v>2</v>
      </c>
      <c r="G26" s="10">
        <v>10</v>
      </c>
      <c r="H26" s="10">
        <v>1</v>
      </c>
      <c r="I26" s="10" t="s">
        <v>43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11195</v>
      </c>
      <c r="D27" s="3">
        <v>3827</v>
      </c>
      <c r="E27" s="3">
        <v>2045</v>
      </c>
      <c r="F27" s="3">
        <v>296</v>
      </c>
      <c r="G27" s="3">
        <v>1272</v>
      </c>
      <c r="H27" s="3">
        <v>214</v>
      </c>
      <c r="I27" s="3">
        <v>7368</v>
      </c>
    </row>
    <row r="28" spans="1:11" ht="12" customHeight="1" x14ac:dyDescent="0.2">
      <c r="A28" s="27" t="s">
        <v>32</v>
      </c>
      <c r="B28" s="1" t="s">
        <v>10</v>
      </c>
      <c r="C28" s="10">
        <v>117</v>
      </c>
      <c r="D28" s="10">
        <v>2</v>
      </c>
      <c r="E28" s="10" t="s">
        <v>46</v>
      </c>
      <c r="F28" s="10">
        <v>1</v>
      </c>
      <c r="G28" s="10" t="s">
        <v>46</v>
      </c>
      <c r="H28" s="10">
        <v>1</v>
      </c>
      <c r="I28" s="10">
        <v>115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221</v>
      </c>
      <c r="D29" s="10">
        <v>6</v>
      </c>
      <c r="E29" s="10" t="s">
        <v>46</v>
      </c>
      <c r="F29" s="10">
        <v>3</v>
      </c>
      <c r="G29" s="10" t="s">
        <v>46</v>
      </c>
      <c r="H29" s="10">
        <v>3</v>
      </c>
      <c r="I29" s="10">
        <v>215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288</v>
      </c>
      <c r="D30" s="10">
        <v>14</v>
      </c>
      <c r="E30" s="10" t="s">
        <v>46</v>
      </c>
      <c r="F30" s="10">
        <v>9</v>
      </c>
      <c r="G30" s="10" t="s">
        <v>46</v>
      </c>
      <c r="H30" s="10">
        <v>5</v>
      </c>
      <c r="I30" s="10">
        <v>274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378</v>
      </c>
      <c r="D31" s="10">
        <v>20</v>
      </c>
      <c r="E31" s="10">
        <v>1</v>
      </c>
      <c r="F31" s="10">
        <v>7</v>
      </c>
      <c r="G31" s="10">
        <v>1</v>
      </c>
      <c r="H31" s="10">
        <v>11</v>
      </c>
      <c r="I31" s="10">
        <v>358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405</v>
      </c>
      <c r="D32" s="10">
        <v>19</v>
      </c>
      <c r="E32" s="10">
        <v>3</v>
      </c>
      <c r="F32" s="10">
        <v>8</v>
      </c>
      <c r="G32" s="10">
        <v>3</v>
      </c>
      <c r="H32" s="10">
        <v>5</v>
      </c>
      <c r="I32" s="10">
        <v>386</v>
      </c>
      <c r="J32" t="s">
        <v>32</v>
      </c>
      <c r="K32" t="s">
        <v>32</v>
      </c>
    </row>
    <row r="33" spans="1:11" ht="12" customHeight="1" x14ac:dyDescent="0.2">
      <c r="A33" s="27" t="s">
        <v>32</v>
      </c>
      <c r="B33" s="1" t="s">
        <v>15</v>
      </c>
      <c r="C33" s="10">
        <v>613</v>
      </c>
      <c r="D33" s="10">
        <v>29</v>
      </c>
      <c r="E33" s="10">
        <v>6</v>
      </c>
      <c r="F33" s="10">
        <v>2</v>
      </c>
      <c r="G33" s="10">
        <v>8</v>
      </c>
      <c r="H33" s="10">
        <v>13</v>
      </c>
      <c r="I33" s="10">
        <v>584</v>
      </c>
      <c r="J33" t="s">
        <v>32</v>
      </c>
      <c r="K33" t="s">
        <v>32</v>
      </c>
    </row>
    <row r="34" spans="1:11" ht="12" customHeight="1" x14ac:dyDescent="0.2">
      <c r="A34" s="27" t="s">
        <v>32</v>
      </c>
      <c r="B34" s="1" t="s">
        <v>16</v>
      </c>
      <c r="C34" s="10">
        <v>924</v>
      </c>
      <c r="D34" s="10">
        <v>43</v>
      </c>
      <c r="E34" s="10">
        <v>13</v>
      </c>
      <c r="F34" s="10">
        <v>4</v>
      </c>
      <c r="G34" s="10">
        <v>7</v>
      </c>
      <c r="H34" s="10">
        <v>19</v>
      </c>
      <c r="I34" s="10">
        <v>881</v>
      </c>
      <c r="J34" t="s">
        <v>32</v>
      </c>
      <c r="K34" t="s">
        <v>32</v>
      </c>
    </row>
    <row r="35" spans="1:11" ht="12" customHeight="1" x14ac:dyDescent="0.2">
      <c r="A35" s="27" t="s">
        <v>32</v>
      </c>
      <c r="B35" s="1" t="s">
        <v>17</v>
      </c>
      <c r="C35" s="10">
        <v>909</v>
      </c>
      <c r="D35" s="10">
        <v>42</v>
      </c>
      <c r="E35" s="10">
        <v>9</v>
      </c>
      <c r="F35" s="10">
        <v>12</v>
      </c>
      <c r="G35" s="10">
        <v>4</v>
      </c>
      <c r="H35" s="10">
        <v>17</v>
      </c>
      <c r="I35" s="10">
        <v>867</v>
      </c>
      <c r="J35" t="s">
        <v>32</v>
      </c>
      <c r="K35" t="s">
        <v>32</v>
      </c>
    </row>
    <row r="36" spans="1:11" ht="12" customHeight="1" x14ac:dyDescent="0.2">
      <c r="A36" s="27" t="s">
        <v>32</v>
      </c>
      <c r="B36" s="1" t="s">
        <v>18</v>
      </c>
      <c r="C36" s="10">
        <v>843</v>
      </c>
      <c r="D36" s="10">
        <v>54</v>
      </c>
      <c r="E36" s="10">
        <v>10</v>
      </c>
      <c r="F36" s="10">
        <v>13</v>
      </c>
      <c r="G36" s="10">
        <v>4</v>
      </c>
      <c r="H36" s="10">
        <v>27</v>
      </c>
      <c r="I36" s="10">
        <v>789</v>
      </c>
      <c r="J36" t="s">
        <v>32</v>
      </c>
      <c r="K36" t="s">
        <v>32</v>
      </c>
    </row>
    <row r="37" spans="1:11" ht="12" customHeight="1" x14ac:dyDescent="0.2">
      <c r="A37" s="27" t="s">
        <v>32</v>
      </c>
      <c r="B37" s="1" t="s">
        <v>19</v>
      </c>
      <c r="C37" s="10">
        <v>837</v>
      </c>
      <c r="D37" s="10">
        <v>55</v>
      </c>
      <c r="E37" s="10">
        <v>7</v>
      </c>
      <c r="F37" s="10">
        <v>20</v>
      </c>
      <c r="G37" s="10">
        <v>7</v>
      </c>
      <c r="H37" s="10">
        <v>21</v>
      </c>
      <c r="I37" s="10">
        <v>782</v>
      </c>
      <c r="J37" t="s">
        <v>32</v>
      </c>
      <c r="K37" t="s">
        <v>32</v>
      </c>
    </row>
    <row r="38" spans="1:11" ht="12" customHeight="1" x14ac:dyDescent="0.2">
      <c r="A38" s="27" t="s">
        <v>32</v>
      </c>
      <c r="B38" s="1" t="s">
        <v>20</v>
      </c>
      <c r="C38" s="10">
        <v>774</v>
      </c>
      <c r="D38" s="10">
        <v>55</v>
      </c>
      <c r="E38" s="10">
        <v>11</v>
      </c>
      <c r="F38" s="10">
        <v>16</v>
      </c>
      <c r="G38" s="10">
        <v>9</v>
      </c>
      <c r="H38" s="10">
        <v>19</v>
      </c>
      <c r="I38" s="10">
        <v>719</v>
      </c>
      <c r="J38" t="s">
        <v>32</v>
      </c>
      <c r="K38" t="s">
        <v>32</v>
      </c>
    </row>
    <row r="39" spans="1:11" ht="12" customHeight="1" x14ac:dyDescent="0.2">
      <c r="A39" s="27" t="s">
        <v>32</v>
      </c>
      <c r="B39" s="1" t="s">
        <v>21</v>
      </c>
      <c r="C39" s="10">
        <v>681</v>
      </c>
      <c r="D39" s="10">
        <v>51</v>
      </c>
      <c r="E39" s="10">
        <v>13</v>
      </c>
      <c r="F39" s="10">
        <v>26</v>
      </c>
      <c r="G39" s="10">
        <v>3</v>
      </c>
      <c r="H39" s="10">
        <v>9</v>
      </c>
      <c r="I39" s="10">
        <v>630</v>
      </c>
      <c r="J39" t="s">
        <v>32</v>
      </c>
      <c r="K39" t="s">
        <v>32</v>
      </c>
    </row>
    <row r="40" spans="1:11" ht="12" customHeight="1" x14ac:dyDescent="0.2">
      <c r="A40" s="27" t="s">
        <v>32</v>
      </c>
      <c r="B40" s="1" t="s">
        <v>22</v>
      </c>
      <c r="C40" s="10">
        <v>620</v>
      </c>
      <c r="D40" s="10">
        <v>197</v>
      </c>
      <c r="E40" s="10">
        <v>137</v>
      </c>
      <c r="F40" s="10">
        <v>30</v>
      </c>
      <c r="G40" s="10">
        <v>16</v>
      </c>
      <c r="H40" s="10">
        <v>14</v>
      </c>
      <c r="I40" s="10">
        <v>423</v>
      </c>
      <c r="J40" t="s">
        <v>32</v>
      </c>
      <c r="K40" t="s">
        <v>32</v>
      </c>
    </row>
    <row r="41" spans="1:11" ht="12" customHeight="1" x14ac:dyDescent="0.2">
      <c r="A41" s="27" t="s">
        <v>32</v>
      </c>
      <c r="B41" s="1" t="s">
        <v>23</v>
      </c>
      <c r="C41" s="10">
        <v>501</v>
      </c>
      <c r="D41" s="10">
        <v>333</v>
      </c>
      <c r="E41" s="10">
        <v>269</v>
      </c>
      <c r="F41" s="10">
        <v>23</v>
      </c>
      <c r="G41" s="10">
        <v>25</v>
      </c>
      <c r="H41" s="10">
        <v>16</v>
      </c>
      <c r="I41" s="10">
        <v>168</v>
      </c>
      <c r="J41" t="s">
        <v>32</v>
      </c>
      <c r="K41" t="s">
        <v>32</v>
      </c>
    </row>
    <row r="42" spans="1:11" ht="12" customHeight="1" x14ac:dyDescent="0.2">
      <c r="A42" s="27" t="s">
        <v>32</v>
      </c>
      <c r="B42" s="1" t="s">
        <v>24</v>
      </c>
      <c r="C42" s="10">
        <v>758</v>
      </c>
      <c r="D42" s="10">
        <v>668</v>
      </c>
      <c r="E42" s="10">
        <v>503</v>
      </c>
      <c r="F42" s="10">
        <v>22</v>
      </c>
      <c r="G42" s="10">
        <v>133</v>
      </c>
      <c r="H42" s="10">
        <v>10</v>
      </c>
      <c r="I42" s="10">
        <v>90</v>
      </c>
      <c r="J42" t="s">
        <v>32</v>
      </c>
      <c r="K42" t="s">
        <v>32</v>
      </c>
    </row>
    <row r="43" spans="1:11" ht="12" customHeight="1" x14ac:dyDescent="0.2">
      <c r="A43" s="27" t="s">
        <v>32</v>
      </c>
      <c r="B43" s="1" t="s">
        <v>25</v>
      </c>
      <c r="C43" s="10">
        <v>850</v>
      </c>
      <c r="D43" s="10">
        <v>814</v>
      </c>
      <c r="E43" s="10">
        <v>532</v>
      </c>
      <c r="F43" s="10">
        <v>19</v>
      </c>
      <c r="G43" s="10">
        <v>250</v>
      </c>
      <c r="H43" s="10">
        <v>13</v>
      </c>
      <c r="I43" s="10">
        <v>36</v>
      </c>
      <c r="J43" t="s">
        <v>32</v>
      </c>
      <c r="K43" t="s">
        <v>32</v>
      </c>
    </row>
    <row r="44" spans="1:11" ht="12" customHeight="1" x14ac:dyDescent="0.2">
      <c r="A44" s="27" t="s">
        <v>32</v>
      </c>
      <c r="B44" s="1" t="s">
        <v>26</v>
      </c>
      <c r="C44" s="10">
        <v>626</v>
      </c>
      <c r="D44" s="10">
        <v>592</v>
      </c>
      <c r="E44" s="10">
        <v>284</v>
      </c>
      <c r="F44" s="10">
        <v>17</v>
      </c>
      <c r="G44" s="10">
        <v>285</v>
      </c>
      <c r="H44" s="10">
        <v>6</v>
      </c>
      <c r="I44" s="10">
        <v>34</v>
      </c>
      <c r="J44" t="s">
        <v>32</v>
      </c>
      <c r="K44" t="s">
        <v>32</v>
      </c>
    </row>
    <row r="45" spans="1:11" ht="12" customHeight="1" x14ac:dyDescent="0.2">
      <c r="A45" s="27" t="s">
        <v>32</v>
      </c>
      <c r="B45" s="1" t="s">
        <v>27</v>
      </c>
      <c r="C45" s="10">
        <v>466</v>
      </c>
      <c r="D45" s="10">
        <v>457</v>
      </c>
      <c r="E45" s="10">
        <v>159</v>
      </c>
      <c r="F45" s="10">
        <v>29</v>
      </c>
      <c r="G45" s="10">
        <v>267</v>
      </c>
      <c r="H45" s="10">
        <v>2</v>
      </c>
      <c r="I45" s="10">
        <v>9</v>
      </c>
      <c r="J45" t="s">
        <v>32</v>
      </c>
      <c r="K45" t="s">
        <v>32</v>
      </c>
    </row>
    <row r="46" spans="1:11" ht="12" customHeight="1" x14ac:dyDescent="0.2">
      <c r="A46" s="27" t="s">
        <v>32</v>
      </c>
      <c r="B46" s="1" t="s">
        <v>28</v>
      </c>
      <c r="C46" s="10">
        <v>369</v>
      </c>
      <c r="D46" s="10">
        <v>361</v>
      </c>
      <c r="E46" s="10">
        <v>83</v>
      </c>
      <c r="F46" s="10">
        <v>33</v>
      </c>
      <c r="G46" s="10">
        <v>243</v>
      </c>
      <c r="H46" s="10">
        <v>2</v>
      </c>
      <c r="I46" s="10">
        <v>8</v>
      </c>
      <c r="J46" t="s">
        <v>32</v>
      </c>
      <c r="K46" t="s">
        <v>32</v>
      </c>
    </row>
    <row r="47" spans="1:11" ht="12" customHeight="1" x14ac:dyDescent="0.2">
      <c r="A47" s="27" t="s">
        <v>32</v>
      </c>
      <c r="B47" s="1" t="s">
        <v>29</v>
      </c>
      <c r="C47" s="10">
        <v>15</v>
      </c>
      <c r="D47" s="10">
        <v>15</v>
      </c>
      <c r="E47" s="10">
        <v>5</v>
      </c>
      <c r="F47" s="10">
        <v>2</v>
      </c>
      <c r="G47" s="10">
        <v>7</v>
      </c>
      <c r="H47" s="10">
        <v>1</v>
      </c>
      <c r="I47" s="10" t="s">
        <v>43</v>
      </c>
      <c r="J47" t="s">
        <v>32</v>
      </c>
      <c r="K47" t="s">
        <v>32</v>
      </c>
    </row>
    <row r="48" spans="1:11" ht="12" customHeight="1" x14ac:dyDescent="0.2">
      <c r="A48" s="26" t="s">
        <v>31</v>
      </c>
      <c r="B48" s="4" t="s">
        <v>32</v>
      </c>
      <c r="C48" s="3">
        <v>7753</v>
      </c>
      <c r="D48" s="3">
        <v>2178</v>
      </c>
      <c r="E48" s="3">
        <v>1695</v>
      </c>
      <c r="F48" s="3">
        <v>87</v>
      </c>
      <c r="G48" s="3">
        <v>253</v>
      </c>
      <c r="H48" s="3">
        <v>143</v>
      </c>
      <c r="I48" s="3">
        <v>5575</v>
      </c>
    </row>
    <row r="49" spans="1:11" ht="12" customHeight="1" x14ac:dyDescent="0.2">
      <c r="A49" s="27" t="s">
        <v>32</v>
      </c>
      <c r="B49" s="1" t="s">
        <v>10</v>
      </c>
      <c r="C49" s="10">
        <v>94</v>
      </c>
      <c r="D49" s="10">
        <v>6</v>
      </c>
      <c r="E49" s="10" t="s">
        <v>46</v>
      </c>
      <c r="F49" s="10">
        <v>3</v>
      </c>
      <c r="G49" s="10" t="s">
        <v>46</v>
      </c>
      <c r="H49" s="10">
        <v>3</v>
      </c>
      <c r="I49" s="10">
        <v>88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184</v>
      </c>
      <c r="D50" s="10">
        <v>8</v>
      </c>
      <c r="E50" s="10" t="s">
        <v>46</v>
      </c>
      <c r="F50" s="10">
        <v>1</v>
      </c>
      <c r="G50" s="10" t="s">
        <v>46</v>
      </c>
      <c r="H50" s="10">
        <v>7</v>
      </c>
      <c r="I50" s="10">
        <v>176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306</v>
      </c>
      <c r="D51" s="10">
        <v>10</v>
      </c>
      <c r="E51" s="10" t="s">
        <v>46</v>
      </c>
      <c r="F51" s="10">
        <v>7</v>
      </c>
      <c r="G51" s="10" t="s">
        <v>46</v>
      </c>
      <c r="H51" s="10">
        <v>3</v>
      </c>
      <c r="I51" s="10">
        <v>296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381</v>
      </c>
      <c r="D52" s="10">
        <v>18</v>
      </c>
      <c r="E52" s="10">
        <v>2</v>
      </c>
      <c r="F52" s="10">
        <v>5</v>
      </c>
      <c r="G52" s="10">
        <v>2</v>
      </c>
      <c r="H52" s="10">
        <v>9</v>
      </c>
      <c r="I52" s="10">
        <v>363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293</v>
      </c>
      <c r="D53" s="10">
        <v>12</v>
      </c>
      <c r="E53" s="10">
        <v>5</v>
      </c>
      <c r="F53" s="10">
        <v>3</v>
      </c>
      <c r="G53" s="10">
        <v>1</v>
      </c>
      <c r="H53" s="10">
        <v>3</v>
      </c>
      <c r="I53" s="10">
        <v>281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541</v>
      </c>
      <c r="D54" s="10">
        <v>30</v>
      </c>
      <c r="E54" s="10">
        <v>12</v>
      </c>
      <c r="F54" s="10">
        <v>5</v>
      </c>
      <c r="G54" s="10">
        <v>4</v>
      </c>
      <c r="H54" s="10">
        <v>9</v>
      </c>
      <c r="I54" s="10">
        <v>511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738</v>
      </c>
      <c r="D55" s="10">
        <v>19</v>
      </c>
      <c r="E55" s="10">
        <v>8</v>
      </c>
      <c r="F55" s="10">
        <v>1</v>
      </c>
      <c r="G55" s="10">
        <v>6</v>
      </c>
      <c r="H55" s="10">
        <v>4</v>
      </c>
      <c r="I55" s="10">
        <v>719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733</v>
      </c>
      <c r="D56" s="10">
        <v>34</v>
      </c>
      <c r="E56" s="10">
        <v>5</v>
      </c>
      <c r="F56" s="10">
        <v>8</v>
      </c>
      <c r="G56" s="10">
        <v>4</v>
      </c>
      <c r="H56" s="10">
        <v>17</v>
      </c>
      <c r="I56" s="10">
        <v>699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585</v>
      </c>
      <c r="D57" s="10">
        <v>26</v>
      </c>
      <c r="E57" s="10">
        <v>4</v>
      </c>
      <c r="F57" s="10">
        <v>8</v>
      </c>
      <c r="G57" s="10">
        <v>4</v>
      </c>
      <c r="H57" s="10">
        <v>10</v>
      </c>
      <c r="I57" s="10">
        <v>559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512</v>
      </c>
      <c r="D58" s="10">
        <v>29</v>
      </c>
      <c r="E58" s="10">
        <v>4</v>
      </c>
      <c r="F58" s="10">
        <v>7</v>
      </c>
      <c r="G58" s="10">
        <v>1</v>
      </c>
      <c r="H58" s="10">
        <v>17</v>
      </c>
      <c r="I58" s="10">
        <v>483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451</v>
      </c>
      <c r="D59" s="10">
        <v>21</v>
      </c>
      <c r="E59" s="10">
        <v>4</v>
      </c>
      <c r="F59" s="10">
        <v>7</v>
      </c>
      <c r="G59" s="10">
        <v>3</v>
      </c>
      <c r="H59" s="10">
        <v>7</v>
      </c>
      <c r="I59" s="10">
        <v>430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415</v>
      </c>
      <c r="D60" s="10">
        <v>24</v>
      </c>
      <c r="E60" s="10">
        <v>7</v>
      </c>
      <c r="F60" s="10">
        <v>9</v>
      </c>
      <c r="G60" s="10">
        <v>1</v>
      </c>
      <c r="H60" s="10">
        <v>7</v>
      </c>
      <c r="I60" s="10">
        <v>391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353</v>
      </c>
      <c r="D61" s="10">
        <v>48</v>
      </c>
      <c r="E61" s="10">
        <v>28</v>
      </c>
      <c r="F61" s="10">
        <v>4</v>
      </c>
      <c r="G61" s="10">
        <v>10</v>
      </c>
      <c r="H61" s="10">
        <v>6</v>
      </c>
      <c r="I61" s="10">
        <v>305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324</v>
      </c>
      <c r="D62" s="10">
        <v>176</v>
      </c>
      <c r="E62" s="10">
        <v>144</v>
      </c>
      <c r="F62" s="10">
        <v>9</v>
      </c>
      <c r="G62" s="10">
        <v>7</v>
      </c>
      <c r="H62" s="10">
        <v>16</v>
      </c>
      <c r="I62" s="10">
        <v>148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504</v>
      </c>
      <c r="D63" s="10">
        <v>441</v>
      </c>
      <c r="E63" s="10">
        <v>402</v>
      </c>
      <c r="F63" s="10">
        <v>1</v>
      </c>
      <c r="G63" s="10">
        <v>22</v>
      </c>
      <c r="H63" s="10">
        <v>16</v>
      </c>
      <c r="I63" s="10">
        <v>63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517</v>
      </c>
      <c r="D64" s="10">
        <v>492</v>
      </c>
      <c r="E64" s="10">
        <v>446</v>
      </c>
      <c r="F64" s="10">
        <v>3</v>
      </c>
      <c r="G64" s="10">
        <v>41</v>
      </c>
      <c r="H64" s="10">
        <v>2</v>
      </c>
      <c r="I64" s="10">
        <v>25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363</v>
      </c>
      <c r="D65" s="10">
        <v>346</v>
      </c>
      <c r="E65" s="10">
        <v>300</v>
      </c>
      <c r="F65" s="10">
        <v>3</v>
      </c>
      <c r="G65" s="10">
        <v>41</v>
      </c>
      <c r="H65" s="10">
        <v>2</v>
      </c>
      <c r="I65" s="10">
        <v>17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278</v>
      </c>
      <c r="D66" s="10">
        <v>266</v>
      </c>
      <c r="E66" s="10">
        <v>207</v>
      </c>
      <c r="F66" s="10">
        <v>1</v>
      </c>
      <c r="G66" s="10">
        <v>54</v>
      </c>
      <c r="H66" s="10">
        <v>4</v>
      </c>
      <c r="I66" s="10">
        <v>12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177</v>
      </c>
      <c r="D67" s="10">
        <v>168</v>
      </c>
      <c r="E67" s="10">
        <v>116</v>
      </c>
      <c r="F67" s="10">
        <v>2</v>
      </c>
      <c r="G67" s="10">
        <v>49</v>
      </c>
      <c r="H67" s="10">
        <v>1</v>
      </c>
      <c r="I67" s="10">
        <v>9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4</v>
      </c>
      <c r="D68" s="6">
        <v>4</v>
      </c>
      <c r="E68" s="6">
        <v>1</v>
      </c>
      <c r="F68" s="6" t="s">
        <v>43</v>
      </c>
      <c r="G68" s="6">
        <v>3</v>
      </c>
      <c r="H68" s="6" t="s">
        <v>43</v>
      </c>
      <c r="I68" s="6" t="s">
        <v>43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182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2675</v>
      </c>
      <c r="D6" s="3">
        <v>677</v>
      </c>
      <c r="E6" s="3">
        <v>397</v>
      </c>
      <c r="F6" s="3">
        <v>50</v>
      </c>
      <c r="G6" s="3">
        <v>94</v>
      </c>
      <c r="H6" s="3">
        <v>136</v>
      </c>
      <c r="I6" s="3">
        <v>1998</v>
      </c>
    </row>
    <row r="7" spans="1:32" ht="12" customHeight="1" x14ac:dyDescent="0.2">
      <c r="A7" s="27" t="s">
        <v>32</v>
      </c>
      <c r="B7" s="1" t="s">
        <v>10</v>
      </c>
      <c r="C7" s="10">
        <v>37</v>
      </c>
      <c r="D7" s="10">
        <v>4</v>
      </c>
      <c r="E7" s="10" t="s">
        <v>46</v>
      </c>
      <c r="F7" s="10" t="s">
        <v>43</v>
      </c>
      <c r="G7" s="10" t="s">
        <v>46</v>
      </c>
      <c r="H7" s="10">
        <v>4</v>
      </c>
      <c r="I7" s="10">
        <v>33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52</v>
      </c>
      <c r="D8" s="10">
        <v>4</v>
      </c>
      <c r="E8" s="10" t="s">
        <v>46</v>
      </c>
      <c r="F8" s="10">
        <v>2</v>
      </c>
      <c r="G8" s="10" t="s">
        <v>46</v>
      </c>
      <c r="H8" s="10">
        <v>2</v>
      </c>
      <c r="I8" s="10">
        <v>48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88</v>
      </c>
      <c r="D9" s="10">
        <v>4</v>
      </c>
      <c r="E9" s="10" t="s">
        <v>46</v>
      </c>
      <c r="F9" s="10">
        <v>2</v>
      </c>
      <c r="G9" s="10" t="s">
        <v>46</v>
      </c>
      <c r="H9" s="10">
        <v>2</v>
      </c>
      <c r="I9" s="10">
        <v>84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151</v>
      </c>
      <c r="D10" s="10">
        <v>7</v>
      </c>
      <c r="E10" s="10">
        <v>1</v>
      </c>
      <c r="F10" s="10">
        <v>4</v>
      </c>
      <c r="G10" s="10" t="s">
        <v>43</v>
      </c>
      <c r="H10" s="10">
        <v>2</v>
      </c>
      <c r="I10" s="10">
        <v>144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134</v>
      </c>
      <c r="D11" s="10">
        <v>9</v>
      </c>
      <c r="E11" s="10">
        <v>2</v>
      </c>
      <c r="F11" s="10">
        <v>5</v>
      </c>
      <c r="G11" s="10" t="s">
        <v>43</v>
      </c>
      <c r="H11" s="10">
        <v>2</v>
      </c>
      <c r="I11" s="10">
        <v>125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177</v>
      </c>
      <c r="D12" s="10">
        <v>18</v>
      </c>
      <c r="E12" s="10">
        <v>2</v>
      </c>
      <c r="F12" s="10">
        <v>7</v>
      </c>
      <c r="G12" s="10" t="s">
        <v>43</v>
      </c>
      <c r="H12" s="10">
        <v>9</v>
      </c>
      <c r="I12" s="10">
        <v>159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246</v>
      </c>
      <c r="D13" s="10">
        <v>27</v>
      </c>
      <c r="E13" s="10" t="s">
        <v>43</v>
      </c>
      <c r="F13" s="10">
        <v>2</v>
      </c>
      <c r="G13" s="10">
        <v>5</v>
      </c>
      <c r="H13" s="10">
        <v>20</v>
      </c>
      <c r="I13" s="10">
        <v>219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304</v>
      </c>
      <c r="D14" s="10">
        <v>7</v>
      </c>
      <c r="E14" s="10" t="s">
        <v>43</v>
      </c>
      <c r="F14" s="10">
        <v>1</v>
      </c>
      <c r="G14" s="10" t="s">
        <v>43</v>
      </c>
      <c r="H14" s="10">
        <v>6</v>
      </c>
      <c r="I14" s="10">
        <v>297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250</v>
      </c>
      <c r="D15" s="10">
        <v>19</v>
      </c>
      <c r="E15" s="10">
        <v>1</v>
      </c>
      <c r="F15" s="10">
        <v>2</v>
      </c>
      <c r="G15" s="10">
        <v>4</v>
      </c>
      <c r="H15" s="10">
        <v>12</v>
      </c>
      <c r="I15" s="10">
        <v>231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206</v>
      </c>
      <c r="D16" s="10">
        <v>15</v>
      </c>
      <c r="E16" s="10">
        <v>2</v>
      </c>
      <c r="F16" s="10">
        <v>1</v>
      </c>
      <c r="G16" s="10">
        <v>5</v>
      </c>
      <c r="H16" s="10">
        <v>7</v>
      </c>
      <c r="I16" s="10">
        <v>191</v>
      </c>
      <c r="J16" t="s">
        <v>32</v>
      </c>
      <c r="K16" t="s">
        <v>32</v>
      </c>
    </row>
    <row r="17" spans="1:11" ht="12" customHeight="1" x14ac:dyDescent="0.2">
      <c r="A17" s="27" t="s">
        <v>32</v>
      </c>
      <c r="B17" s="1" t="s">
        <v>20</v>
      </c>
      <c r="C17" s="10">
        <v>193</v>
      </c>
      <c r="D17" s="10">
        <v>28</v>
      </c>
      <c r="E17" s="10">
        <v>6</v>
      </c>
      <c r="F17" s="10">
        <v>6</v>
      </c>
      <c r="G17" s="10">
        <v>3</v>
      </c>
      <c r="H17" s="10">
        <v>13</v>
      </c>
      <c r="I17" s="10">
        <v>165</v>
      </c>
      <c r="J17" t="s">
        <v>32</v>
      </c>
      <c r="K17" t="s">
        <v>32</v>
      </c>
    </row>
    <row r="18" spans="1:11" ht="12" customHeight="1" x14ac:dyDescent="0.2">
      <c r="A18" s="27" t="s">
        <v>32</v>
      </c>
      <c r="B18" s="1" t="s">
        <v>21</v>
      </c>
      <c r="C18" s="10">
        <v>158</v>
      </c>
      <c r="D18" s="10">
        <v>15</v>
      </c>
      <c r="E18" s="10" t="s">
        <v>43</v>
      </c>
      <c r="F18" s="10">
        <v>4</v>
      </c>
      <c r="G18" s="10">
        <v>1</v>
      </c>
      <c r="H18" s="10">
        <v>10</v>
      </c>
      <c r="I18" s="10">
        <v>143</v>
      </c>
      <c r="J18" t="s">
        <v>32</v>
      </c>
      <c r="K18" t="s">
        <v>32</v>
      </c>
    </row>
    <row r="19" spans="1:11" ht="12" customHeight="1" x14ac:dyDescent="0.2">
      <c r="A19" s="27" t="s">
        <v>32</v>
      </c>
      <c r="B19" s="1" t="s">
        <v>22</v>
      </c>
      <c r="C19" s="10">
        <v>147</v>
      </c>
      <c r="D19" s="10">
        <v>52</v>
      </c>
      <c r="E19" s="10">
        <v>31</v>
      </c>
      <c r="F19" s="10">
        <v>2</v>
      </c>
      <c r="G19" s="10">
        <v>5</v>
      </c>
      <c r="H19" s="10">
        <v>14</v>
      </c>
      <c r="I19" s="10">
        <v>95</v>
      </c>
      <c r="J19" t="s">
        <v>32</v>
      </c>
      <c r="K19" t="s">
        <v>32</v>
      </c>
    </row>
    <row r="20" spans="1:11" ht="12" customHeight="1" x14ac:dyDescent="0.2">
      <c r="A20" s="27" t="s">
        <v>32</v>
      </c>
      <c r="B20" s="1" t="s">
        <v>23</v>
      </c>
      <c r="C20" s="10">
        <v>142</v>
      </c>
      <c r="D20" s="10">
        <v>104</v>
      </c>
      <c r="E20" s="10">
        <v>73</v>
      </c>
      <c r="F20" s="10">
        <v>5</v>
      </c>
      <c r="G20" s="10">
        <v>9</v>
      </c>
      <c r="H20" s="10">
        <v>17</v>
      </c>
      <c r="I20" s="10">
        <v>38</v>
      </c>
      <c r="J20" t="s">
        <v>32</v>
      </c>
      <c r="K20" t="s">
        <v>32</v>
      </c>
    </row>
    <row r="21" spans="1:11" ht="12" customHeight="1" x14ac:dyDescent="0.2">
      <c r="A21" s="27" t="s">
        <v>32</v>
      </c>
      <c r="B21" s="1" t="s">
        <v>24</v>
      </c>
      <c r="C21" s="10">
        <v>132</v>
      </c>
      <c r="D21" s="10">
        <v>122</v>
      </c>
      <c r="E21" s="10">
        <v>102</v>
      </c>
      <c r="F21" s="10">
        <v>3</v>
      </c>
      <c r="G21" s="10">
        <v>7</v>
      </c>
      <c r="H21" s="10">
        <v>10</v>
      </c>
      <c r="I21" s="10">
        <v>10</v>
      </c>
      <c r="J21" t="s">
        <v>32</v>
      </c>
      <c r="K21" t="s">
        <v>32</v>
      </c>
    </row>
    <row r="22" spans="1:11" ht="12" customHeight="1" x14ac:dyDescent="0.2">
      <c r="A22" s="27" t="s">
        <v>32</v>
      </c>
      <c r="B22" s="1" t="s">
        <v>25</v>
      </c>
      <c r="C22" s="10">
        <v>130</v>
      </c>
      <c r="D22" s="10">
        <v>123</v>
      </c>
      <c r="E22" s="10">
        <v>100</v>
      </c>
      <c r="F22" s="10">
        <v>2</v>
      </c>
      <c r="G22" s="10">
        <v>19</v>
      </c>
      <c r="H22" s="10">
        <v>2</v>
      </c>
      <c r="I22" s="10">
        <v>7</v>
      </c>
      <c r="J22" t="s">
        <v>32</v>
      </c>
      <c r="K22" t="s">
        <v>32</v>
      </c>
    </row>
    <row r="23" spans="1:11" ht="12" customHeight="1" x14ac:dyDescent="0.2">
      <c r="A23" s="27" t="s">
        <v>32</v>
      </c>
      <c r="B23" s="1" t="s">
        <v>26</v>
      </c>
      <c r="C23" s="10">
        <v>72</v>
      </c>
      <c r="D23" s="10">
        <v>65</v>
      </c>
      <c r="E23" s="10">
        <v>46</v>
      </c>
      <c r="F23" s="10" t="s">
        <v>43</v>
      </c>
      <c r="G23" s="10">
        <v>17</v>
      </c>
      <c r="H23" s="10">
        <v>2</v>
      </c>
      <c r="I23" s="10">
        <v>7</v>
      </c>
      <c r="J23" t="s">
        <v>32</v>
      </c>
      <c r="K23" t="s">
        <v>32</v>
      </c>
    </row>
    <row r="24" spans="1:11" ht="12" customHeight="1" x14ac:dyDescent="0.2">
      <c r="A24" s="27" t="s">
        <v>32</v>
      </c>
      <c r="B24" s="1" t="s">
        <v>27</v>
      </c>
      <c r="C24" s="10">
        <v>34</v>
      </c>
      <c r="D24" s="10">
        <v>34</v>
      </c>
      <c r="E24" s="10">
        <v>19</v>
      </c>
      <c r="F24" s="10">
        <v>2</v>
      </c>
      <c r="G24" s="10">
        <v>11</v>
      </c>
      <c r="H24" s="10">
        <v>2</v>
      </c>
      <c r="I24" s="10" t="s">
        <v>43</v>
      </c>
      <c r="J24" t="s">
        <v>32</v>
      </c>
      <c r="K24" t="s">
        <v>32</v>
      </c>
    </row>
    <row r="25" spans="1:11" ht="12" customHeight="1" x14ac:dyDescent="0.2">
      <c r="A25" s="27" t="s">
        <v>32</v>
      </c>
      <c r="B25" s="1" t="s">
        <v>28</v>
      </c>
      <c r="C25" s="10">
        <v>21</v>
      </c>
      <c r="D25" s="10">
        <v>20</v>
      </c>
      <c r="E25" s="10">
        <v>12</v>
      </c>
      <c r="F25" s="10" t="s">
        <v>43</v>
      </c>
      <c r="G25" s="10">
        <v>8</v>
      </c>
      <c r="H25" s="10" t="s">
        <v>43</v>
      </c>
      <c r="I25" s="10">
        <v>1</v>
      </c>
      <c r="J25" t="s">
        <v>32</v>
      </c>
      <c r="K25" t="s">
        <v>32</v>
      </c>
    </row>
    <row r="26" spans="1:11" ht="12" customHeight="1" x14ac:dyDescent="0.25">
      <c r="A26" s="27" t="s">
        <v>32</v>
      </c>
      <c r="B26" s="1" t="s">
        <v>29</v>
      </c>
      <c r="C26" s="10">
        <v>1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>
        <v>1</v>
      </c>
      <c r="J26" t="s">
        <v>32</v>
      </c>
      <c r="K26" t="s">
        <v>32</v>
      </c>
    </row>
    <row r="27" spans="1:11" ht="12" customHeight="1" x14ac:dyDescent="0.2">
      <c r="A27" s="26" t="s">
        <v>30</v>
      </c>
      <c r="B27" s="4" t="s">
        <v>32</v>
      </c>
      <c r="C27" s="3">
        <v>1396</v>
      </c>
      <c r="D27" s="3">
        <v>394</v>
      </c>
      <c r="E27" s="3">
        <v>209</v>
      </c>
      <c r="F27" s="3">
        <v>33</v>
      </c>
      <c r="G27" s="3">
        <v>76</v>
      </c>
      <c r="H27" s="3">
        <v>76</v>
      </c>
      <c r="I27" s="3">
        <v>1002</v>
      </c>
    </row>
    <row r="28" spans="1:11" ht="12" customHeight="1" x14ac:dyDescent="0.2">
      <c r="A28" s="27" t="s">
        <v>32</v>
      </c>
      <c r="B28" s="1" t="s">
        <v>10</v>
      </c>
      <c r="C28" s="10">
        <v>20</v>
      </c>
      <c r="D28" s="10">
        <v>3</v>
      </c>
      <c r="E28" s="10" t="s">
        <v>46</v>
      </c>
      <c r="F28" s="10" t="s">
        <v>43</v>
      </c>
      <c r="G28" s="10" t="s">
        <v>46</v>
      </c>
      <c r="H28" s="10">
        <v>3</v>
      </c>
      <c r="I28" s="10">
        <v>17</v>
      </c>
      <c r="J28" t="s">
        <v>32</v>
      </c>
      <c r="K28" t="s">
        <v>32</v>
      </c>
    </row>
    <row r="29" spans="1:11" ht="12" customHeight="1" x14ac:dyDescent="0.2">
      <c r="A29" s="27" t="s">
        <v>32</v>
      </c>
      <c r="B29" s="1" t="s">
        <v>11</v>
      </c>
      <c r="C29" s="10">
        <v>24</v>
      </c>
      <c r="D29" s="10">
        <v>3</v>
      </c>
      <c r="E29" s="10" t="s">
        <v>46</v>
      </c>
      <c r="F29" s="10">
        <v>1</v>
      </c>
      <c r="G29" s="10" t="s">
        <v>46</v>
      </c>
      <c r="H29" s="10">
        <v>2</v>
      </c>
      <c r="I29" s="10">
        <v>21</v>
      </c>
      <c r="J29" t="s">
        <v>32</v>
      </c>
      <c r="K29" t="s">
        <v>32</v>
      </c>
    </row>
    <row r="30" spans="1:11" ht="12" customHeight="1" x14ac:dyDescent="0.2">
      <c r="A30" s="27" t="s">
        <v>32</v>
      </c>
      <c r="B30" s="1" t="s">
        <v>12</v>
      </c>
      <c r="C30" s="10">
        <v>37</v>
      </c>
      <c r="D30" s="10" t="s">
        <v>43</v>
      </c>
      <c r="E30" s="10" t="s">
        <v>46</v>
      </c>
      <c r="F30" s="10" t="s">
        <v>43</v>
      </c>
      <c r="G30" s="10" t="s">
        <v>46</v>
      </c>
      <c r="H30" s="10" t="s">
        <v>43</v>
      </c>
      <c r="I30" s="10">
        <v>37</v>
      </c>
      <c r="J30" t="s">
        <v>32</v>
      </c>
      <c r="K30" t="s">
        <v>32</v>
      </c>
    </row>
    <row r="31" spans="1:11" ht="12" customHeight="1" x14ac:dyDescent="0.2">
      <c r="A31" s="27" t="s">
        <v>32</v>
      </c>
      <c r="B31" s="1" t="s">
        <v>13</v>
      </c>
      <c r="C31" s="10">
        <v>65</v>
      </c>
      <c r="D31" s="10">
        <v>3</v>
      </c>
      <c r="E31" s="10" t="s">
        <v>43</v>
      </c>
      <c r="F31" s="10">
        <v>2</v>
      </c>
      <c r="G31" s="10" t="s">
        <v>43</v>
      </c>
      <c r="H31" s="10">
        <v>1</v>
      </c>
      <c r="I31" s="10">
        <v>62</v>
      </c>
      <c r="J31" t="s">
        <v>32</v>
      </c>
      <c r="K31" t="s">
        <v>32</v>
      </c>
    </row>
    <row r="32" spans="1:11" ht="12" customHeight="1" x14ac:dyDescent="0.2">
      <c r="A32" s="27" t="s">
        <v>32</v>
      </c>
      <c r="B32" s="1" t="s">
        <v>14</v>
      </c>
      <c r="C32" s="10">
        <v>65</v>
      </c>
      <c r="D32" s="10">
        <v>4</v>
      </c>
      <c r="E32" s="10" t="s">
        <v>43</v>
      </c>
      <c r="F32" s="10">
        <v>3</v>
      </c>
      <c r="G32" s="10" t="s">
        <v>43</v>
      </c>
      <c r="H32" s="10">
        <v>1</v>
      </c>
      <c r="I32" s="10">
        <v>61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94</v>
      </c>
      <c r="D33" s="10">
        <v>13</v>
      </c>
      <c r="E33" s="10" t="s">
        <v>43</v>
      </c>
      <c r="F33" s="10">
        <v>4</v>
      </c>
      <c r="G33" s="10" t="s">
        <v>43</v>
      </c>
      <c r="H33" s="10">
        <v>9</v>
      </c>
      <c r="I33" s="10">
        <v>81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117</v>
      </c>
      <c r="D34" s="10">
        <v>19</v>
      </c>
      <c r="E34" s="10" t="s">
        <v>43</v>
      </c>
      <c r="F34" s="10">
        <v>1</v>
      </c>
      <c r="G34" s="10">
        <v>4</v>
      </c>
      <c r="H34" s="10">
        <v>14</v>
      </c>
      <c r="I34" s="10">
        <v>98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156</v>
      </c>
      <c r="D35" s="10">
        <v>2</v>
      </c>
      <c r="E35" s="10" t="s">
        <v>43</v>
      </c>
      <c r="F35" s="10" t="s">
        <v>43</v>
      </c>
      <c r="G35" s="10" t="s">
        <v>43</v>
      </c>
      <c r="H35" s="10">
        <v>2</v>
      </c>
      <c r="I35" s="10">
        <v>154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138</v>
      </c>
      <c r="D36" s="10">
        <v>12</v>
      </c>
      <c r="E36" s="10">
        <v>1</v>
      </c>
      <c r="F36" s="10">
        <v>2</v>
      </c>
      <c r="G36" s="10">
        <v>3</v>
      </c>
      <c r="H36" s="10">
        <v>6</v>
      </c>
      <c r="I36" s="10">
        <v>126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115</v>
      </c>
      <c r="D37" s="10">
        <v>9</v>
      </c>
      <c r="E37" s="10">
        <v>2</v>
      </c>
      <c r="F37" s="10" t="s">
        <v>43</v>
      </c>
      <c r="G37" s="10">
        <v>3</v>
      </c>
      <c r="H37" s="10">
        <v>4</v>
      </c>
      <c r="I37" s="10">
        <v>106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105</v>
      </c>
      <c r="D38" s="10">
        <v>18</v>
      </c>
      <c r="E38" s="10">
        <v>6</v>
      </c>
      <c r="F38" s="10">
        <v>4</v>
      </c>
      <c r="G38" s="10" t="s">
        <v>43</v>
      </c>
      <c r="H38" s="10">
        <v>8</v>
      </c>
      <c r="I38" s="10">
        <v>87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89</v>
      </c>
      <c r="D39" s="10">
        <v>11</v>
      </c>
      <c r="E39" s="10" t="s">
        <v>43</v>
      </c>
      <c r="F39" s="10">
        <v>3</v>
      </c>
      <c r="G39" s="10">
        <v>1</v>
      </c>
      <c r="H39" s="10">
        <v>7</v>
      </c>
      <c r="I39" s="10">
        <v>78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89</v>
      </c>
      <c r="D40" s="10">
        <v>44</v>
      </c>
      <c r="E40" s="10">
        <v>29</v>
      </c>
      <c r="F40" s="10">
        <v>2</v>
      </c>
      <c r="G40" s="10">
        <v>5</v>
      </c>
      <c r="H40" s="10">
        <v>8</v>
      </c>
      <c r="I40" s="10">
        <v>45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75</v>
      </c>
      <c r="D41" s="10">
        <v>59</v>
      </c>
      <c r="E41" s="10">
        <v>42</v>
      </c>
      <c r="F41" s="10">
        <v>5</v>
      </c>
      <c r="G41" s="10">
        <v>9</v>
      </c>
      <c r="H41" s="10">
        <v>3</v>
      </c>
      <c r="I41" s="10">
        <v>16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76</v>
      </c>
      <c r="D42" s="10">
        <v>70</v>
      </c>
      <c r="E42" s="10">
        <v>57</v>
      </c>
      <c r="F42" s="10">
        <v>2</v>
      </c>
      <c r="G42" s="10">
        <v>6</v>
      </c>
      <c r="H42" s="10">
        <v>5</v>
      </c>
      <c r="I42" s="10">
        <v>6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59</v>
      </c>
      <c r="D43" s="10">
        <v>57</v>
      </c>
      <c r="E43" s="10">
        <v>39</v>
      </c>
      <c r="F43" s="10">
        <v>2</v>
      </c>
      <c r="G43" s="10">
        <v>15</v>
      </c>
      <c r="H43" s="10">
        <v>1</v>
      </c>
      <c r="I43" s="10">
        <v>2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41</v>
      </c>
      <c r="D44" s="10">
        <v>37</v>
      </c>
      <c r="E44" s="10">
        <v>21</v>
      </c>
      <c r="F44" s="10" t="s">
        <v>43</v>
      </c>
      <c r="G44" s="10">
        <v>16</v>
      </c>
      <c r="H44" s="10" t="s">
        <v>43</v>
      </c>
      <c r="I44" s="10">
        <v>4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21</v>
      </c>
      <c r="D45" s="10">
        <v>21</v>
      </c>
      <c r="E45" s="10">
        <v>9</v>
      </c>
      <c r="F45" s="10">
        <v>2</v>
      </c>
      <c r="G45" s="10">
        <v>8</v>
      </c>
      <c r="H45" s="10">
        <v>2</v>
      </c>
      <c r="I45" s="10" t="s">
        <v>43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10</v>
      </c>
      <c r="D46" s="10">
        <v>9</v>
      </c>
      <c r="E46" s="10">
        <v>3</v>
      </c>
      <c r="F46" s="10" t="s">
        <v>43</v>
      </c>
      <c r="G46" s="10">
        <v>6</v>
      </c>
      <c r="H46" s="10" t="s">
        <v>43</v>
      </c>
      <c r="I46" s="10">
        <v>1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1279</v>
      </c>
      <c r="D48" s="3">
        <v>283</v>
      </c>
      <c r="E48" s="3">
        <v>188</v>
      </c>
      <c r="F48" s="3">
        <v>17</v>
      </c>
      <c r="G48" s="3">
        <v>18</v>
      </c>
      <c r="H48" s="3">
        <v>60</v>
      </c>
      <c r="I48" s="3">
        <v>996</v>
      </c>
    </row>
    <row r="49" spans="1:11" ht="12" customHeight="1" x14ac:dyDescent="0.2">
      <c r="A49" s="27" t="s">
        <v>32</v>
      </c>
      <c r="B49" s="1" t="s">
        <v>10</v>
      </c>
      <c r="C49" s="10">
        <v>17</v>
      </c>
      <c r="D49" s="10">
        <v>1</v>
      </c>
      <c r="E49" s="10" t="s">
        <v>46</v>
      </c>
      <c r="F49" s="10" t="s">
        <v>43</v>
      </c>
      <c r="G49" s="10" t="s">
        <v>46</v>
      </c>
      <c r="H49" s="10">
        <v>1</v>
      </c>
      <c r="I49" s="10">
        <v>16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28</v>
      </c>
      <c r="D50" s="10">
        <v>1</v>
      </c>
      <c r="E50" s="10" t="s">
        <v>46</v>
      </c>
      <c r="F50" s="10">
        <v>1</v>
      </c>
      <c r="G50" s="10" t="s">
        <v>46</v>
      </c>
      <c r="H50" s="10" t="s">
        <v>43</v>
      </c>
      <c r="I50" s="10">
        <v>27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51</v>
      </c>
      <c r="D51" s="10">
        <v>4</v>
      </c>
      <c r="E51" s="10" t="s">
        <v>46</v>
      </c>
      <c r="F51" s="10">
        <v>2</v>
      </c>
      <c r="G51" s="10" t="s">
        <v>46</v>
      </c>
      <c r="H51" s="10">
        <v>2</v>
      </c>
      <c r="I51" s="10">
        <v>47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86</v>
      </c>
      <c r="D52" s="10">
        <v>4</v>
      </c>
      <c r="E52" s="10">
        <v>1</v>
      </c>
      <c r="F52" s="10">
        <v>2</v>
      </c>
      <c r="G52" s="10" t="s">
        <v>43</v>
      </c>
      <c r="H52" s="10">
        <v>1</v>
      </c>
      <c r="I52" s="10">
        <v>82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69</v>
      </c>
      <c r="D53" s="10">
        <v>5</v>
      </c>
      <c r="E53" s="10">
        <v>2</v>
      </c>
      <c r="F53" s="10">
        <v>2</v>
      </c>
      <c r="G53" s="10" t="s">
        <v>43</v>
      </c>
      <c r="H53" s="10">
        <v>1</v>
      </c>
      <c r="I53" s="10">
        <v>64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83</v>
      </c>
      <c r="D54" s="10">
        <v>5</v>
      </c>
      <c r="E54" s="10">
        <v>2</v>
      </c>
      <c r="F54" s="10">
        <v>3</v>
      </c>
      <c r="G54" s="10" t="s">
        <v>43</v>
      </c>
      <c r="H54" s="10" t="s">
        <v>43</v>
      </c>
      <c r="I54" s="10">
        <v>78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129</v>
      </c>
      <c r="D55" s="10">
        <v>8</v>
      </c>
      <c r="E55" s="10" t="s">
        <v>43</v>
      </c>
      <c r="F55" s="10">
        <v>1</v>
      </c>
      <c r="G55" s="10">
        <v>1</v>
      </c>
      <c r="H55" s="10">
        <v>6</v>
      </c>
      <c r="I55" s="10">
        <v>121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148</v>
      </c>
      <c r="D56" s="10">
        <v>5</v>
      </c>
      <c r="E56" s="10" t="s">
        <v>43</v>
      </c>
      <c r="F56" s="10">
        <v>1</v>
      </c>
      <c r="G56" s="10" t="s">
        <v>43</v>
      </c>
      <c r="H56" s="10">
        <v>4</v>
      </c>
      <c r="I56" s="10">
        <v>143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112</v>
      </c>
      <c r="D57" s="10">
        <v>7</v>
      </c>
      <c r="E57" s="10" t="s">
        <v>43</v>
      </c>
      <c r="F57" s="10" t="s">
        <v>43</v>
      </c>
      <c r="G57" s="10">
        <v>1</v>
      </c>
      <c r="H57" s="10">
        <v>6</v>
      </c>
      <c r="I57" s="10">
        <v>105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91</v>
      </c>
      <c r="D58" s="10">
        <v>6</v>
      </c>
      <c r="E58" s="10" t="s">
        <v>43</v>
      </c>
      <c r="F58" s="10">
        <v>1</v>
      </c>
      <c r="G58" s="10">
        <v>2</v>
      </c>
      <c r="H58" s="10">
        <v>3</v>
      </c>
      <c r="I58" s="10">
        <v>85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88</v>
      </c>
      <c r="D59" s="10">
        <v>10</v>
      </c>
      <c r="E59" s="10" t="s">
        <v>43</v>
      </c>
      <c r="F59" s="10">
        <v>2</v>
      </c>
      <c r="G59" s="10">
        <v>3</v>
      </c>
      <c r="H59" s="10">
        <v>5</v>
      </c>
      <c r="I59" s="10">
        <v>78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69</v>
      </c>
      <c r="D60" s="10">
        <v>4</v>
      </c>
      <c r="E60" s="10" t="s">
        <v>43</v>
      </c>
      <c r="F60" s="10">
        <v>1</v>
      </c>
      <c r="G60" s="10" t="s">
        <v>43</v>
      </c>
      <c r="H60" s="10">
        <v>3</v>
      </c>
      <c r="I60" s="10">
        <v>65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58</v>
      </c>
      <c r="D61" s="10">
        <v>8</v>
      </c>
      <c r="E61" s="10">
        <v>2</v>
      </c>
      <c r="F61" s="10" t="s">
        <v>43</v>
      </c>
      <c r="G61" s="10" t="s">
        <v>43</v>
      </c>
      <c r="H61" s="10">
        <v>6</v>
      </c>
      <c r="I61" s="10">
        <v>50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67</v>
      </c>
      <c r="D62" s="10">
        <v>45</v>
      </c>
      <c r="E62" s="10">
        <v>31</v>
      </c>
      <c r="F62" s="10" t="s">
        <v>43</v>
      </c>
      <c r="G62" s="10" t="s">
        <v>43</v>
      </c>
      <c r="H62" s="10">
        <v>14</v>
      </c>
      <c r="I62" s="10">
        <v>22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56</v>
      </c>
      <c r="D63" s="10">
        <v>52</v>
      </c>
      <c r="E63" s="10">
        <v>45</v>
      </c>
      <c r="F63" s="10">
        <v>1</v>
      </c>
      <c r="G63" s="10">
        <v>1</v>
      </c>
      <c r="H63" s="10">
        <v>5</v>
      </c>
      <c r="I63" s="10">
        <v>4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71</v>
      </c>
      <c r="D64" s="10">
        <v>66</v>
      </c>
      <c r="E64" s="10">
        <v>61</v>
      </c>
      <c r="F64" s="10" t="s">
        <v>43</v>
      </c>
      <c r="G64" s="10">
        <v>4</v>
      </c>
      <c r="H64" s="10">
        <v>1</v>
      </c>
      <c r="I64" s="10">
        <v>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31</v>
      </c>
      <c r="D65" s="10">
        <v>28</v>
      </c>
      <c r="E65" s="10">
        <v>25</v>
      </c>
      <c r="F65" s="10" t="s">
        <v>43</v>
      </c>
      <c r="G65" s="10">
        <v>1</v>
      </c>
      <c r="H65" s="10">
        <v>2</v>
      </c>
      <c r="I65" s="10">
        <v>3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13</v>
      </c>
      <c r="D66" s="10">
        <v>13</v>
      </c>
      <c r="E66" s="10">
        <v>10</v>
      </c>
      <c r="F66" s="10" t="s">
        <v>43</v>
      </c>
      <c r="G66" s="10">
        <v>3</v>
      </c>
      <c r="H66" s="10" t="s">
        <v>43</v>
      </c>
      <c r="I66" s="10" t="s">
        <v>43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11</v>
      </c>
      <c r="D67" s="10">
        <v>11</v>
      </c>
      <c r="E67" s="10">
        <v>9</v>
      </c>
      <c r="F67" s="10" t="s">
        <v>43</v>
      </c>
      <c r="G67" s="10">
        <v>2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>
        <v>1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>
        <v>1</v>
      </c>
      <c r="J68" t="s">
        <v>32</v>
      </c>
      <c r="K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183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3187</v>
      </c>
      <c r="D6" s="3">
        <v>617</v>
      </c>
      <c r="E6" s="3">
        <v>349</v>
      </c>
      <c r="F6" s="3">
        <v>30</v>
      </c>
      <c r="G6" s="3">
        <v>69</v>
      </c>
      <c r="H6" s="3">
        <v>169</v>
      </c>
      <c r="I6" s="3">
        <v>2570</v>
      </c>
    </row>
    <row r="7" spans="1:32" ht="12" customHeight="1" x14ac:dyDescent="0.2">
      <c r="A7" s="27" t="s">
        <v>32</v>
      </c>
      <c r="B7" s="1" t="s">
        <v>10</v>
      </c>
      <c r="C7" s="10">
        <v>22</v>
      </c>
      <c r="D7" s="10" t="s">
        <v>43</v>
      </c>
      <c r="E7" s="10" t="s">
        <v>46</v>
      </c>
      <c r="F7" s="10" t="s">
        <v>43</v>
      </c>
      <c r="G7" s="10" t="s">
        <v>46</v>
      </c>
      <c r="H7" s="10" t="s">
        <v>43</v>
      </c>
      <c r="I7" s="10">
        <v>22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68</v>
      </c>
      <c r="D8" s="10">
        <v>2</v>
      </c>
      <c r="E8" s="10" t="s">
        <v>46</v>
      </c>
      <c r="F8" s="10">
        <v>1</v>
      </c>
      <c r="G8" s="10" t="s">
        <v>46</v>
      </c>
      <c r="H8" s="10">
        <v>1</v>
      </c>
      <c r="I8" s="10">
        <v>66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77</v>
      </c>
      <c r="D9" s="10">
        <v>2</v>
      </c>
      <c r="E9" s="10" t="s">
        <v>46</v>
      </c>
      <c r="F9" s="10">
        <v>1</v>
      </c>
      <c r="G9" s="10" t="s">
        <v>46</v>
      </c>
      <c r="H9" s="10">
        <v>1</v>
      </c>
      <c r="I9" s="10">
        <v>75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119</v>
      </c>
      <c r="D10" s="10">
        <v>4</v>
      </c>
      <c r="E10" s="10" t="s">
        <v>43</v>
      </c>
      <c r="F10" s="10" t="s">
        <v>43</v>
      </c>
      <c r="G10" s="10" t="s">
        <v>43</v>
      </c>
      <c r="H10" s="10">
        <v>4</v>
      </c>
      <c r="I10" s="10">
        <v>115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189</v>
      </c>
      <c r="D11" s="10">
        <v>6</v>
      </c>
      <c r="E11" s="10" t="s">
        <v>43</v>
      </c>
      <c r="F11" s="10" t="s">
        <v>43</v>
      </c>
      <c r="G11" s="10" t="s">
        <v>43</v>
      </c>
      <c r="H11" s="10">
        <v>6</v>
      </c>
      <c r="I11" s="10">
        <v>183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231</v>
      </c>
      <c r="D12" s="10">
        <v>4</v>
      </c>
      <c r="E12" s="10" t="s">
        <v>43</v>
      </c>
      <c r="F12" s="10" t="s">
        <v>43</v>
      </c>
      <c r="G12" s="10">
        <v>1</v>
      </c>
      <c r="H12" s="10">
        <v>3</v>
      </c>
      <c r="I12" s="10">
        <v>227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292</v>
      </c>
      <c r="D13" s="10">
        <v>12</v>
      </c>
      <c r="E13" s="10" t="s">
        <v>43</v>
      </c>
      <c r="F13" s="10">
        <v>1</v>
      </c>
      <c r="G13" s="10">
        <v>2</v>
      </c>
      <c r="H13" s="10">
        <v>9</v>
      </c>
      <c r="I13" s="10">
        <v>280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340</v>
      </c>
      <c r="D14" s="10">
        <v>9</v>
      </c>
      <c r="E14" s="10">
        <v>2</v>
      </c>
      <c r="F14" s="10">
        <v>1</v>
      </c>
      <c r="G14" s="10">
        <v>4</v>
      </c>
      <c r="H14" s="10">
        <v>2</v>
      </c>
      <c r="I14" s="10">
        <v>331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356</v>
      </c>
      <c r="D15" s="10">
        <v>17</v>
      </c>
      <c r="E15" s="10">
        <v>3</v>
      </c>
      <c r="F15" s="10">
        <v>3</v>
      </c>
      <c r="G15" s="10">
        <v>3</v>
      </c>
      <c r="H15" s="10">
        <v>8</v>
      </c>
      <c r="I15" s="10">
        <v>339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293</v>
      </c>
      <c r="D16" s="10">
        <v>13</v>
      </c>
      <c r="E16" s="10" t="s">
        <v>43</v>
      </c>
      <c r="F16" s="10">
        <v>3</v>
      </c>
      <c r="G16" s="10" t="s">
        <v>43</v>
      </c>
      <c r="H16" s="10">
        <v>10</v>
      </c>
      <c r="I16" s="10">
        <v>280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283</v>
      </c>
      <c r="D17" s="10">
        <v>18</v>
      </c>
      <c r="E17" s="10">
        <v>2</v>
      </c>
      <c r="F17" s="10">
        <v>5</v>
      </c>
      <c r="G17" s="10" t="s">
        <v>43</v>
      </c>
      <c r="H17" s="10">
        <v>11</v>
      </c>
      <c r="I17" s="10">
        <v>265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229</v>
      </c>
      <c r="D18" s="10">
        <v>35</v>
      </c>
      <c r="E18" s="10">
        <v>3</v>
      </c>
      <c r="F18" s="10">
        <v>4</v>
      </c>
      <c r="G18" s="10" t="s">
        <v>43</v>
      </c>
      <c r="H18" s="10">
        <v>28</v>
      </c>
      <c r="I18" s="10">
        <v>194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185</v>
      </c>
      <c r="D19" s="10">
        <v>48</v>
      </c>
      <c r="E19" s="10">
        <v>19</v>
      </c>
      <c r="F19" s="10">
        <v>3</v>
      </c>
      <c r="G19" s="10">
        <v>4</v>
      </c>
      <c r="H19" s="10">
        <v>22</v>
      </c>
      <c r="I19" s="10">
        <v>137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162</v>
      </c>
      <c r="D20" s="10">
        <v>136</v>
      </c>
      <c r="E20" s="10">
        <v>87</v>
      </c>
      <c r="F20" s="10">
        <v>1</v>
      </c>
      <c r="G20" s="10">
        <v>12</v>
      </c>
      <c r="H20" s="10">
        <v>36</v>
      </c>
      <c r="I20" s="10">
        <v>26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132</v>
      </c>
      <c r="D21" s="10">
        <v>118</v>
      </c>
      <c r="E21" s="10">
        <v>91</v>
      </c>
      <c r="F21" s="10">
        <v>3</v>
      </c>
      <c r="G21" s="10">
        <v>6</v>
      </c>
      <c r="H21" s="10">
        <v>18</v>
      </c>
      <c r="I21" s="10">
        <v>14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95</v>
      </c>
      <c r="D22" s="10">
        <v>90</v>
      </c>
      <c r="E22" s="10">
        <v>64</v>
      </c>
      <c r="F22" s="10">
        <v>1</v>
      </c>
      <c r="G22" s="10">
        <v>17</v>
      </c>
      <c r="H22" s="10">
        <v>8</v>
      </c>
      <c r="I22" s="10">
        <v>5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61</v>
      </c>
      <c r="D23" s="10">
        <v>56</v>
      </c>
      <c r="E23" s="10">
        <v>46</v>
      </c>
      <c r="F23" s="10">
        <v>2</v>
      </c>
      <c r="G23" s="10">
        <v>7</v>
      </c>
      <c r="H23" s="10">
        <v>1</v>
      </c>
      <c r="I23" s="10">
        <v>5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40</v>
      </c>
      <c r="D24" s="10">
        <v>37</v>
      </c>
      <c r="E24" s="10">
        <v>26</v>
      </c>
      <c r="F24" s="10" t="s">
        <v>43</v>
      </c>
      <c r="G24" s="10">
        <v>10</v>
      </c>
      <c r="H24" s="10">
        <v>1</v>
      </c>
      <c r="I24" s="10">
        <v>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13</v>
      </c>
      <c r="D25" s="10">
        <v>10</v>
      </c>
      <c r="E25" s="10">
        <v>6</v>
      </c>
      <c r="F25" s="10">
        <v>1</v>
      </c>
      <c r="G25" s="10">
        <v>3</v>
      </c>
      <c r="H25" s="10" t="s">
        <v>43</v>
      </c>
      <c r="I25" s="10">
        <v>3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1598</v>
      </c>
      <c r="D27" s="3">
        <v>341</v>
      </c>
      <c r="E27" s="3">
        <v>150</v>
      </c>
      <c r="F27" s="3">
        <v>24</v>
      </c>
      <c r="G27" s="3">
        <v>58</v>
      </c>
      <c r="H27" s="3">
        <v>109</v>
      </c>
      <c r="I27" s="3">
        <v>1257</v>
      </c>
    </row>
    <row r="28" spans="1:12" ht="12" customHeight="1" x14ac:dyDescent="0.2">
      <c r="A28" s="27" t="s">
        <v>32</v>
      </c>
      <c r="B28" s="1" t="s">
        <v>10</v>
      </c>
      <c r="C28" s="10">
        <v>9</v>
      </c>
      <c r="D28" s="10" t="s">
        <v>43</v>
      </c>
      <c r="E28" s="10" t="s">
        <v>46</v>
      </c>
      <c r="F28" s="10" t="s">
        <v>43</v>
      </c>
      <c r="G28" s="10" t="s">
        <v>46</v>
      </c>
      <c r="H28" s="10" t="s">
        <v>43</v>
      </c>
      <c r="I28" s="10">
        <v>9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35</v>
      </c>
      <c r="D29" s="10">
        <v>2</v>
      </c>
      <c r="E29" s="10" t="s">
        <v>46</v>
      </c>
      <c r="F29" s="10">
        <v>1</v>
      </c>
      <c r="G29" s="10" t="s">
        <v>46</v>
      </c>
      <c r="H29" s="10">
        <v>1</v>
      </c>
      <c r="I29" s="10">
        <v>33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45</v>
      </c>
      <c r="D30" s="10">
        <v>1</v>
      </c>
      <c r="E30" s="10" t="s">
        <v>46</v>
      </c>
      <c r="F30" s="10" t="s">
        <v>43</v>
      </c>
      <c r="G30" s="10" t="s">
        <v>46</v>
      </c>
      <c r="H30" s="10">
        <v>1</v>
      </c>
      <c r="I30" s="10">
        <v>44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63</v>
      </c>
      <c r="D31" s="10">
        <v>2</v>
      </c>
      <c r="E31" s="10" t="s">
        <v>43</v>
      </c>
      <c r="F31" s="10" t="s">
        <v>43</v>
      </c>
      <c r="G31" s="10" t="s">
        <v>43</v>
      </c>
      <c r="H31" s="10">
        <v>2</v>
      </c>
      <c r="I31" s="10">
        <v>61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97</v>
      </c>
      <c r="D32" s="10">
        <v>5</v>
      </c>
      <c r="E32" s="10" t="s">
        <v>43</v>
      </c>
      <c r="F32" s="10" t="s">
        <v>43</v>
      </c>
      <c r="G32" s="10" t="s">
        <v>43</v>
      </c>
      <c r="H32" s="10">
        <v>5</v>
      </c>
      <c r="I32" s="10">
        <v>92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112</v>
      </c>
      <c r="D33" s="10">
        <v>4</v>
      </c>
      <c r="E33" s="10" t="s">
        <v>43</v>
      </c>
      <c r="F33" s="10" t="s">
        <v>43</v>
      </c>
      <c r="G33" s="10">
        <v>1</v>
      </c>
      <c r="H33" s="10">
        <v>3</v>
      </c>
      <c r="I33" s="10">
        <v>108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140</v>
      </c>
      <c r="D34" s="10">
        <v>6</v>
      </c>
      <c r="E34" s="10" t="s">
        <v>43</v>
      </c>
      <c r="F34" s="10">
        <v>1</v>
      </c>
      <c r="G34" s="10">
        <v>1</v>
      </c>
      <c r="H34" s="10">
        <v>4</v>
      </c>
      <c r="I34" s="10">
        <v>134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173</v>
      </c>
      <c r="D35" s="10">
        <v>7</v>
      </c>
      <c r="E35" s="10">
        <v>1</v>
      </c>
      <c r="F35" s="10">
        <v>1</v>
      </c>
      <c r="G35" s="10">
        <v>3</v>
      </c>
      <c r="H35" s="10">
        <v>2</v>
      </c>
      <c r="I35" s="10">
        <v>166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178</v>
      </c>
      <c r="D36" s="10">
        <v>13</v>
      </c>
      <c r="E36" s="10">
        <v>2</v>
      </c>
      <c r="F36" s="10">
        <v>2</v>
      </c>
      <c r="G36" s="10">
        <v>2</v>
      </c>
      <c r="H36" s="10">
        <v>7</v>
      </c>
      <c r="I36" s="10">
        <v>165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156</v>
      </c>
      <c r="D37" s="10">
        <v>8</v>
      </c>
      <c r="E37" s="10" t="s">
        <v>43</v>
      </c>
      <c r="F37" s="10">
        <v>2</v>
      </c>
      <c r="G37" s="10" t="s">
        <v>43</v>
      </c>
      <c r="H37" s="10">
        <v>6</v>
      </c>
      <c r="I37" s="10">
        <v>148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135</v>
      </c>
      <c r="D38" s="10">
        <v>14</v>
      </c>
      <c r="E38" s="10">
        <v>1</v>
      </c>
      <c r="F38" s="10">
        <v>5</v>
      </c>
      <c r="G38" s="10" t="s">
        <v>43</v>
      </c>
      <c r="H38" s="10">
        <v>8</v>
      </c>
      <c r="I38" s="10">
        <v>121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117</v>
      </c>
      <c r="D39" s="10">
        <v>25</v>
      </c>
      <c r="E39" s="10">
        <v>3</v>
      </c>
      <c r="F39" s="10">
        <v>2</v>
      </c>
      <c r="G39" s="10" t="s">
        <v>43</v>
      </c>
      <c r="H39" s="10">
        <v>20</v>
      </c>
      <c r="I39" s="10">
        <v>92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90</v>
      </c>
      <c r="D40" s="10">
        <v>34</v>
      </c>
      <c r="E40" s="10">
        <v>13</v>
      </c>
      <c r="F40" s="10">
        <v>3</v>
      </c>
      <c r="G40" s="10">
        <v>4</v>
      </c>
      <c r="H40" s="10">
        <v>14</v>
      </c>
      <c r="I40" s="10">
        <v>56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76</v>
      </c>
      <c r="D41" s="10">
        <v>64</v>
      </c>
      <c r="E41" s="10">
        <v>36</v>
      </c>
      <c r="F41" s="10">
        <v>1</v>
      </c>
      <c r="G41" s="10">
        <v>10</v>
      </c>
      <c r="H41" s="10">
        <v>17</v>
      </c>
      <c r="I41" s="10">
        <v>12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71</v>
      </c>
      <c r="D42" s="10">
        <v>63</v>
      </c>
      <c r="E42" s="10">
        <v>44</v>
      </c>
      <c r="F42" s="10">
        <v>3</v>
      </c>
      <c r="G42" s="10">
        <v>5</v>
      </c>
      <c r="H42" s="10">
        <v>11</v>
      </c>
      <c r="I42" s="10">
        <v>8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43</v>
      </c>
      <c r="D43" s="10">
        <v>43</v>
      </c>
      <c r="E43" s="10">
        <v>23</v>
      </c>
      <c r="F43" s="10" t="s">
        <v>43</v>
      </c>
      <c r="G43" s="10">
        <v>14</v>
      </c>
      <c r="H43" s="10">
        <v>6</v>
      </c>
      <c r="I43" s="10" t="s">
        <v>43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28</v>
      </c>
      <c r="D44" s="10">
        <v>25</v>
      </c>
      <c r="E44" s="10">
        <v>16</v>
      </c>
      <c r="F44" s="10">
        <v>2</v>
      </c>
      <c r="G44" s="10">
        <v>6</v>
      </c>
      <c r="H44" s="10">
        <v>1</v>
      </c>
      <c r="I44" s="10">
        <v>3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20</v>
      </c>
      <c r="D45" s="10">
        <v>18</v>
      </c>
      <c r="E45" s="10">
        <v>8</v>
      </c>
      <c r="F45" s="10" t="s">
        <v>43</v>
      </c>
      <c r="G45" s="10">
        <v>9</v>
      </c>
      <c r="H45" s="10">
        <v>1</v>
      </c>
      <c r="I45" s="10">
        <v>2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10</v>
      </c>
      <c r="D46" s="10">
        <v>7</v>
      </c>
      <c r="E46" s="10">
        <v>3</v>
      </c>
      <c r="F46" s="10">
        <v>1</v>
      </c>
      <c r="G46" s="10">
        <v>3</v>
      </c>
      <c r="H46" s="10" t="s">
        <v>43</v>
      </c>
      <c r="I46" s="10">
        <v>3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1589</v>
      </c>
      <c r="D48" s="3">
        <v>276</v>
      </c>
      <c r="E48" s="3">
        <v>199</v>
      </c>
      <c r="F48" s="3">
        <v>6</v>
      </c>
      <c r="G48" s="3">
        <v>11</v>
      </c>
      <c r="H48" s="3">
        <v>60</v>
      </c>
      <c r="I48" s="3">
        <v>1313</v>
      </c>
    </row>
    <row r="49" spans="1:11" ht="12" customHeight="1" x14ac:dyDescent="0.2">
      <c r="A49" s="27" t="s">
        <v>32</v>
      </c>
      <c r="B49" s="1" t="s">
        <v>10</v>
      </c>
      <c r="C49" s="10">
        <v>13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13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33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33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32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31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56</v>
      </c>
      <c r="D52" s="10">
        <v>2</v>
      </c>
      <c r="E52" s="10" t="s">
        <v>43</v>
      </c>
      <c r="F52" s="10" t="s">
        <v>43</v>
      </c>
      <c r="G52" s="10" t="s">
        <v>43</v>
      </c>
      <c r="H52" s="10">
        <v>2</v>
      </c>
      <c r="I52" s="10">
        <v>54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92</v>
      </c>
      <c r="D53" s="10">
        <v>1</v>
      </c>
      <c r="E53" s="10" t="s">
        <v>43</v>
      </c>
      <c r="F53" s="10" t="s">
        <v>43</v>
      </c>
      <c r="G53" s="10" t="s">
        <v>43</v>
      </c>
      <c r="H53" s="10">
        <v>1</v>
      </c>
      <c r="I53" s="10">
        <v>91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119</v>
      </c>
      <c r="D54" s="10" t="s">
        <v>43</v>
      </c>
      <c r="E54" s="10" t="s">
        <v>43</v>
      </c>
      <c r="F54" s="10" t="s">
        <v>43</v>
      </c>
      <c r="G54" s="10" t="s">
        <v>43</v>
      </c>
      <c r="H54" s="10" t="s">
        <v>43</v>
      </c>
      <c r="I54" s="10">
        <v>119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152</v>
      </c>
      <c r="D55" s="10">
        <v>6</v>
      </c>
      <c r="E55" s="10" t="s">
        <v>43</v>
      </c>
      <c r="F55" s="10" t="s">
        <v>43</v>
      </c>
      <c r="G55" s="10">
        <v>1</v>
      </c>
      <c r="H55" s="10">
        <v>5</v>
      </c>
      <c r="I55" s="10">
        <v>146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167</v>
      </c>
      <c r="D56" s="10">
        <v>2</v>
      </c>
      <c r="E56" s="10">
        <v>1</v>
      </c>
      <c r="F56" s="10" t="s">
        <v>43</v>
      </c>
      <c r="G56" s="10">
        <v>1</v>
      </c>
      <c r="H56" s="10" t="s">
        <v>43</v>
      </c>
      <c r="I56" s="10">
        <v>165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178</v>
      </c>
      <c r="D57" s="10">
        <v>4</v>
      </c>
      <c r="E57" s="10">
        <v>1</v>
      </c>
      <c r="F57" s="10">
        <v>1</v>
      </c>
      <c r="G57" s="10">
        <v>1</v>
      </c>
      <c r="H57" s="10">
        <v>1</v>
      </c>
      <c r="I57" s="10">
        <v>174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137</v>
      </c>
      <c r="D58" s="10">
        <v>5</v>
      </c>
      <c r="E58" s="10" t="s">
        <v>43</v>
      </c>
      <c r="F58" s="10">
        <v>1</v>
      </c>
      <c r="G58" s="10" t="s">
        <v>43</v>
      </c>
      <c r="H58" s="10">
        <v>4</v>
      </c>
      <c r="I58" s="10">
        <v>132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148</v>
      </c>
      <c r="D59" s="10">
        <v>4</v>
      </c>
      <c r="E59" s="10">
        <v>1</v>
      </c>
      <c r="F59" s="10" t="s">
        <v>43</v>
      </c>
      <c r="G59" s="10" t="s">
        <v>43</v>
      </c>
      <c r="H59" s="10">
        <v>3</v>
      </c>
      <c r="I59" s="10">
        <v>144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112</v>
      </c>
      <c r="D60" s="10">
        <v>10</v>
      </c>
      <c r="E60" s="10" t="s">
        <v>43</v>
      </c>
      <c r="F60" s="10">
        <v>2</v>
      </c>
      <c r="G60" s="10" t="s">
        <v>43</v>
      </c>
      <c r="H60" s="10">
        <v>8</v>
      </c>
      <c r="I60" s="10">
        <v>102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95</v>
      </c>
      <c r="D61" s="10">
        <v>14</v>
      </c>
      <c r="E61" s="10">
        <v>6</v>
      </c>
      <c r="F61" s="10" t="s">
        <v>43</v>
      </c>
      <c r="G61" s="10" t="s">
        <v>43</v>
      </c>
      <c r="H61" s="10">
        <v>8</v>
      </c>
      <c r="I61" s="10">
        <v>81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86</v>
      </c>
      <c r="D62" s="10">
        <v>72</v>
      </c>
      <c r="E62" s="10">
        <v>51</v>
      </c>
      <c r="F62" s="10" t="s">
        <v>43</v>
      </c>
      <c r="G62" s="10">
        <v>2</v>
      </c>
      <c r="H62" s="10">
        <v>19</v>
      </c>
      <c r="I62" s="10">
        <v>14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61</v>
      </c>
      <c r="D63" s="10">
        <v>55</v>
      </c>
      <c r="E63" s="10">
        <v>47</v>
      </c>
      <c r="F63" s="10" t="s">
        <v>43</v>
      </c>
      <c r="G63" s="10">
        <v>1</v>
      </c>
      <c r="H63" s="10">
        <v>7</v>
      </c>
      <c r="I63" s="10">
        <v>6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52</v>
      </c>
      <c r="D64" s="10">
        <v>47</v>
      </c>
      <c r="E64" s="10">
        <v>41</v>
      </c>
      <c r="F64" s="10">
        <v>1</v>
      </c>
      <c r="G64" s="10">
        <v>3</v>
      </c>
      <c r="H64" s="10">
        <v>2</v>
      </c>
      <c r="I64" s="10">
        <v>5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33</v>
      </c>
      <c r="D65" s="10">
        <v>31</v>
      </c>
      <c r="E65" s="10">
        <v>30</v>
      </c>
      <c r="F65" s="10" t="s">
        <v>43</v>
      </c>
      <c r="G65" s="10">
        <v>1</v>
      </c>
      <c r="H65" s="10" t="s">
        <v>43</v>
      </c>
      <c r="I65" s="10">
        <v>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20</v>
      </c>
      <c r="D66" s="10">
        <v>19</v>
      </c>
      <c r="E66" s="10">
        <v>18</v>
      </c>
      <c r="F66" s="10" t="s">
        <v>43</v>
      </c>
      <c r="G66" s="10">
        <v>1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3</v>
      </c>
      <c r="D67" s="10">
        <v>3</v>
      </c>
      <c r="E67" s="10">
        <v>3</v>
      </c>
      <c r="F67" s="10" t="s">
        <v>43</v>
      </c>
      <c r="G67" s="10" t="s">
        <v>43</v>
      </c>
      <c r="H67" s="10" t="s">
        <v>43</v>
      </c>
      <c r="I67" s="10" t="s">
        <v>43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5.1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184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32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47</v>
      </c>
      <c r="B3" s="29" t="s">
        <v>32</v>
      </c>
      <c r="C3" s="29" t="s">
        <v>2</v>
      </c>
      <c r="D3" s="29" t="s">
        <v>3</v>
      </c>
      <c r="E3" s="29" t="s">
        <v>32</v>
      </c>
      <c r="F3" s="29" t="s">
        <v>32</v>
      </c>
      <c r="G3" s="29" t="s">
        <v>32</v>
      </c>
      <c r="H3" s="29" t="s">
        <v>32</v>
      </c>
      <c r="I3" s="29" t="s">
        <v>32</v>
      </c>
    </row>
    <row r="4" spans="1:32" ht="18" customHeight="1" x14ac:dyDescent="0.2">
      <c r="A4" s="29" t="s">
        <v>32</v>
      </c>
      <c r="B4" s="29" t="s">
        <v>32</v>
      </c>
      <c r="C4" s="29" t="s">
        <v>32</v>
      </c>
      <c r="D4" s="29" t="s">
        <v>4</v>
      </c>
      <c r="E4" s="29" t="s">
        <v>32</v>
      </c>
      <c r="F4" s="29" t="s">
        <v>32</v>
      </c>
      <c r="G4" s="29" t="s">
        <v>32</v>
      </c>
      <c r="H4" s="29" t="s">
        <v>32</v>
      </c>
      <c r="I4" s="24" t="s">
        <v>5</v>
      </c>
      <c r="J4" t="s">
        <v>32</v>
      </c>
      <c r="K4" t="s">
        <v>32</v>
      </c>
      <c r="L4" t="s">
        <v>32</v>
      </c>
    </row>
    <row r="5" spans="1:32" ht="34.15" customHeight="1" x14ac:dyDescent="0.2">
      <c r="A5" s="29" t="s">
        <v>32</v>
      </c>
      <c r="B5" s="29" t="s">
        <v>32</v>
      </c>
      <c r="C5" s="29" t="s">
        <v>32</v>
      </c>
      <c r="D5" s="2" t="s">
        <v>6</v>
      </c>
      <c r="E5" s="2" t="s">
        <v>7</v>
      </c>
      <c r="F5" s="2" t="s">
        <v>8</v>
      </c>
      <c r="G5" s="2" t="s">
        <v>48</v>
      </c>
      <c r="H5" s="2" t="s">
        <v>9</v>
      </c>
      <c r="I5" s="25"/>
      <c r="J5" t="s">
        <v>32</v>
      </c>
      <c r="K5" t="s">
        <v>32</v>
      </c>
      <c r="L5" t="s">
        <v>32</v>
      </c>
    </row>
    <row r="6" spans="1:32" ht="12" customHeight="1" x14ac:dyDescent="0.2">
      <c r="A6" s="30" t="s">
        <v>6</v>
      </c>
      <c r="B6" s="9" t="s">
        <v>32</v>
      </c>
      <c r="C6" s="3">
        <v>2796</v>
      </c>
      <c r="D6" s="3">
        <v>631</v>
      </c>
      <c r="E6" s="3">
        <v>365</v>
      </c>
      <c r="F6" s="3">
        <v>53</v>
      </c>
      <c r="G6" s="3">
        <v>107</v>
      </c>
      <c r="H6" s="3">
        <v>106</v>
      </c>
      <c r="I6" s="3">
        <v>2165</v>
      </c>
    </row>
    <row r="7" spans="1:32" ht="12" customHeight="1" x14ac:dyDescent="0.2">
      <c r="A7" s="27" t="s">
        <v>32</v>
      </c>
      <c r="B7" s="1" t="s">
        <v>10</v>
      </c>
      <c r="C7" s="10">
        <v>30</v>
      </c>
      <c r="D7" s="10">
        <v>1</v>
      </c>
      <c r="E7" s="10" t="s">
        <v>46</v>
      </c>
      <c r="F7" s="10" t="s">
        <v>43</v>
      </c>
      <c r="G7" s="10" t="s">
        <v>46</v>
      </c>
      <c r="H7" s="10">
        <v>1</v>
      </c>
      <c r="I7" s="10">
        <v>29</v>
      </c>
      <c r="J7" t="s">
        <v>32</v>
      </c>
      <c r="K7" t="s">
        <v>32</v>
      </c>
    </row>
    <row r="8" spans="1:32" ht="12" customHeight="1" x14ac:dyDescent="0.2">
      <c r="A8" s="27" t="s">
        <v>32</v>
      </c>
      <c r="B8" s="1" t="s">
        <v>11</v>
      </c>
      <c r="C8" s="10">
        <v>73</v>
      </c>
      <c r="D8" s="10">
        <v>1</v>
      </c>
      <c r="E8" s="10" t="s">
        <v>46</v>
      </c>
      <c r="F8" s="10">
        <v>1</v>
      </c>
      <c r="G8" s="10" t="s">
        <v>46</v>
      </c>
      <c r="H8" s="10" t="s">
        <v>43</v>
      </c>
      <c r="I8" s="10">
        <v>72</v>
      </c>
      <c r="J8" t="s">
        <v>32</v>
      </c>
      <c r="K8" t="s">
        <v>32</v>
      </c>
    </row>
    <row r="9" spans="1:32" ht="12" customHeight="1" x14ac:dyDescent="0.2">
      <c r="A9" s="27" t="s">
        <v>32</v>
      </c>
      <c r="B9" s="1" t="s">
        <v>12</v>
      </c>
      <c r="C9" s="10">
        <v>95</v>
      </c>
      <c r="D9" s="10">
        <v>6</v>
      </c>
      <c r="E9" s="10" t="s">
        <v>46</v>
      </c>
      <c r="F9" s="10">
        <v>3</v>
      </c>
      <c r="G9" s="10" t="s">
        <v>46</v>
      </c>
      <c r="H9" s="10">
        <v>3</v>
      </c>
      <c r="I9" s="10">
        <v>89</v>
      </c>
      <c r="J9" t="s">
        <v>32</v>
      </c>
      <c r="K9" t="s">
        <v>32</v>
      </c>
    </row>
    <row r="10" spans="1:32" ht="12" customHeight="1" x14ac:dyDescent="0.2">
      <c r="A10" s="27" t="s">
        <v>32</v>
      </c>
      <c r="B10" s="1" t="s">
        <v>13</v>
      </c>
      <c r="C10" s="10">
        <v>156</v>
      </c>
      <c r="D10" s="10">
        <v>9</v>
      </c>
      <c r="E10" s="10" t="s">
        <v>43</v>
      </c>
      <c r="F10" s="10">
        <v>3</v>
      </c>
      <c r="G10" s="10" t="s">
        <v>43</v>
      </c>
      <c r="H10" s="10">
        <v>6</v>
      </c>
      <c r="I10" s="10">
        <v>147</v>
      </c>
      <c r="J10" t="s">
        <v>32</v>
      </c>
      <c r="K10" t="s">
        <v>32</v>
      </c>
    </row>
    <row r="11" spans="1:32" ht="12" customHeight="1" x14ac:dyDescent="0.2">
      <c r="A11" s="27" t="s">
        <v>32</v>
      </c>
      <c r="B11" s="1" t="s">
        <v>14</v>
      </c>
      <c r="C11" s="10">
        <v>166</v>
      </c>
      <c r="D11" s="10">
        <v>7</v>
      </c>
      <c r="E11" s="10" t="s">
        <v>43</v>
      </c>
      <c r="F11" s="10" t="s">
        <v>43</v>
      </c>
      <c r="G11" s="10">
        <v>1</v>
      </c>
      <c r="H11" s="10">
        <v>6</v>
      </c>
      <c r="I11" s="10">
        <v>159</v>
      </c>
      <c r="J11" t="s">
        <v>32</v>
      </c>
      <c r="K11" t="s">
        <v>32</v>
      </c>
    </row>
    <row r="12" spans="1:32" ht="12" customHeight="1" x14ac:dyDescent="0.2">
      <c r="A12" s="27" t="s">
        <v>32</v>
      </c>
      <c r="B12" s="1" t="s">
        <v>15</v>
      </c>
      <c r="C12" s="10">
        <v>182</v>
      </c>
      <c r="D12" s="10">
        <v>6</v>
      </c>
      <c r="E12" s="10" t="s">
        <v>43</v>
      </c>
      <c r="F12" s="10">
        <v>1</v>
      </c>
      <c r="G12" s="10">
        <v>1</v>
      </c>
      <c r="H12" s="10">
        <v>4</v>
      </c>
      <c r="I12" s="10">
        <v>176</v>
      </c>
      <c r="J12" t="s">
        <v>32</v>
      </c>
      <c r="K12" t="s">
        <v>32</v>
      </c>
    </row>
    <row r="13" spans="1:32" ht="12" customHeight="1" x14ac:dyDescent="0.2">
      <c r="A13" s="27" t="s">
        <v>32</v>
      </c>
      <c r="B13" s="1" t="s">
        <v>16</v>
      </c>
      <c r="C13" s="10">
        <v>263</v>
      </c>
      <c r="D13" s="10">
        <v>19</v>
      </c>
      <c r="E13" s="10">
        <v>1</v>
      </c>
      <c r="F13" s="10">
        <v>1</v>
      </c>
      <c r="G13" s="10">
        <v>1</v>
      </c>
      <c r="H13" s="10">
        <v>16</v>
      </c>
      <c r="I13" s="10">
        <v>244</v>
      </c>
      <c r="J13" t="s">
        <v>32</v>
      </c>
      <c r="K13" t="s">
        <v>32</v>
      </c>
    </row>
    <row r="14" spans="1:32" ht="12" customHeight="1" x14ac:dyDescent="0.2">
      <c r="A14" s="27" t="s">
        <v>32</v>
      </c>
      <c r="B14" s="1" t="s">
        <v>17</v>
      </c>
      <c r="C14" s="10">
        <v>280</v>
      </c>
      <c r="D14" s="10">
        <v>12</v>
      </c>
      <c r="E14" s="10">
        <v>1</v>
      </c>
      <c r="F14" s="10" t="s">
        <v>43</v>
      </c>
      <c r="G14" s="10">
        <v>3</v>
      </c>
      <c r="H14" s="10">
        <v>8</v>
      </c>
      <c r="I14" s="10">
        <v>268</v>
      </c>
      <c r="J14" t="s">
        <v>32</v>
      </c>
      <c r="K14" t="s">
        <v>32</v>
      </c>
    </row>
    <row r="15" spans="1:32" ht="12" customHeight="1" x14ac:dyDescent="0.2">
      <c r="A15" s="27" t="s">
        <v>32</v>
      </c>
      <c r="B15" s="1" t="s">
        <v>18</v>
      </c>
      <c r="C15" s="10">
        <v>285</v>
      </c>
      <c r="D15" s="10">
        <v>18</v>
      </c>
      <c r="E15" s="10">
        <v>3</v>
      </c>
      <c r="F15" s="10">
        <v>1</v>
      </c>
      <c r="G15" s="10" t="s">
        <v>43</v>
      </c>
      <c r="H15" s="10">
        <v>14</v>
      </c>
      <c r="I15" s="10">
        <v>267</v>
      </c>
      <c r="J15" t="s">
        <v>32</v>
      </c>
      <c r="K15" t="s">
        <v>32</v>
      </c>
    </row>
    <row r="16" spans="1:32" ht="12" customHeight="1" x14ac:dyDescent="0.2">
      <c r="A16" s="27" t="s">
        <v>32</v>
      </c>
      <c r="B16" s="1" t="s">
        <v>19</v>
      </c>
      <c r="C16" s="10">
        <v>205</v>
      </c>
      <c r="D16" s="10">
        <v>9</v>
      </c>
      <c r="E16" s="10">
        <v>4</v>
      </c>
      <c r="F16" s="10">
        <v>2</v>
      </c>
      <c r="G16" s="10">
        <v>1</v>
      </c>
      <c r="H16" s="10">
        <v>2</v>
      </c>
      <c r="I16" s="10">
        <v>196</v>
      </c>
      <c r="J16" t="s">
        <v>32</v>
      </c>
      <c r="K16" t="s">
        <v>32</v>
      </c>
    </row>
    <row r="17" spans="1:12" ht="12" customHeight="1" x14ac:dyDescent="0.2">
      <c r="A17" s="27" t="s">
        <v>32</v>
      </c>
      <c r="B17" s="1" t="s">
        <v>20</v>
      </c>
      <c r="C17" s="10">
        <v>200</v>
      </c>
      <c r="D17" s="10">
        <v>13</v>
      </c>
      <c r="E17" s="10">
        <v>4</v>
      </c>
      <c r="F17" s="10">
        <v>7</v>
      </c>
      <c r="G17" s="10" t="s">
        <v>43</v>
      </c>
      <c r="H17" s="10">
        <v>2</v>
      </c>
      <c r="I17" s="10">
        <v>187</v>
      </c>
      <c r="J17" t="s">
        <v>32</v>
      </c>
      <c r="K17" t="s">
        <v>32</v>
      </c>
    </row>
    <row r="18" spans="1:12" ht="12" customHeight="1" x14ac:dyDescent="0.2">
      <c r="A18" s="27" t="s">
        <v>32</v>
      </c>
      <c r="B18" s="1" t="s">
        <v>21</v>
      </c>
      <c r="C18" s="10">
        <v>172</v>
      </c>
      <c r="D18" s="10">
        <v>21</v>
      </c>
      <c r="E18" s="10">
        <v>5</v>
      </c>
      <c r="F18" s="10">
        <v>6</v>
      </c>
      <c r="G18" s="10">
        <v>1</v>
      </c>
      <c r="H18" s="10">
        <v>9</v>
      </c>
      <c r="I18" s="10">
        <v>151</v>
      </c>
      <c r="J18" t="s">
        <v>32</v>
      </c>
      <c r="K18" t="s">
        <v>32</v>
      </c>
    </row>
    <row r="19" spans="1:12" ht="12" customHeight="1" x14ac:dyDescent="0.2">
      <c r="A19" s="27" t="s">
        <v>32</v>
      </c>
      <c r="B19" s="1" t="s">
        <v>22</v>
      </c>
      <c r="C19" s="10">
        <v>140</v>
      </c>
      <c r="D19" s="10">
        <v>41</v>
      </c>
      <c r="E19" s="10">
        <v>22</v>
      </c>
      <c r="F19" s="10">
        <v>4</v>
      </c>
      <c r="G19" s="10">
        <v>5</v>
      </c>
      <c r="H19" s="10">
        <v>10</v>
      </c>
      <c r="I19" s="10">
        <v>99</v>
      </c>
      <c r="J19" t="s">
        <v>32</v>
      </c>
      <c r="K19" t="s">
        <v>32</v>
      </c>
    </row>
    <row r="20" spans="1:12" ht="12" customHeight="1" x14ac:dyDescent="0.2">
      <c r="A20" s="27" t="s">
        <v>32</v>
      </c>
      <c r="B20" s="1" t="s">
        <v>23</v>
      </c>
      <c r="C20" s="10">
        <v>118</v>
      </c>
      <c r="D20" s="10">
        <v>82</v>
      </c>
      <c r="E20" s="10">
        <v>58</v>
      </c>
      <c r="F20" s="10">
        <v>7</v>
      </c>
      <c r="G20" s="10">
        <v>6</v>
      </c>
      <c r="H20" s="10">
        <v>11</v>
      </c>
      <c r="I20" s="10">
        <v>36</v>
      </c>
      <c r="J20" t="s">
        <v>32</v>
      </c>
      <c r="K20" t="s">
        <v>32</v>
      </c>
    </row>
    <row r="21" spans="1:12" ht="12" customHeight="1" x14ac:dyDescent="0.2">
      <c r="A21" s="27" t="s">
        <v>32</v>
      </c>
      <c r="B21" s="1" t="s">
        <v>24</v>
      </c>
      <c r="C21" s="10">
        <v>170</v>
      </c>
      <c r="D21" s="10">
        <v>151</v>
      </c>
      <c r="E21" s="10">
        <v>113</v>
      </c>
      <c r="F21" s="10">
        <v>6</v>
      </c>
      <c r="G21" s="10">
        <v>23</v>
      </c>
      <c r="H21" s="10">
        <v>9</v>
      </c>
      <c r="I21" s="10">
        <v>19</v>
      </c>
      <c r="J21" t="s">
        <v>32</v>
      </c>
      <c r="K21" t="s">
        <v>32</v>
      </c>
    </row>
    <row r="22" spans="1:12" ht="12" customHeight="1" x14ac:dyDescent="0.2">
      <c r="A22" s="27" t="s">
        <v>32</v>
      </c>
      <c r="B22" s="1" t="s">
        <v>25</v>
      </c>
      <c r="C22" s="10">
        <v>103</v>
      </c>
      <c r="D22" s="10">
        <v>94</v>
      </c>
      <c r="E22" s="10">
        <v>68</v>
      </c>
      <c r="F22" s="10">
        <v>4</v>
      </c>
      <c r="G22" s="10">
        <v>19</v>
      </c>
      <c r="H22" s="10">
        <v>3</v>
      </c>
      <c r="I22" s="10">
        <v>9</v>
      </c>
      <c r="J22" t="s">
        <v>32</v>
      </c>
      <c r="K22" t="s">
        <v>32</v>
      </c>
    </row>
    <row r="23" spans="1:12" ht="12" customHeight="1" x14ac:dyDescent="0.2">
      <c r="A23" s="27" t="s">
        <v>32</v>
      </c>
      <c r="B23" s="1" t="s">
        <v>26</v>
      </c>
      <c r="C23" s="10">
        <v>82</v>
      </c>
      <c r="D23" s="10">
        <v>72</v>
      </c>
      <c r="E23" s="10">
        <v>51</v>
      </c>
      <c r="F23" s="10">
        <v>2</v>
      </c>
      <c r="G23" s="10">
        <v>17</v>
      </c>
      <c r="H23" s="10">
        <v>2</v>
      </c>
      <c r="I23" s="10">
        <v>10</v>
      </c>
      <c r="J23" t="s">
        <v>32</v>
      </c>
      <c r="K23" t="s">
        <v>32</v>
      </c>
    </row>
    <row r="24" spans="1:12" ht="12" customHeight="1" x14ac:dyDescent="0.2">
      <c r="A24" s="27" t="s">
        <v>32</v>
      </c>
      <c r="B24" s="1" t="s">
        <v>27</v>
      </c>
      <c r="C24" s="10">
        <v>48</v>
      </c>
      <c r="D24" s="10">
        <v>45</v>
      </c>
      <c r="E24" s="10">
        <v>23</v>
      </c>
      <c r="F24" s="10">
        <v>3</v>
      </c>
      <c r="G24" s="10">
        <v>19</v>
      </c>
      <c r="H24" s="10" t="s">
        <v>43</v>
      </c>
      <c r="I24" s="10">
        <v>3</v>
      </c>
      <c r="J24" t="s">
        <v>32</v>
      </c>
      <c r="K24" t="s">
        <v>32</v>
      </c>
    </row>
    <row r="25" spans="1:12" ht="12" customHeight="1" x14ac:dyDescent="0.2">
      <c r="A25" s="27" t="s">
        <v>32</v>
      </c>
      <c r="B25" s="1" t="s">
        <v>28</v>
      </c>
      <c r="C25" s="10">
        <v>28</v>
      </c>
      <c r="D25" s="10">
        <v>24</v>
      </c>
      <c r="E25" s="10">
        <v>12</v>
      </c>
      <c r="F25" s="10">
        <v>2</v>
      </c>
      <c r="G25" s="10">
        <v>10</v>
      </c>
      <c r="H25" s="10" t="s">
        <v>43</v>
      </c>
      <c r="I25" s="10">
        <v>4</v>
      </c>
      <c r="J25" t="s">
        <v>32</v>
      </c>
      <c r="K25" t="s">
        <v>32</v>
      </c>
    </row>
    <row r="26" spans="1:12" ht="12" customHeight="1" x14ac:dyDescent="0.25">
      <c r="A26" s="27" t="s">
        <v>32</v>
      </c>
      <c r="B26" s="1" t="s">
        <v>29</v>
      </c>
      <c r="C26" s="10" t="s">
        <v>43</v>
      </c>
      <c r="D26" s="10" t="s">
        <v>43</v>
      </c>
      <c r="E26" s="10" t="s">
        <v>43</v>
      </c>
      <c r="F26" s="10" t="s">
        <v>43</v>
      </c>
      <c r="G26" s="10" t="s">
        <v>43</v>
      </c>
      <c r="H26" s="10" t="s">
        <v>43</v>
      </c>
      <c r="I26" s="10" t="s">
        <v>43</v>
      </c>
      <c r="J26" t="s">
        <v>32</v>
      </c>
      <c r="K26" t="s">
        <v>32</v>
      </c>
      <c r="L26" t="s">
        <v>32</v>
      </c>
    </row>
    <row r="27" spans="1:12" ht="12" customHeight="1" x14ac:dyDescent="0.2">
      <c r="A27" s="26" t="s">
        <v>30</v>
      </c>
      <c r="B27" s="4" t="s">
        <v>32</v>
      </c>
      <c r="C27" s="3">
        <v>1523</v>
      </c>
      <c r="D27" s="3">
        <v>401</v>
      </c>
      <c r="E27" s="3">
        <v>187</v>
      </c>
      <c r="F27" s="3">
        <v>46</v>
      </c>
      <c r="G27" s="3">
        <v>86</v>
      </c>
      <c r="H27" s="3">
        <v>82</v>
      </c>
      <c r="I27" s="3">
        <v>1122</v>
      </c>
    </row>
    <row r="28" spans="1:12" ht="12" customHeight="1" x14ac:dyDescent="0.2">
      <c r="A28" s="27" t="s">
        <v>32</v>
      </c>
      <c r="B28" s="1" t="s">
        <v>10</v>
      </c>
      <c r="C28" s="10">
        <v>13</v>
      </c>
      <c r="D28" s="10">
        <v>1</v>
      </c>
      <c r="E28" s="10" t="s">
        <v>46</v>
      </c>
      <c r="F28" s="10" t="s">
        <v>43</v>
      </c>
      <c r="G28" s="10" t="s">
        <v>46</v>
      </c>
      <c r="H28" s="10">
        <v>1</v>
      </c>
      <c r="I28" s="10">
        <v>12</v>
      </c>
      <c r="J28" t="s">
        <v>32</v>
      </c>
      <c r="K28" t="s">
        <v>32</v>
      </c>
    </row>
    <row r="29" spans="1:12" ht="12" customHeight="1" x14ac:dyDescent="0.2">
      <c r="A29" s="27" t="s">
        <v>32</v>
      </c>
      <c r="B29" s="1" t="s">
        <v>11</v>
      </c>
      <c r="C29" s="10">
        <v>38</v>
      </c>
      <c r="D29" s="10">
        <v>1</v>
      </c>
      <c r="E29" s="10" t="s">
        <v>46</v>
      </c>
      <c r="F29" s="10">
        <v>1</v>
      </c>
      <c r="G29" s="10" t="s">
        <v>46</v>
      </c>
      <c r="H29" s="10" t="s">
        <v>43</v>
      </c>
      <c r="I29" s="10">
        <v>37</v>
      </c>
      <c r="J29" t="s">
        <v>32</v>
      </c>
      <c r="K29" t="s">
        <v>32</v>
      </c>
    </row>
    <row r="30" spans="1:12" ht="12" customHeight="1" x14ac:dyDescent="0.2">
      <c r="A30" s="27" t="s">
        <v>32</v>
      </c>
      <c r="B30" s="1" t="s">
        <v>12</v>
      </c>
      <c r="C30" s="10">
        <v>50</v>
      </c>
      <c r="D30" s="10">
        <v>5</v>
      </c>
      <c r="E30" s="10" t="s">
        <v>46</v>
      </c>
      <c r="F30" s="10">
        <v>2</v>
      </c>
      <c r="G30" s="10" t="s">
        <v>46</v>
      </c>
      <c r="H30" s="10">
        <v>3</v>
      </c>
      <c r="I30" s="10">
        <v>45</v>
      </c>
      <c r="J30" t="s">
        <v>32</v>
      </c>
      <c r="K30" t="s">
        <v>32</v>
      </c>
    </row>
    <row r="31" spans="1:12" ht="12" customHeight="1" x14ac:dyDescent="0.2">
      <c r="A31" s="27" t="s">
        <v>32</v>
      </c>
      <c r="B31" s="1" t="s">
        <v>13</v>
      </c>
      <c r="C31" s="10">
        <v>80</v>
      </c>
      <c r="D31" s="10">
        <v>5</v>
      </c>
      <c r="E31" s="10" t="s">
        <v>43</v>
      </c>
      <c r="F31" s="10">
        <v>2</v>
      </c>
      <c r="G31" s="10" t="s">
        <v>43</v>
      </c>
      <c r="H31" s="10">
        <v>3</v>
      </c>
      <c r="I31" s="10">
        <v>75</v>
      </c>
      <c r="J31" t="s">
        <v>32</v>
      </c>
      <c r="K31" t="s">
        <v>32</v>
      </c>
    </row>
    <row r="32" spans="1:12" ht="12" customHeight="1" x14ac:dyDescent="0.2">
      <c r="A32" s="27" t="s">
        <v>32</v>
      </c>
      <c r="B32" s="1" t="s">
        <v>14</v>
      </c>
      <c r="C32" s="10">
        <v>87</v>
      </c>
      <c r="D32" s="10">
        <v>7</v>
      </c>
      <c r="E32" s="10" t="s">
        <v>43</v>
      </c>
      <c r="F32" s="10" t="s">
        <v>43</v>
      </c>
      <c r="G32" s="10">
        <v>1</v>
      </c>
      <c r="H32" s="10">
        <v>6</v>
      </c>
      <c r="I32" s="10">
        <v>80</v>
      </c>
      <c r="J32" t="s">
        <v>32</v>
      </c>
      <c r="K32" t="s">
        <v>32</v>
      </c>
    </row>
    <row r="33" spans="1:12" ht="12" customHeight="1" x14ac:dyDescent="0.2">
      <c r="A33" s="27" t="s">
        <v>32</v>
      </c>
      <c r="B33" s="1" t="s">
        <v>15</v>
      </c>
      <c r="C33" s="10">
        <v>84</v>
      </c>
      <c r="D33" s="10">
        <v>2</v>
      </c>
      <c r="E33" s="10" t="s">
        <v>43</v>
      </c>
      <c r="F33" s="10" t="s">
        <v>43</v>
      </c>
      <c r="G33" s="10">
        <v>1</v>
      </c>
      <c r="H33" s="10">
        <v>1</v>
      </c>
      <c r="I33" s="10">
        <v>82</v>
      </c>
      <c r="J33" t="s">
        <v>32</v>
      </c>
      <c r="K33" t="s">
        <v>32</v>
      </c>
    </row>
    <row r="34" spans="1:12" ht="12" customHeight="1" x14ac:dyDescent="0.2">
      <c r="A34" s="27" t="s">
        <v>32</v>
      </c>
      <c r="B34" s="1" t="s">
        <v>16</v>
      </c>
      <c r="C34" s="10">
        <v>141</v>
      </c>
      <c r="D34" s="10">
        <v>14</v>
      </c>
      <c r="E34" s="10">
        <v>1</v>
      </c>
      <c r="F34" s="10">
        <v>1</v>
      </c>
      <c r="G34" s="10">
        <v>1</v>
      </c>
      <c r="H34" s="10">
        <v>11</v>
      </c>
      <c r="I34" s="10">
        <v>127</v>
      </c>
      <c r="J34" t="s">
        <v>32</v>
      </c>
      <c r="K34" t="s">
        <v>32</v>
      </c>
    </row>
    <row r="35" spans="1:12" ht="12" customHeight="1" x14ac:dyDescent="0.2">
      <c r="A35" s="27" t="s">
        <v>32</v>
      </c>
      <c r="B35" s="1" t="s">
        <v>17</v>
      </c>
      <c r="C35" s="10">
        <v>159</v>
      </c>
      <c r="D35" s="10">
        <v>8</v>
      </c>
      <c r="E35" s="10" t="s">
        <v>43</v>
      </c>
      <c r="F35" s="10" t="s">
        <v>43</v>
      </c>
      <c r="G35" s="10">
        <v>1</v>
      </c>
      <c r="H35" s="10">
        <v>7</v>
      </c>
      <c r="I35" s="10">
        <v>151</v>
      </c>
      <c r="J35" t="s">
        <v>32</v>
      </c>
      <c r="K35" t="s">
        <v>32</v>
      </c>
    </row>
    <row r="36" spans="1:12" ht="12" customHeight="1" x14ac:dyDescent="0.2">
      <c r="A36" s="27" t="s">
        <v>32</v>
      </c>
      <c r="B36" s="1" t="s">
        <v>18</v>
      </c>
      <c r="C36" s="10">
        <v>155</v>
      </c>
      <c r="D36" s="10">
        <v>14</v>
      </c>
      <c r="E36" s="10">
        <v>3</v>
      </c>
      <c r="F36" s="10">
        <v>1</v>
      </c>
      <c r="G36" s="10" t="s">
        <v>43</v>
      </c>
      <c r="H36" s="10">
        <v>10</v>
      </c>
      <c r="I36" s="10">
        <v>141</v>
      </c>
      <c r="J36" t="s">
        <v>32</v>
      </c>
      <c r="K36" t="s">
        <v>32</v>
      </c>
    </row>
    <row r="37" spans="1:12" ht="12" customHeight="1" x14ac:dyDescent="0.2">
      <c r="A37" s="27" t="s">
        <v>32</v>
      </c>
      <c r="B37" s="1" t="s">
        <v>19</v>
      </c>
      <c r="C37" s="10">
        <v>104</v>
      </c>
      <c r="D37" s="10">
        <v>4</v>
      </c>
      <c r="E37" s="10">
        <v>1</v>
      </c>
      <c r="F37" s="10">
        <v>1</v>
      </c>
      <c r="G37" s="10" t="s">
        <v>43</v>
      </c>
      <c r="H37" s="10">
        <v>2</v>
      </c>
      <c r="I37" s="10">
        <v>100</v>
      </c>
      <c r="J37" t="s">
        <v>32</v>
      </c>
      <c r="K37" t="s">
        <v>32</v>
      </c>
    </row>
    <row r="38" spans="1:12" ht="12" customHeight="1" x14ac:dyDescent="0.2">
      <c r="A38" s="27" t="s">
        <v>32</v>
      </c>
      <c r="B38" s="1" t="s">
        <v>20</v>
      </c>
      <c r="C38" s="10">
        <v>111</v>
      </c>
      <c r="D38" s="10">
        <v>11</v>
      </c>
      <c r="E38" s="10">
        <v>2</v>
      </c>
      <c r="F38" s="10">
        <v>7</v>
      </c>
      <c r="G38" s="10" t="s">
        <v>43</v>
      </c>
      <c r="H38" s="10">
        <v>2</v>
      </c>
      <c r="I38" s="10">
        <v>100</v>
      </c>
      <c r="J38" t="s">
        <v>32</v>
      </c>
      <c r="K38" t="s">
        <v>32</v>
      </c>
    </row>
    <row r="39" spans="1:12" ht="12" customHeight="1" x14ac:dyDescent="0.2">
      <c r="A39" s="27" t="s">
        <v>32</v>
      </c>
      <c r="B39" s="1" t="s">
        <v>21</v>
      </c>
      <c r="C39" s="10">
        <v>98</v>
      </c>
      <c r="D39" s="10">
        <v>18</v>
      </c>
      <c r="E39" s="10">
        <v>2</v>
      </c>
      <c r="F39" s="10">
        <v>6</v>
      </c>
      <c r="G39" s="10">
        <v>1</v>
      </c>
      <c r="H39" s="10">
        <v>9</v>
      </c>
      <c r="I39" s="10">
        <v>80</v>
      </c>
      <c r="J39" t="s">
        <v>32</v>
      </c>
      <c r="K39" t="s">
        <v>32</v>
      </c>
    </row>
    <row r="40" spans="1:12" ht="12" customHeight="1" x14ac:dyDescent="0.2">
      <c r="A40" s="27" t="s">
        <v>32</v>
      </c>
      <c r="B40" s="1" t="s">
        <v>22</v>
      </c>
      <c r="C40" s="10">
        <v>80</v>
      </c>
      <c r="D40" s="10">
        <v>32</v>
      </c>
      <c r="E40" s="10">
        <v>14</v>
      </c>
      <c r="F40" s="10">
        <v>4</v>
      </c>
      <c r="G40" s="10">
        <v>4</v>
      </c>
      <c r="H40" s="10">
        <v>10</v>
      </c>
      <c r="I40" s="10">
        <v>48</v>
      </c>
      <c r="J40" t="s">
        <v>32</v>
      </c>
      <c r="K40" t="s">
        <v>32</v>
      </c>
    </row>
    <row r="41" spans="1:12" ht="12" customHeight="1" x14ac:dyDescent="0.2">
      <c r="A41" s="27" t="s">
        <v>32</v>
      </c>
      <c r="B41" s="1" t="s">
        <v>23</v>
      </c>
      <c r="C41" s="10">
        <v>70</v>
      </c>
      <c r="D41" s="10">
        <v>53</v>
      </c>
      <c r="E41" s="10">
        <v>32</v>
      </c>
      <c r="F41" s="10">
        <v>6</v>
      </c>
      <c r="G41" s="10">
        <v>6</v>
      </c>
      <c r="H41" s="10">
        <v>9</v>
      </c>
      <c r="I41" s="10">
        <v>17</v>
      </c>
      <c r="J41" t="s">
        <v>32</v>
      </c>
      <c r="K41" t="s">
        <v>32</v>
      </c>
    </row>
    <row r="42" spans="1:12" ht="12" customHeight="1" x14ac:dyDescent="0.2">
      <c r="A42" s="27" t="s">
        <v>32</v>
      </c>
      <c r="B42" s="1" t="s">
        <v>24</v>
      </c>
      <c r="C42" s="10">
        <v>92</v>
      </c>
      <c r="D42" s="10">
        <v>83</v>
      </c>
      <c r="E42" s="10">
        <v>56</v>
      </c>
      <c r="F42" s="10">
        <v>5</v>
      </c>
      <c r="G42" s="10">
        <v>18</v>
      </c>
      <c r="H42" s="10">
        <v>4</v>
      </c>
      <c r="I42" s="10">
        <v>9</v>
      </c>
      <c r="J42" t="s">
        <v>32</v>
      </c>
      <c r="K42" t="s">
        <v>32</v>
      </c>
    </row>
    <row r="43" spans="1:12" ht="12" customHeight="1" x14ac:dyDescent="0.2">
      <c r="A43" s="27" t="s">
        <v>32</v>
      </c>
      <c r="B43" s="1" t="s">
        <v>25</v>
      </c>
      <c r="C43" s="10">
        <v>59</v>
      </c>
      <c r="D43" s="10">
        <v>53</v>
      </c>
      <c r="E43" s="10">
        <v>30</v>
      </c>
      <c r="F43" s="10">
        <v>4</v>
      </c>
      <c r="G43" s="10">
        <v>17</v>
      </c>
      <c r="H43" s="10">
        <v>2</v>
      </c>
      <c r="I43" s="10">
        <v>6</v>
      </c>
      <c r="J43" t="s">
        <v>32</v>
      </c>
      <c r="K43" t="s">
        <v>32</v>
      </c>
    </row>
    <row r="44" spans="1:12" ht="12" customHeight="1" x14ac:dyDescent="0.2">
      <c r="A44" s="27" t="s">
        <v>32</v>
      </c>
      <c r="B44" s="1" t="s">
        <v>26</v>
      </c>
      <c r="C44" s="10">
        <v>53</v>
      </c>
      <c r="D44" s="10">
        <v>45</v>
      </c>
      <c r="E44" s="10">
        <v>27</v>
      </c>
      <c r="F44" s="10">
        <v>2</v>
      </c>
      <c r="G44" s="10">
        <v>14</v>
      </c>
      <c r="H44" s="10">
        <v>2</v>
      </c>
      <c r="I44" s="10">
        <v>8</v>
      </c>
      <c r="J44" t="s">
        <v>32</v>
      </c>
      <c r="K44" t="s">
        <v>32</v>
      </c>
    </row>
    <row r="45" spans="1:12" ht="12" customHeight="1" x14ac:dyDescent="0.2">
      <c r="A45" s="27" t="s">
        <v>32</v>
      </c>
      <c r="B45" s="1" t="s">
        <v>27</v>
      </c>
      <c r="C45" s="10">
        <v>32</v>
      </c>
      <c r="D45" s="10">
        <v>30</v>
      </c>
      <c r="E45" s="10">
        <v>12</v>
      </c>
      <c r="F45" s="10">
        <v>2</v>
      </c>
      <c r="G45" s="10">
        <v>16</v>
      </c>
      <c r="H45" s="10" t="s">
        <v>43</v>
      </c>
      <c r="I45" s="10">
        <v>2</v>
      </c>
      <c r="J45" t="s">
        <v>32</v>
      </c>
      <c r="K45" t="s">
        <v>32</v>
      </c>
    </row>
    <row r="46" spans="1:12" ht="12" customHeight="1" x14ac:dyDescent="0.2">
      <c r="A46" s="27" t="s">
        <v>32</v>
      </c>
      <c r="B46" s="1" t="s">
        <v>28</v>
      </c>
      <c r="C46" s="10">
        <v>17</v>
      </c>
      <c r="D46" s="10">
        <v>15</v>
      </c>
      <c r="E46" s="10">
        <v>7</v>
      </c>
      <c r="F46" s="10">
        <v>2</v>
      </c>
      <c r="G46" s="10">
        <v>6</v>
      </c>
      <c r="H46" s="10" t="s">
        <v>43</v>
      </c>
      <c r="I46" s="10">
        <v>2</v>
      </c>
      <c r="J46" t="s">
        <v>32</v>
      </c>
      <c r="K46" t="s">
        <v>32</v>
      </c>
    </row>
    <row r="47" spans="1:12" ht="12" customHeight="1" x14ac:dyDescent="0.2">
      <c r="A47" s="27" t="s">
        <v>32</v>
      </c>
      <c r="B47" s="1" t="s">
        <v>29</v>
      </c>
      <c r="C47" s="10" t="s">
        <v>43</v>
      </c>
      <c r="D47" s="10" t="s">
        <v>43</v>
      </c>
      <c r="E47" s="10" t="s">
        <v>43</v>
      </c>
      <c r="F47" s="10" t="s">
        <v>43</v>
      </c>
      <c r="G47" s="10" t="s">
        <v>43</v>
      </c>
      <c r="H47" s="10" t="s">
        <v>43</v>
      </c>
      <c r="I47" s="10" t="s">
        <v>43</v>
      </c>
      <c r="J47" t="s">
        <v>32</v>
      </c>
      <c r="K47" t="s">
        <v>32</v>
      </c>
      <c r="L47" t="s">
        <v>32</v>
      </c>
    </row>
    <row r="48" spans="1:12" ht="12" customHeight="1" x14ac:dyDescent="0.2">
      <c r="A48" s="26" t="s">
        <v>31</v>
      </c>
      <c r="B48" s="4" t="s">
        <v>32</v>
      </c>
      <c r="C48" s="3">
        <v>1273</v>
      </c>
      <c r="D48" s="3">
        <v>230</v>
      </c>
      <c r="E48" s="3">
        <v>178</v>
      </c>
      <c r="F48" s="3">
        <v>7</v>
      </c>
      <c r="G48" s="3">
        <v>21</v>
      </c>
      <c r="H48" s="3">
        <v>24</v>
      </c>
      <c r="I48" s="3">
        <v>1043</v>
      </c>
    </row>
    <row r="49" spans="1:11" ht="12" customHeight="1" x14ac:dyDescent="0.2">
      <c r="A49" s="27" t="s">
        <v>32</v>
      </c>
      <c r="B49" s="1" t="s">
        <v>10</v>
      </c>
      <c r="C49" s="10">
        <v>17</v>
      </c>
      <c r="D49" s="10" t="s">
        <v>43</v>
      </c>
      <c r="E49" s="10" t="s">
        <v>46</v>
      </c>
      <c r="F49" s="10" t="s">
        <v>43</v>
      </c>
      <c r="G49" s="10" t="s">
        <v>46</v>
      </c>
      <c r="H49" s="10" t="s">
        <v>43</v>
      </c>
      <c r="I49" s="10">
        <v>17</v>
      </c>
      <c r="J49" t="s">
        <v>32</v>
      </c>
      <c r="K49" t="s">
        <v>32</v>
      </c>
    </row>
    <row r="50" spans="1:11" ht="12" customHeight="1" x14ac:dyDescent="0.2">
      <c r="A50" s="27" t="s">
        <v>32</v>
      </c>
      <c r="B50" s="1" t="s">
        <v>11</v>
      </c>
      <c r="C50" s="10">
        <v>35</v>
      </c>
      <c r="D50" s="10" t="s">
        <v>43</v>
      </c>
      <c r="E50" s="10" t="s">
        <v>46</v>
      </c>
      <c r="F50" s="10" t="s">
        <v>43</v>
      </c>
      <c r="G50" s="10" t="s">
        <v>46</v>
      </c>
      <c r="H50" s="10" t="s">
        <v>43</v>
      </c>
      <c r="I50" s="10">
        <v>35</v>
      </c>
      <c r="J50" t="s">
        <v>32</v>
      </c>
      <c r="K50" t="s">
        <v>32</v>
      </c>
    </row>
    <row r="51" spans="1:11" ht="12" customHeight="1" x14ac:dyDescent="0.2">
      <c r="A51" s="27" t="s">
        <v>32</v>
      </c>
      <c r="B51" s="1" t="s">
        <v>12</v>
      </c>
      <c r="C51" s="10">
        <v>45</v>
      </c>
      <c r="D51" s="10">
        <v>1</v>
      </c>
      <c r="E51" s="10" t="s">
        <v>46</v>
      </c>
      <c r="F51" s="10">
        <v>1</v>
      </c>
      <c r="G51" s="10" t="s">
        <v>46</v>
      </c>
      <c r="H51" s="10" t="s">
        <v>43</v>
      </c>
      <c r="I51" s="10">
        <v>44</v>
      </c>
      <c r="J51" t="s">
        <v>32</v>
      </c>
      <c r="K51" t="s">
        <v>32</v>
      </c>
    </row>
    <row r="52" spans="1:11" ht="12" customHeight="1" x14ac:dyDescent="0.2">
      <c r="A52" s="27" t="s">
        <v>32</v>
      </c>
      <c r="B52" s="1" t="s">
        <v>13</v>
      </c>
      <c r="C52" s="10">
        <v>76</v>
      </c>
      <c r="D52" s="10">
        <v>4</v>
      </c>
      <c r="E52" s="10" t="s">
        <v>43</v>
      </c>
      <c r="F52" s="10">
        <v>1</v>
      </c>
      <c r="G52" s="10" t="s">
        <v>43</v>
      </c>
      <c r="H52" s="10">
        <v>3</v>
      </c>
      <c r="I52" s="10">
        <v>72</v>
      </c>
      <c r="J52" t="s">
        <v>32</v>
      </c>
      <c r="K52" t="s">
        <v>32</v>
      </c>
    </row>
    <row r="53" spans="1:11" ht="12" customHeight="1" x14ac:dyDescent="0.2">
      <c r="A53" s="27" t="s">
        <v>32</v>
      </c>
      <c r="B53" s="1" t="s">
        <v>14</v>
      </c>
      <c r="C53" s="10">
        <v>79</v>
      </c>
      <c r="D53" s="10" t="s">
        <v>43</v>
      </c>
      <c r="E53" s="10" t="s">
        <v>43</v>
      </c>
      <c r="F53" s="10" t="s">
        <v>43</v>
      </c>
      <c r="G53" s="10" t="s">
        <v>43</v>
      </c>
      <c r="H53" s="10" t="s">
        <v>43</v>
      </c>
      <c r="I53" s="10">
        <v>79</v>
      </c>
      <c r="J53" t="s">
        <v>32</v>
      </c>
      <c r="K53" t="s">
        <v>32</v>
      </c>
    </row>
    <row r="54" spans="1:11" ht="12" customHeight="1" x14ac:dyDescent="0.2">
      <c r="A54" s="27" t="s">
        <v>32</v>
      </c>
      <c r="B54" s="1" t="s">
        <v>15</v>
      </c>
      <c r="C54" s="10">
        <v>98</v>
      </c>
      <c r="D54" s="10">
        <v>4</v>
      </c>
      <c r="E54" s="10" t="s">
        <v>43</v>
      </c>
      <c r="F54" s="10">
        <v>1</v>
      </c>
      <c r="G54" s="10" t="s">
        <v>43</v>
      </c>
      <c r="H54" s="10">
        <v>3</v>
      </c>
      <c r="I54" s="10">
        <v>94</v>
      </c>
      <c r="J54" t="s">
        <v>32</v>
      </c>
      <c r="K54" t="s">
        <v>32</v>
      </c>
    </row>
    <row r="55" spans="1:11" ht="12" customHeight="1" x14ac:dyDescent="0.2">
      <c r="A55" s="27" t="s">
        <v>32</v>
      </c>
      <c r="B55" s="1" t="s">
        <v>16</v>
      </c>
      <c r="C55" s="10">
        <v>122</v>
      </c>
      <c r="D55" s="10">
        <v>5</v>
      </c>
      <c r="E55" s="10" t="s">
        <v>43</v>
      </c>
      <c r="F55" s="10" t="s">
        <v>43</v>
      </c>
      <c r="G55" s="10" t="s">
        <v>43</v>
      </c>
      <c r="H55" s="10">
        <v>5</v>
      </c>
      <c r="I55" s="10">
        <v>117</v>
      </c>
      <c r="J55" t="s">
        <v>32</v>
      </c>
      <c r="K55" t="s">
        <v>32</v>
      </c>
    </row>
    <row r="56" spans="1:11" ht="12" customHeight="1" x14ac:dyDescent="0.2">
      <c r="A56" s="27" t="s">
        <v>32</v>
      </c>
      <c r="B56" s="1" t="s">
        <v>17</v>
      </c>
      <c r="C56" s="10">
        <v>121</v>
      </c>
      <c r="D56" s="10">
        <v>4</v>
      </c>
      <c r="E56" s="10">
        <v>1</v>
      </c>
      <c r="F56" s="10" t="s">
        <v>43</v>
      </c>
      <c r="G56" s="10">
        <v>2</v>
      </c>
      <c r="H56" s="10">
        <v>1</v>
      </c>
      <c r="I56" s="10">
        <v>117</v>
      </c>
      <c r="J56" t="s">
        <v>32</v>
      </c>
      <c r="K56" t="s">
        <v>32</v>
      </c>
    </row>
    <row r="57" spans="1:11" ht="12" customHeight="1" x14ac:dyDescent="0.2">
      <c r="A57" s="27" t="s">
        <v>32</v>
      </c>
      <c r="B57" s="1" t="s">
        <v>18</v>
      </c>
      <c r="C57" s="10">
        <v>130</v>
      </c>
      <c r="D57" s="10">
        <v>4</v>
      </c>
      <c r="E57" s="10" t="s">
        <v>43</v>
      </c>
      <c r="F57" s="10" t="s">
        <v>43</v>
      </c>
      <c r="G57" s="10" t="s">
        <v>43</v>
      </c>
      <c r="H57" s="10">
        <v>4</v>
      </c>
      <c r="I57" s="10">
        <v>126</v>
      </c>
      <c r="J57" t="s">
        <v>32</v>
      </c>
      <c r="K57" t="s">
        <v>32</v>
      </c>
    </row>
    <row r="58" spans="1:11" ht="12" customHeight="1" x14ac:dyDescent="0.2">
      <c r="A58" s="27" t="s">
        <v>32</v>
      </c>
      <c r="B58" s="1" t="s">
        <v>19</v>
      </c>
      <c r="C58" s="10">
        <v>101</v>
      </c>
      <c r="D58" s="10">
        <v>5</v>
      </c>
      <c r="E58" s="10">
        <v>3</v>
      </c>
      <c r="F58" s="10">
        <v>1</v>
      </c>
      <c r="G58" s="10">
        <v>1</v>
      </c>
      <c r="H58" s="10" t="s">
        <v>43</v>
      </c>
      <c r="I58" s="10">
        <v>96</v>
      </c>
      <c r="J58" t="s">
        <v>32</v>
      </c>
      <c r="K58" t="s">
        <v>32</v>
      </c>
    </row>
    <row r="59" spans="1:11" ht="12" customHeight="1" x14ac:dyDescent="0.2">
      <c r="A59" s="27" t="s">
        <v>32</v>
      </c>
      <c r="B59" s="1" t="s">
        <v>20</v>
      </c>
      <c r="C59" s="10">
        <v>89</v>
      </c>
      <c r="D59" s="10">
        <v>2</v>
      </c>
      <c r="E59" s="10">
        <v>2</v>
      </c>
      <c r="F59" s="10" t="s">
        <v>43</v>
      </c>
      <c r="G59" s="10" t="s">
        <v>43</v>
      </c>
      <c r="H59" s="10" t="s">
        <v>43</v>
      </c>
      <c r="I59" s="10">
        <v>87</v>
      </c>
      <c r="J59" t="s">
        <v>32</v>
      </c>
      <c r="K59" t="s">
        <v>32</v>
      </c>
    </row>
    <row r="60" spans="1:11" ht="12" customHeight="1" x14ac:dyDescent="0.2">
      <c r="A60" s="27" t="s">
        <v>32</v>
      </c>
      <c r="B60" s="1" t="s">
        <v>21</v>
      </c>
      <c r="C60" s="10">
        <v>74</v>
      </c>
      <c r="D60" s="10">
        <v>3</v>
      </c>
      <c r="E60" s="10">
        <v>3</v>
      </c>
      <c r="F60" s="10" t="s">
        <v>43</v>
      </c>
      <c r="G60" s="10" t="s">
        <v>43</v>
      </c>
      <c r="H60" s="10" t="s">
        <v>43</v>
      </c>
      <c r="I60" s="10">
        <v>71</v>
      </c>
      <c r="J60" t="s">
        <v>32</v>
      </c>
      <c r="K60" t="s">
        <v>32</v>
      </c>
    </row>
    <row r="61" spans="1:11" ht="12" customHeight="1" x14ac:dyDescent="0.2">
      <c r="A61" s="27" t="s">
        <v>32</v>
      </c>
      <c r="B61" s="1" t="s">
        <v>22</v>
      </c>
      <c r="C61" s="10">
        <v>60</v>
      </c>
      <c r="D61" s="10">
        <v>9</v>
      </c>
      <c r="E61" s="10">
        <v>8</v>
      </c>
      <c r="F61" s="10" t="s">
        <v>43</v>
      </c>
      <c r="G61" s="10">
        <v>1</v>
      </c>
      <c r="H61" s="10" t="s">
        <v>43</v>
      </c>
      <c r="I61" s="10">
        <v>51</v>
      </c>
      <c r="J61" t="s">
        <v>32</v>
      </c>
      <c r="K61" t="s">
        <v>32</v>
      </c>
    </row>
    <row r="62" spans="1:11" ht="12" customHeight="1" x14ac:dyDescent="0.2">
      <c r="A62" s="27" t="s">
        <v>32</v>
      </c>
      <c r="B62" s="1" t="s">
        <v>23</v>
      </c>
      <c r="C62" s="10">
        <v>48</v>
      </c>
      <c r="D62" s="10">
        <v>29</v>
      </c>
      <c r="E62" s="10">
        <v>26</v>
      </c>
      <c r="F62" s="10">
        <v>1</v>
      </c>
      <c r="G62" s="10" t="s">
        <v>43</v>
      </c>
      <c r="H62" s="10">
        <v>2</v>
      </c>
      <c r="I62" s="10">
        <v>19</v>
      </c>
      <c r="J62" t="s">
        <v>32</v>
      </c>
      <c r="K62" t="s">
        <v>32</v>
      </c>
    </row>
    <row r="63" spans="1:11" ht="12" customHeight="1" x14ac:dyDescent="0.2">
      <c r="A63" s="27" t="s">
        <v>32</v>
      </c>
      <c r="B63" s="1" t="s">
        <v>24</v>
      </c>
      <c r="C63" s="10">
        <v>78</v>
      </c>
      <c r="D63" s="10">
        <v>68</v>
      </c>
      <c r="E63" s="10">
        <v>57</v>
      </c>
      <c r="F63" s="10">
        <v>1</v>
      </c>
      <c r="G63" s="10">
        <v>5</v>
      </c>
      <c r="H63" s="10">
        <v>5</v>
      </c>
      <c r="I63" s="10">
        <v>10</v>
      </c>
      <c r="J63" t="s">
        <v>32</v>
      </c>
      <c r="K63" t="s">
        <v>32</v>
      </c>
    </row>
    <row r="64" spans="1:11" ht="12" customHeight="1" x14ac:dyDescent="0.2">
      <c r="A64" s="27" t="s">
        <v>32</v>
      </c>
      <c r="B64" s="1" t="s">
        <v>25</v>
      </c>
      <c r="C64" s="10">
        <v>44</v>
      </c>
      <c r="D64" s="10">
        <v>41</v>
      </c>
      <c r="E64" s="10">
        <v>38</v>
      </c>
      <c r="F64" s="10" t="s">
        <v>43</v>
      </c>
      <c r="G64" s="10">
        <v>2</v>
      </c>
      <c r="H64" s="10">
        <v>1</v>
      </c>
      <c r="I64" s="10">
        <v>3</v>
      </c>
      <c r="J64" t="s">
        <v>32</v>
      </c>
      <c r="K64" t="s">
        <v>32</v>
      </c>
    </row>
    <row r="65" spans="1:32" ht="12" customHeight="1" x14ac:dyDescent="0.2">
      <c r="A65" s="27" t="s">
        <v>32</v>
      </c>
      <c r="B65" s="1" t="s">
        <v>26</v>
      </c>
      <c r="C65" s="10">
        <v>29</v>
      </c>
      <c r="D65" s="10">
        <v>27</v>
      </c>
      <c r="E65" s="10">
        <v>24</v>
      </c>
      <c r="F65" s="10" t="s">
        <v>43</v>
      </c>
      <c r="G65" s="10">
        <v>3</v>
      </c>
      <c r="H65" s="10" t="s">
        <v>43</v>
      </c>
      <c r="I65" s="10">
        <v>2</v>
      </c>
      <c r="J65" t="s">
        <v>32</v>
      </c>
      <c r="K65" t="s">
        <v>32</v>
      </c>
    </row>
    <row r="66" spans="1:32" ht="12" customHeight="1" x14ac:dyDescent="0.2">
      <c r="A66" s="27" t="s">
        <v>32</v>
      </c>
      <c r="B66" s="1" t="s">
        <v>27</v>
      </c>
      <c r="C66" s="10">
        <v>16</v>
      </c>
      <c r="D66" s="10">
        <v>15</v>
      </c>
      <c r="E66" s="10">
        <v>11</v>
      </c>
      <c r="F66" s="10">
        <v>1</v>
      </c>
      <c r="G66" s="10">
        <v>3</v>
      </c>
      <c r="H66" s="10" t="s">
        <v>43</v>
      </c>
      <c r="I66" s="10">
        <v>1</v>
      </c>
      <c r="J66" t="s">
        <v>32</v>
      </c>
      <c r="K66" t="s">
        <v>32</v>
      </c>
    </row>
    <row r="67" spans="1:32" ht="12" customHeight="1" x14ac:dyDescent="0.2">
      <c r="A67" s="27" t="s">
        <v>32</v>
      </c>
      <c r="B67" s="1" t="s">
        <v>28</v>
      </c>
      <c r="C67" s="10">
        <v>11</v>
      </c>
      <c r="D67" s="10">
        <v>9</v>
      </c>
      <c r="E67" s="10">
        <v>5</v>
      </c>
      <c r="F67" s="10" t="s">
        <v>43</v>
      </c>
      <c r="G67" s="10">
        <v>4</v>
      </c>
      <c r="H67" s="10" t="s">
        <v>43</v>
      </c>
      <c r="I67" s="10">
        <v>2</v>
      </c>
      <c r="J67" t="s">
        <v>32</v>
      </c>
      <c r="K67" t="s">
        <v>32</v>
      </c>
    </row>
    <row r="68" spans="1:32" ht="12" customHeight="1" x14ac:dyDescent="0.2">
      <c r="A68" s="28" t="s">
        <v>32</v>
      </c>
      <c r="B68" s="7" t="s">
        <v>29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t="s">
        <v>32</v>
      </c>
      <c r="K68" t="s">
        <v>32</v>
      </c>
      <c r="L68" t="s">
        <v>32</v>
      </c>
    </row>
    <row r="69" spans="1:32" ht="28.5" customHeight="1" x14ac:dyDescent="0.2">
      <c r="A69" s="18" t="s">
        <v>44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32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45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32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32</v>
      </c>
      <c r="B71" s="8" t="s">
        <v>32</v>
      </c>
      <c r="C71" s="5" t="s">
        <v>32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t="s">
        <v>32</v>
      </c>
      <c r="K71" t="s">
        <v>32</v>
      </c>
      <c r="L71" t="s">
        <v>32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9.2</vt:lpstr>
      <vt:lpstr>Cuadro 9.2.1</vt:lpstr>
      <vt:lpstr>Cuadro 9.2.2</vt:lpstr>
      <vt:lpstr>Cuadro 9.2.3</vt:lpstr>
      <vt:lpstr>Cuadro 9.2.4</vt:lpstr>
      <vt:lpstr>Cuadro 9.2.5</vt:lpstr>
      <vt:lpstr>Cuadro 9.2.6</vt:lpstr>
      <vt:lpstr>Cuadro 9.2.7</vt:lpstr>
      <vt:lpstr>Cuadro 9.2.8</vt:lpstr>
      <vt:lpstr>Cuadro 9.2.9</vt:lpstr>
      <vt:lpstr>Cuadro 9.2.10</vt:lpstr>
      <vt:lpstr>Cuadro 9.2.11</vt:lpstr>
      <vt:lpstr>Cuadro 9.2.12</vt:lpstr>
      <vt:lpstr>Cuadro 9.2.13</vt:lpstr>
      <vt:lpstr>Cuadro 9.2.14</vt:lpstr>
      <vt:lpstr>Cuadro 9.2.15</vt:lpstr>
      <vt:lpstr>Cuadro 9.2.16</vt:lpstr>
      <vt:lpstr>Cuadro 9.2.17</vt:lpstr>
      <vt:lpstr>Cuadro 9.2.18</vt:lpstr>
      <vt:lpstr>Cuadro 9.2.19</vt:lpstr>
      <vt:lpstr>Cuadro 9.2.20</vt:lpstr>
      <vt:lpstr>Cuadro 9.2.21</vt:lpstr>
      <vt:lpstr>Cuadro 9.2.22</vt:lpstr>
      <vt:lpstr>Cuadro 9.2.23</vt:lpstr>
      <vt:lpstr>Cuadro 9.2.24</vt:lpstr>
      <vt:lpstr>Cuadro 9.2.25</vt:lpstr>
      <vt:lpstr>Cuadro 9.2.26</vt:lpstr>
      <vt:lpstr>Cuadro 9.2.27</vt:lpstr>
      <vt:lpstr>Cuadro 9.2.28</vt:lpstr>
      <vt:lpstr>Cuadro 9.2.29</vt:lpstr>
      <vt:lpstr>Cuadro 9.2.30</vt:lpstr>
      <vt:lpstr>Cuadro 9.2.31</vt:lpstr>
      <vt:lpstr>Cuadro 9.2.32</vt:lpstr>
      <vt:lpstr>Cuadro 9.2.33</vt:lpstr>
      <vt:lpstr>Cuadro 9.2.34</vt:lpstr>
      <vt:lpstr>Cuadro 9.2.35</vt:lpstr>
      <vt:lpstr>Cuadro 9.2.36</vt:lpstr>
      <vt:lpstr>Cuadro 9.2.37</vt:lpstr>
      <vt:lpstr>Cuadro 9.2.38</vt:lpstr>
      <vt:lpstr>Cuadro 9.2.39</vt:lpstr>
      <vt:lpstr>Cuadro 9.2.40</vt:lpstr>
      <vt:lpstr>Cuadro 9.2.41</vt:lpstr>
      <vt:lpstr>Cuadro 9.2.42</vt:lpstr>
      <vt:lpstr>Cuadro 9.2.43</vt:lpstr>
      <vt:lpstr>Cuadro 9.2.44</vt:lpstr>
      <vt:lpstr>Cuadro 9.2.45</vt:lpstr>
      <vt:lpstr>Cuadro 9.2.46</vt:lpstr>
      <vt:lpstr>Cuadro 9.2.47</vt:lpstr>
      <vt:lpstr>Cuadro 9.2.48</vt:lpstr>
      <vt:lpstr>Cuadro 9.2.49</vt:lpstr>
      <vt:lpstr>Cuadro 9.2.50</vt:lpstr>
      <vt:lpstr>Cuadro 9.2.51</vt:lpstr>
      <vt:lpstr>Cuadro 9.2.52</vt:lpstr>
      <vt:lpstr>Cuadro 9.2.53</vt:lpstr>
      <vt:lpstr>Cuadro 9.2.54</vt:lpstr>
      <vt:lpstr>Cuadro 9.2.55</vt:lpstr>
      <vt:lpstr>Cuadro 9.2.56</vt:lpstr>
      <vt:lpstr>Cuadro 9.2.57</vt:lpstr>
      <vt:lpstr>Cuadro 9.2.58</vt:lpstr>
      <vt:lpstr>Cuadro 9.2.59</vt:lpstr>
      <vt:lpstr>Cuadro 9.2.60</vt:lpstr>
      <vt:lpstr>Cuadro 9.2.61</vt:lpstr>
      <vt:lpstr>Cuadro 9.2.62</vt:lpstr>
      <vt:lpstr>Cuadro 9.2.63</vt:lpstr>
      <vt:lpstr>Cuadro 9.2.64</vt:lpstr>
      <vt:lpstr>Cuadro 9.2.65</vt:lpstr>
      <vt:lpstr>Cuadro 9.2.66</vt:lpstr>
      <vt:lpstr>Cuadro 9.2.67</vt:lpstr>
      <vt:lpstr>Cuadro 9.2.68</vt:lpstr>
      <vt:lpstr>Cuadro 9.2.69</vt:lpstr>
      <vt:lpstr>Cuadro 9.2.70</vt:lpstr>
      <vt:lpstr>Cuadro 9.2.71</vt:lpstr>
      <vt:lpstr>Cuadro 9.2.72</vt:lpstr>
      <vt:lpstr>Cuadro 9.2.73</vt:lpstr>
      <vt:lpstr>Cuadro 9.2.74</vt:lpstr>
      <vt:lpstr>Cuadro 9.2.75</vt:lpstr>
      <vt:lpstr>Cuadro 9.2.76</vt:lpstr>
      <vt:lpstr>Cuadro 9.2.77</vt:lpstr>
      <vt:lpstr>Cuadro 9.2.78</vt:lpstr>
      <vt:lpstr>Cuadro 9.2.79</vt:lpstr>
      <vt:lpstr>Cuadro 9.2.80</vt:lpstr>
      <vt:lpstr>Cuadro 9.2.81</vt:lpstr>
      <vt:lpstr>Cuadro 9.2.82</vt:lpstr>
      <vt:lpstr>Cuadro 9.2.83</vt:lpstr>
      <vt:lpstr>Cuadro 9.2.84</vt:lpstr>
      <vt:lpstr>Cuadro 9.2.85</vt:lpstr>
      <vt:lpstr>Cuadro 9.2.86</vt:lpstr>
      <vt:lpstr>Cuadro 9.2.87</vt:lpstr>
      <vt:lpstr>Cuadro 9.2.88</vt:lpstr>
      <vt:lpstr>Cuadro 9.2.89</vt:lpstr>
      <vt:lpstr>Cuadro 9.2.90</vt:lpstr>
      <vt:lpstr>Cuadro 9.2.91</vt:lpstr>
      <vt:lpstr>Cuadro 9.2.92</vt:lpstr>
      <vt:lpstr>Cuadro 9.2.93</vt:lpstr>
      <vt:lpstr>Cuadro 9.2.94</vt:lpstr>
      <vt:lpstr>Cuadro 9.2.95</vt:lpstr>
      <vt:lpstr>Cuadro 9.2.96</vt:lpstr>
      <vt:lpstr>Cuadro 9.2.97</vt:lpstr>
      <vt:lpstr>Cuadro 9.2.98</vt:lpstr>
      <vt:lpstr>Cuadro 9.2.99</vt:lpstr>
      <vt:lpstr>Cuadro 9.2.100</vt:lpstr>
      <vt:lpstr>Cuadro 9.2.101</vt:lpstr>
      <vt:lpstr>Cuadro 9.2.102</vt:lpstr>
      <vt:lpstr>Cuadro 9.2.103</vt:lpstr>
      <vt:lpstr>Cuadro 9.2.104</vt:lpstr>
      <vt:lpstr>Cuadro 9.2.105</vt:lpstr>
      <vt:lpstr>Cuadro 9.2.106</vt:lpstr>
      <vt:lpstr>Cuadro 9.2.107</vt:lpstr>
      <vt:lpstr>Cuadro 9.2.108</vt:lpstr>
      <vt:lpstr>Cuadro 9.2.109</vt:lpstr>
      <vt:lpstr>Cuadro 9.2.110</vt:lpstr>
      <vt:lpstr>Cuadro 9.2.111</vt:lpstr>
      <vt:lpstr>Cuadro 9.2.112</vt:lpstr>
      <vt:lpstr>Cuadro 9.2.113</vt:lpstr>
      <vt:lpstr>Cuadro 9.2.114</vt:lpstr>
      <vt:lpstr>Cuadro 9.2.115</vt:lpstr>
      <vt:lpstr>Cuadro 9.2.116</vt:lpstr>
      <vt:lpstr>Cuadro 9.2.117</vt:lpstr>
      <vt:lpstr>Cuadro 9.2.118</vt:lpstr>
      <vt:lpstr>Cuadro 9.2.119</vt:lpstr>
      <vt:lpstr>Cuadro 9.2.120</vt:lpstr>
      <vt:lpstr>Cuadro 9.2.121</vt:lpstr>
      <vt:lpstr>Cuadro 9.2.122</vt:lpstr>
      <vt:lpstr>Cuadro 9.2.123</vt:lpstr>
      <vt:lpstr>Cuadro 9.2.124</vt:lpstr>
      <vt:lpstr>Cuadro 9.2.125</vt:lpstr>
      <vt:lpstr>Cuadro 9.2.126</vt:lpstr>
      <vt:lpstr>Cuadro 9.2.127</vt:lpstr>
      <vt:lpstr>Cuadro 9.2.128</vt:lpstr>
      <vt:lpstr>Cuadro 9.2.129</vt:lpstr>
      <vt:lpstr>Cuadro 9.2.130</vt:lpstr>
      <vt:lpstr>Cuadro 9.2.131</vt:lpstr>
      <vt:lpstr>Cuadro 9.2.132</vt:lpstr>
      <vt:lpstr>Cuadro 9.2.133</vt:lpstr>
      <vt:lpstr>Cuadro 9.2.134</vt:lpstr>
      <vt:lpstr>Cuadro 9.2.135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2024-01-02T20:29:49Z</dcterms:created>
  <dcterms:modified xsi:type="dcterms:W3CDTF">2024-01-11T18:42:50Z</dcterms:modified>
</cp:coreProperties>
</file>