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NEA_2024-02-14\cuadro7\"/>
    </mc:Choice>
  </mc:AlternateContent>
  <bookViews>
    <workbookView xWindow="-105" yWindow="-105" windowWidth="23250" windowHeight="12570" activeTab="1"/>
  </bookViews>
  <sheets>
    <sheet name="Carátula" sheetId="28" r:id="rId1"/>
    <sheet name="Índice" sheetId="27" r:id="rId2"/>
    <sheet name="Cuadro 7.4" sheetId="1" r:id="rId3"/>
    <sheet name="Cuadro 7.4.1" sheetId="2" r:id="rId4"/>
    <sheet name="Cuadro 7.4.2" sheetId="3" r:id="rId5"/>
    <sheet name="Cuadro 7.4.3" sheetId="4" r:id="rId6"/>
    <sheet name="Cuadro 7.4.4" sheetId="5" r:id="rId7"/>
    <sheet name="Cuadro 7.4.5" sheetId="6" r:id="rId8"/>
    <sheet name="Cuadro 7.4.6" sheetId="7" r:id="rId9"/>
    <sheet name="Cuadro 7.4.7" sheetId="8" r:id="rId10"/>
    <sheet name="Cuadro 7.4.8" sheetId="9" r:id="rId11"/>
    <sheet name="Cuadro 7.4.9" sheetId="10" r:id="rId12"/>
    <sheet name="Cuadro 7.4.10" sheetId="11" r:id="rId13"/>
    <sheet name="Cuadro 7.4.11" sheetId="12" r:id="rId14"/>
    <sheet name="Cuadro 7.4.12" sheetId="13" r:id="rId15"/>
    <sheet name="Cuadro 7.4.13" sheetId="14" r:id="rId16"/>
    <sheet name="Cuadro 7.4.14" sheetId="15" r:id="rId17"/>
    <sheet name="Cuadro 7.4.15" sheetId="16" r:id="rId18"/>
    <sheet name="Cuadro 7.4.16" sheetId="17" r:id="rId19"/>
    <sheet name="Cuadro 7.4.17" sheetId="18" r:id="rId20"/>
    <sheet name="Cuadro 7.4.18" sheetId="19" r:id="rId21"/>
    <sheet name="Cuadro 7.4.19" sheetId="20" r:id="rId22"/>
    <sheet name="Cuadro 7.4.20" sheetId="21" r:id="rId23"/>
    <sheet name="Cuadro 7.4.21" sheetId="22" r:id="rId24"/>
    <sheet name="Cuadro 7.4.22" sheetId="23" r:id="rId25"/>
    <sheet name="Cuadro 7.4.23" sheetId="24" r:id="rId26"/>
    <sheet name="Cuadro 7.4.24" sheetId="25" r:id="rId27"/>
    <sheet name="Cuadro 7.4.25" sheetId="26" r:id="rId28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9" i="27" l="1"/>
  <c r="A28" i="27"/>
  <c r="A27" i="27"/>
  <c r="A26" i="27"/>
  <c r="A25" i="27"/>
  <c r="A24" i="27"/>
  <c r="A23" i="27"/>
  <c r="A22" i="27"/>
  <c r="A21" i="27"/>
  <c r="A20" i="27"/>
  <c r="A19" i="27"/>
  <c r="A18" i="27"/>
  <c r="A17" i="27"/>
  <c r="A16" i="27"/>
  <c r="A15" i="27"/>
  <c r="A14" i="27"/>
  <c r="A13" i="27"/>
  <c r="A12" i="27"/>
  <c r="A11" i="27"/>
  <c r="A10" i="27"/>
  <c r="A9" i="27"/>
  <c r="A8" i="27"/>
  <c r="A7" i="27"/>
  <c r="A6" i="27"/>
  <c r="A5" i="27"/>
  <c r="A4" i="27"/>
</calcChain>
</file>

<file path=xl/sharedStrings.xml><?xml version="1.0" encoding="utf-8"?>
<sst xmlns="http://schemas.openxmlformats.org/spreadsheetml/2006/main" count="3039" uniqueCount="55">
  <si>
    <t>Censo Nacional de Población, Hogares y Viviendas 2022</t>
  </si>
  <si>
    <t>Cuadro 7.4. Provincia del Chaco. Población de 14 años y más en viviendas particulares, por condición de actividad económica, según sexo registrado al nacer y cobertura de salud. Año 2022</t>
  </si>
  <si>
    <t>Sexo registrado al nacer y cobertura de salud</t>
  </si>
  <si>
    <t>Población de 14 años y más en viviendas particulares</t>
  </si>
  <si>
    <t>Condición de actividad económica</t>
  </si>
  <si>
    <t>Población económicamente activa</t>
  </si>
  <si>
    <t>Total</t>
  </si>
  <si>
    <t>Ocupada</t>
  </si>
  <si>
    <t>Desocupada</t>
  </si>
  <si>
    <t>Población no económicamente activa /</t>
  </si>
  <si>
    <t>Tiene cobertura de salud por obra social o prepaga (incluye PAMI)</t>
  </si>
  <si>
    <t>Tiene cobertura de salud por programas o planes estatales de salud</t>
  </si>
  <si>
    <t>No tiene obra social, prepaga ni plan estatal</t>
  </si>
  <si>
    <t>Mujer/Femenino</t>
  </si>
  <si>
    <t>Varón/Masculino</t>
  </si>
  <si>
    <t>Cuadro 7.4.1. Provincia del Chaco, departamento Almirante Brown. Población de 14 años y más en viviendas particulares, por condición de actividad económica, según sexo registrado al nacer y cobertura de salud. Año 2022</t>
  </si>
  <si>
    <t>Cuadro 7.4.2. Provincia del Chaco, departamento Bermejo. Población de 14 años y más en viviendas particulares, por condición de actividad económica, según sexo registrado al nacer y cobertura de salud. Año 2022</t>
  </si>
  <si>
    <t>Cuadro 7.4.3. Provincia del Chaco, departamento Chacabuco. Población de 14 años y más en viviendas particulares, por condición de actividad económica, según sexo registrado al nacer y cobertura de salud. Año 2022</t>
  </si>
  <si>
    <t>Cuadro 7.4.4. Provincia del Chaco, departamento Comandante Fernández. Población de 14 años y más en viviendas particulares, por condición de actividad económica, según sexo registrado al nacer y cobertura de salud. Año 2022</t>
  </si>
  <si>
    <t>Cuadro 7.4.5. Provincia del Chaco, departamento 12 de Octubre. Población de 14 años y más en viviendas particulares, por condición de actividad económica, según sexo registrado al nacer y cobertura de salud. Año 2022</t>
  </si>
  <si>
    <t>Cuadro 7.4.6. Provincia del Chaco, departamento 2 de Abril. Población de 14 años y más en viviendas particulares, por condición de actividad económica, según sexo registrado al nacer y cobertura de salud. Año 2022</t>
  </si>
  <si>
    <t>Cuadro 7.4.7. Provincia del Chaco, departamento Fray Justo Santa María de Oro. Población de 14 años y más en viviendas particulares, por condición de actividad económica, según sexo registrado al nacer y cobertura de salud. Año 2022</t>
  </si>
  <si>
    <t>Cuadro 7.4.8. Provincia del Chaco, departamento General Belgrano. Población de 14 años y más en viviendas particulares, por condición de actividad económica, según sexo registrado al nacer y cobertura de salud. Año 2022</t>
  </si>
  <si>
    <t>Cuadro 7.4.9. Provincia del Chaco, departamento General Donovan. Población de 14 años y más en viviendas particulares, por condición de actividad económica, según sexo registrado al nacer y cobertura de salud. Año 2022</t>
  </si>
  <si>
    <t>Cuadro 7.4.10. Provincia del Chaco, departamento General Güemes. Población de 14 años y más en viviendas particulares, por condición de actividad económica, según sexo registrado al nacer y cobertura de salud. Año 2022</t>
  </si>
  <si>
    <t>Cuadro 7.4.11. Provincia del Chaco, departamento Independencia. Población de 14 años y más en viviendas particulares, por condición de actividad económica, según sexo registrado al nacer y cobertura de salud. Año 2022</t>
  </si>
  <si>
    <t>Cuadro 7.4.12. Provincia del Chaco, departamento Libertad. Población de 14 años y más en viviendas particulares, por condición de actividad económica, según sexo registrado al nacer y cobertura de salud. Año 2022</t>
  </si>
  <si>
    <t>Cuadro 7.4.13. Provincia del Chaco, departamento Libertador General San Martín. Población de 14 años y más en viviendas particulares, por condición de actividad económica, según sexo registrado al nacer y cobertura de salud. Año 2022</t>
  </si>
  <si>
    <t>Cuadro 7.4.14. Provincia del Chaco, departamento Maipú. Población de 14 años y más en viviendas particulares, por condición de actividad económica, según sexo registrado al nacer y cobertura de salud. Año 2022</t>
  </si>
  <si>
    <t>Cuadro 7.4.15. Provincia del Chaco, departamento Mayor Luis J. Fontana. Población de 14 años y más en viviendas particulares, por condición de actividad económica, según sexo registrado al nacer y cobertura de salud. Año 2022</t>
  </si>
  <si>
    <t>Cuadro 7.4.16. Provincia del Chaco, departamento 9 de Julio. Población de 14 años y más en viviendas particulares, por condición de actividad económica, según sexo registrado al nacer y cobertura de salud. Año 2022</t>
  </si>
  <si>
    <t>Cuadro 7.4.17. Provincia del Chaco, departamento O'Higgins. Población de 14 años y más en viviendas particulares, por condición de actividad económica, según sexo registrado al nacer y cobertura de salud. Año 2022</t>
  </si>
  <si>
    <t>Cuadro 7.4.18. Provincia del Chaco, departamento Presidencia de la Plaza. Población de 14 años y más en viviendas particulares, por condición de actividad económica, según sexo registrado al nacer y cobertura de salud. Año 2022</t>
  </si>
  <si>
    <t>Cuadro 7.4.19. Provincia del Chaco, departamento 1º de Mayo. Población de 14 años y más en viviendas particulares, por condición de actividad económica, según sexo registrado al nacer y cobertura de salud. Año 2022</t>
  </si>
  <si>
    <t>Cuadro 7.4.20. Provincia del Chaco, departamento Quitilipi. Población de 14 años y más en viviendas particulares, por condición de actividad económica, según sexo registrado al nacer y cobertura de salud. Año 2022</t>
  </si>
  <si>
    <t>Cuadro 7.4.21. Provincia del Chaco, departamento San Fernando. Población de 14 años y más en viviendas particulares, por condición de actividad económica, según sexo registrado al nacer y cobertura de salud. Año 2022</t>
  </si>
  <si>
    <t>Cuadro 7.4.22. Provincia del Chaco, departamento San Lorenzo. Población de 14 años y más en viviendas particulares, por condición de actividad económica, según sexo registrado al nacer y cobertura de salud. Año 2022</t>
  </si>
  <si>
    <t>Cuadro 7.4.23. Provincia del Chaco, departamento Sargento Cabral. Población de 14 años y más en viviendas particulares, por condición de actividad económica, según sexo registrado al nacer y cobertura de salud. Año 2022</t>
  </si>
  <si>
    <t>Cuadro 7.4.24. Provincia del Chaco, departamento Tapenagá. Población de 14 años y más en viviendas particulares, por condición de actividad económica, según sexo registrado al nacer y cobertura de salud. Año 2022</t>
  </si>
  <si>
    <t>Cuadro 7.4.25. Provincia del Chaco, departamento 25 de Mayo. Población de 14 años y más en viviendas particulares, por condición de actividad económica, según sexo registrado al nacer y cobertura de salud. Año 2022</t>
  </si>
  <si>
    <t/>
  </si>
  <si>
    <t>Población no económicamente activa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</si>
  <si>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</si>
  <si>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</si>
  <si>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</si>
  <si>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</si>
  <si>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</si>
  <si>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</si>
  <si>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</si>
  <si>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</si>
  <si>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</si>
  <si>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</si>
  <si>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</si>
  <si>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</si>
  <si>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del Chaco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</si>
</sst>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 vertical="top" wrapText="1"/>
    </xf>
    <xf numFmtId="3" fontId="4" fillId="2" borderId="1" xfId="0" applyNumberFormat="1" applyFont="1" applyFill="1" applyBorder="1" applyAlignment="1">
      <alignment horizontal="right" vertical="top" wrapText="1"/>
    </xf>
    <xf numFmtId="3" fontId="2" fillId="2" borderId="4" xfId="0" applyNumberFormat="1" applyFont="1" applyFill="1" applyBorder="1" applyAlignment="1">
      <alignment horizontal="right" vertical="top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2" fillId="0" borderId="0" xfId="0" applyFont="1"/>
    <xf numFmtId="0" fontId="4" fillId="0" borderId="0" xfId="0" applyFont="1" applyAlignment="1">
      <alignment wrapText="1"/>
    </xf>
    <xf numFmtId="3" fontId="2" fillId="0" borderId="0" xfId="0" applyNumberFormat="1" applyFont="1" applyAlignment="1"/>
    <xf numFmtId="3" fontId="2" fillId="2" borderId="1" xfId="0" applyNumberFormat="1" applyFont="1" applyFill="1" applyBorder="1" applyAlignment="1"/>
    <xf numFmtId="0" fontId="0" fillId="0" borderId="0" xfId="0" applyAlignment="1"/>
    <xf numFmtId="0" fontId="10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3" fontId="4" fillId="2" borderId="1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/>
    </xf>
    <xf numFmtId="3" fontId="2" fillId="0" borderId="3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12" t="s">
        <v>47</v>
      </c>
    </row>
    <row r="4" spans="11:11" ht="20.25">
      <c r="K4" s="12"/>
    </row>
    <row r="5" spans="11:11" ht="20.25">
      <c r="K5" s="12" t="s">
        <v>48</v>
      </c>
    </row>
    <row r="7" spans="11:11" ht="15">
      <c r="K7" s="13" t="s">
        <v>54</v>
      </c>
    </row>
    <row r="8" spans="11:11" ht="15">
      <c r="K8" s="13"/>
    </row>
    <row r="9" spans="11:11" ht="15">
      <c r="K9" s="13"/>
    </row>
    <row r="10" spans="11:11" ht="15">
      <c r="K10" s="13"/>
    </row>
    <row r="11" spans="11:11" ht="15">
      <c r="K11" s="13"/>
    </row>
    <row r="12" spans="11:11" ht="15">
      <c r="K12" s="13" t="s">
        <v>49</v>
      </c>
    </row>
    <row r="13" spans="11:11" ht="15">
      <c r="K13" s="13" t="s">
        <v>50</v>
      </c>
    </row>
    <row r="14" spans="11:11" ht="15">
      <c r="K14" s="13" t="s">
        <v>51</v>
      </c>
    </row>
    <row r="15" spans="11:11" ht="15">
      <c r="K15" s="13"/>
    </row>
    <row r="16" spans="11:11" ht="15">
      <c r="K16" s="13"/>
    </row>
    <row r="17" spans="11:11" ht="15">
      <c r="K17" s="13"/>
    </row>
    <row r="18" spans="11:11" ht="15">
      <c r="K18" s="13"/>
    </row>
    <row r="19" spans="11:11" ht="15">
      <c r="K19" s="13"/>
    </row>
    <row r="20" spans="11:11" ht="15">
      <c r="K20" s="13"/>
    </row>
    <row r="21" spans="11:11" ht="15">
      <c r="K21" s="13"/>
    </row>
    <row r="22" spans="11:11" ht="15">
      <c r="K22" s="13"/>
    </row>
    <row r="23" spans="11:11" ht="15">
      <c r="K23" s="13"/>
    </row>
    <row r="24" spans="11:11" ht="15">
      <c r="K24" s="13"/>
    </row>
    <row r="25" spans="11:11" ht="15">
      <c r="K25" s="13"/>
    </row>
    <row r="26" spans="11:11" ht="15">
      <c r="K26" s="13"/>
    </row>
    <row r="27" spans="11:11" ht="15">
      <c r="K27" s="13"/>
    </row>
    <row r="28" spans="11:11" ht="15">
      <c r="K28" s="13"/>
    </row>
    <row r="29" spans="11:11" ht="15">
      <c r="K29" s="13"/>
    </row>
    <row r="30" spans="11:11" ht="15">
      <c r="K30" s="13"/>
    </row>
    <row r="31" spans="11:11" ht="15">
      <c r="K31" s="13"/>
    </row>
    <row r="32" spans="11:11" ht="15">
      <c r="K32" s="13"/>
    </row>
    <row r="33" spans="11:11" ht="15">
      <c r="K33" s="13"/>
    </row>
    <row r="34" spans="11:11" ht="15">
      <c r="K34" s="13"/>
    </row>
    <row r="35" spans="11:11" ht="15">
      <c r="K35" s="13"/>
    </row>
    <row r="36" spans="11:11" ht="15">
      <c r="K36" s="13"/>
    </row>
    <row r="37" spans="11:11" ht="15">
      <c r="K37" s="13"/>
    </row>
    <row r="38" spans="11:11" ht="15">
      <c r="K38" s="13"/>
    </row>
    <row r="39" spans="11:11" ht="15">
      <c r="K39" s="13"/>
    </row>
    <row r="40" spans="11:11" ht="15">
      <c r="K40" s="13"/>
    </row>
    <row r="41" spans="11:11" ht="15">
      <c r="K41" s="13"/>
    </row>
    <row r="42" spans="11:11" ht="15">
      <c r="K42" s="13"/>
    </row>
    <row r="43" spans="11:11" ht="15">
      <c r="K43" s="13"/>
    </row>
    <row r="44" spans="11:11" ht="15">
      <c r="K44" s="13"/>
    </row>
    <row r="45" spans="11:11" ht="15">
      <c r="K45" s="13"/>
    </row>
    <row r="46" spans="11:11" ht="15">
      <c r="K46" s="13"/>
    </row>
    <row r="47" spans="11:11" ht="15">
      <c r="K47" s="13"/>
    </row>
    <row r="48" spans="11:11" ht="15">
      <c r="K48" s="13"/>
    </row>
    <row r="49" spans="11:11" ht="15">
      <c r="K49" s="13"/>
    </row>
    <row r="50" spans="11:11" ht="15">
      <c r="K50" s="13"/>
    </row>
    <row r="51" spans="11:11" ht="15">
      <c r="K51" s="13"/>
    </row>
    <row r="52" spans="11:11" ht="15">
      <c r="K52" s="13"/>
    </row>
    <row r="53" spans="11:11" ht="15">
      <c r="K53" s="13"/>
    </row>
    <row r="54" spans="11:11" ht="15">
      <c r="K54" s="13"/>
    </row>
    <row r="55" spans="11:11" ht="15">
      <c r="K55" s="13"/>
    </row>
    <row r="56" spans="11:11" ht="15">
      <c r="K56" s="13"/>
    </row>
    <row r="57" spans="11:11" ht="15">
      <c r="K57" s="13"/>
    </row>
    <row r="58" spans="11:11" ht="15">
      <c r="K58" s="13"/>
    </row>
    <row r="59" spans="11:11" ht="15">
      <c r="K59" s="13"/>
    </row>
    <row r="60" spans="11:11" ht="15">
      <c r="K60" s="13"/>
    </row>
    <row r="61" spans="11:11" ht="15">
      <c r="K61" s="13"/>
    </row>
    <row r="62" spans="11:11" ht="15">
      <c r="K62" s="13"/>
    </row>
    <row r="63" spans="11:11" ht="15">
      <c r="K63" s="13"/>
    </row>
    <row r="64" spans="11:11" ht="15">
      <c r="K64" s="13"/>
    </row>
    <row r="65" spans="11:11" ht="15">
      <c r="K65" s="13"/>
    </row>
    <row r="66" spans="11:11" ht="15">
      <c r="K66" s="13"/>
    </row>
    <row r="67" spans="11:11" ht="15">
      <c r="K67" s="13"/>
    </row>
    <row r="68" spans="11:11" ht="15">
      <c r="K68" s="13"/>
    </row>
    <row r="69" spans="11:11" ht="15">
      <c r="K69" s="13"/>
    </row>
    <row r="70" spans="11:11" ht="15">
      <c r="K70" s="13"/>
    </row>
    <row r="71" spans="11:11" ht="15">
      <c r="K71" s="13"/>
    </row>
    <row r="72" spans="11:11" ht="15">
      <c r="K72" s="13"/>
    </row>
    <row r="73" spans="11:11" ht="15">
      <c r="K73" s="13"/>
    </row>
    <row r="74" spans="11:11" ht="15">
      <c r="K74" s="13"/>
    </row>
    <row r="75" spans="11:11" ht="15">
      <c r="K75" s="13"/>
    </row>
    <row r="76" spans="11:11" ht="15">
      <c r="K76" s="13"/>
    </row>
    <row r="77" spans="11:11" ht="15">
      <c r="K77" s="13"/>
    </row>
    <row r="78" spans="11:11" ht="15">
      <c r="K78" s="13"/>
    </row>
    <row r="79" spans="11:11" ht="15">
      <c r="K79" s="13"/>
    </row>
    <row r="80" spans="11:11" ht="15">
      <c r="K80" s="13"/>
    </row>
    <row r="81" spans="11:11" ht="15">
      <c r="K81" s="13"/>
    </row>
    <row r="82" spans="11:11" ht="15">
      <c r="K82" s="13"/>
    </row>
    <row r="83" spans="11:11" ht="15">
      <c r="K83" s="13"/>
    </row>
    <row r="84" spans="11:11" ht="15">
      <c r="K84" s="13"/>
    </row>
    <row r="85" spans="11:11" ht="15">
      <c r="K85" s="13"/>
    </row>
    <row r="86" spans="11:11" ht="15">
      <c r="K86" s="13"/>
    </row>
    <row r="87" spans="11:11" ht="15">
      <c r="K87" s="13"/>
    </row>
    <row r="88" spans="11:11" ht="15">
      <c r="K88" s="13"/>
    </row>
    <row r="89" spans="11:11" ht="15">
      <c r="K89" s="13"/>
    </row>
    <row r="90" spans="11:11" ht="15">
      <c r="K90" s="13"/>
    </row>
    <row r="91" spans="11:11" ht="15">
      <c r="K91" s="13"/>
    </row>
    <row r="92" spans="11:11" ht="15">
      <c r="K92" s="13"/>
    </row>
    <row r="93" spans="11:11" ht="15">
      <c r="K93" s="13"/>
    </row>
    <row r="94" spans="11:11" ht="15">
      <c r="K94" s="13"/>
    </row>
    <row r="95" spans="11:11" ht="15">
      <c r="K95" s="13"/>
    </row>
    <row r="96" spans="11:11" ht="15">
      <c r="K96" s="13"/>
    </row>
    <row r="97" spans="11:11" ht="15">
      <c r="K97" s="13"/>
    </row>
    <row r="98" spans="11:11" ht="15">
      <c r="K98" s="13"/>
    </row>
    <row r="99" spans="11:11" ht="15">
      <c r="K99" s="13"/>
    </row>
    <row r="100" spans="11:11" ht="15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RowHeight="11.25"/>
  <cols>
    <col min="1" max="1" width="238.1640625" bestFit="1" customWidth="1"/>
  </cols>
  <sheetData>
    <row r="1" spans="1:1" ht="12.75">
      <c r="A1" s="10" t="s">
        <v>42</v>
      </c>
    </row>
    <row r="2" spans="1:1" ht="12.75">
      <c r="A2" s="10" t="s">
        <v>43</v>
      </c>
    </row>
    <row r="3" spans="1:1" ht="12.75">
      <c r="A3" s="11"/>
    </row>
    <row r="4" spans="1:1" ht="12.75">
      <c r="A4" s="9" t="str">
        <f>HYPERLINK("#'Cuadro 7.4'!A3", "Cuadro 7.4. Provincia del Chaco. Población de 14 años y más en viviendas particulares, por condición de actividad económica, según sexo registrado al nacer y cobertura de salud. Año 2022")</f>
        <v>Cuadro 7.4. Provincia del Chaco. Población de 14 años y más en viviendas particulares, por condición de actividad económica, según sexo registrado al nacer y cobertura de salud. Año 2022</v>
      </c>
    </row>
    <row r="5" spans="1:1" ht="12.75">
      <c r="A5" s="9" t="str">
        <f>HYPERLINK("#'Cuadro 7.4.1'!A3", "Cuadro 7.4.1. Provincia del Chaco, departamento Almirante Brown. Población de 14 años y más en viviendas particulares, por condición de actividad económica, según sexo registrado al nacer y cobertura de salud. Año 2022")</f>
        <v>Cuadro 7.4.1. Provincia del Chaco, departamento Almirante Brown. Población de 14 años y más en viviendas particulares, por condición de actividad económica, según sexo registrado al nacer y cobertura de salud. Año 2022</v>
      </c>
    </row>
    <row r="6" spans="1:1" ht="12.75">
      <c r="A6" s="9" t="str">
        <f>HYPERLINK("#'Cuadro 7.4.2'!A3", "Cuadro 7.4.2. Provincia del Chaco, departamento Bermejo. Población de 14 años y más en viviendas particulares, por condición de actividad económica, según sexo registrado al nacer y cobertura de salud. Año 2022")</f>
        <v>Cuadro 7.4.2. Provincia del Chaco, departamento Bermejo. Población de 14 años y más en viviendas particulares, por condición de actividad económica, según sexo registrado al nacer y cobertura de salud. Año 2022</v>
      </c>
    </row>
    <row r="7" spans="1:1" ht="12.75">
      <c r="A7" s="9" t="str">
        <f>HYPERLINK("#'Cuadro 7.4.3'!A3", "Cuadro 7.4.3. Provincia del Chaco, departamento Chacabuco. Población de 14 años y más en viviendas particulares, por condición de actividad económica, según sexo registrado al nacer y cobertura de salud. Año 2022")</f>
        <v>Cuadro 7.4.3. Provincia del Chaco, departamento Chacabuco. Población de 14 años y más en viviendas particulares, por condición de actividad económica, según sexo registrado al nacer y cobertura de salud. Año 2022</v>
      </c>
    </row>
    <row r="8" spans="1:1" ht="12.75">
      <c r="A8" s="9" t="str">
        <f>HYPERLINK("#'Cuadro 7.4.4'!A3", "Cuadro 7.4.4. Provincia del Chaco, departamento Comandante Fernández. Población de 14 años y más en viviendas particulares, por condición de actividad económica, según sexo registrado al nacer y cobertura de salud. Año 2022")</f>
        <v>Cuadro 7.4.4. Provincia del Chaco, departamento Comandante Fernández. Población de 14 años y más en viviendas particulares, por condición de actividad económica, según sexo registrado al nacer y cobertura de salud. Año 2022</v>
      </c>
    </row>
    <row r="9" spans="1:1" ht="12.75">
      <c r="A9" s="9" t="str">
        <f>HYPERLINK("#'Cuadro 7.4.5'!A3", "Cuadro 7.4.5. Provincia del Chaco, departamento 12 de Octubre. Población de 14 años y más en viviendas particulares, por condición de actividad económica, según sexo registrado al nacer y cobertura de salud. Año 2022")</f>
        <v>Cuadro 7.4.5. Provincia del Chaco, departamento 12 de Octubre. Población de 14 años y más en viviendas particulares, por condición de actividad económica, según sexo registrado al nacer y cobertura de salud. Año 2022</v>
      </c>
    </row>
    <row r="10" spans="1:1" ht="12.75">
      <c r="A10" s="9" t="str">
        <f>HYPERLINK("#'Cuadro 7.4.6'!A3", "Cuadro 7.4.6. Provincia del Chaco, departamento 2 de Abril. Población de 14 años y más en viviendas particulares, por condición de actividad económica, según sexo registrado al nacer y cobertura de salud. Año 2022")</f>
        <v>Cuadro 7.4.6. Provincia del Chaco, departamento 2 de Abril. Población de 14 años y más en viviendas particulares, por condición de actividad económica, según sexo registrado al nacer y cobertura de salud. Año 2022</v>
      </c>
    </row>
    <row r="11" spans="1:1" ht="12.75">
      <c r="A11" s="9" t="str">
        <f>HYPERLINK("#'Cuadro 7.4.7'!A3", "Cuadro 7.4.7. Provincia del Chaco, departamento Fray Justo Santa María de Oro. Población de 14 años y más en viviendas particulares, por condición de actividad económica, según sexo registrado al nacer y cobertura de salud. Año 2022")</f>
        <v>Cuadro 7.4.7. Provincia del Chaco, departamento Fray Justo Santa María de Oro. Población de 14 años y más en viviendas particulares, por condición de actividad económica, según sexo registrado al nacer y cobertura de salud. Año 2022</v>
      </c>
    </row>
    <row r="12" spans="1:1" ht="12.75">
      <c r="A12" s="9" t="str">
        <f>HYPERLINK("#'Cuadro 7.4.8'!A3", "Cuadro 7.4.8. Provincia del Chaco, departamento General Belgrano. Población de 14 años y más en viviendas particulares, por condición de actividad económica, según sexo registrado al nacer y cobertura de salud. Año 2022")</f>
        <v>Cuadro 7.4.8. Provincia del Chaco, departamento General Belgrano. Población de 14 años y más en viviendas particulares, por condición de actividad económica, según sexo registrado al nacer y cobertura de salud. Año 2022</v>
      </c>
    </row>
    <row r="13" spans="1:1" ht="12.75">
      <c r="A13" s="9" t="str">
        <f>HYPERLINK("#'Cuadro 7.4.9'!A3", "Cuadro 7.4.9. Provincia del Chaco, departamento General Donovan. Población de 14 años y más en viviendas particulares, por condición de actividad económica, según sexo registrado al nacer y cobertura de salud. Año 2022")</f>
        <v>Cuadro 7.4.9. Provincia del Chaco, departamento General Donovan. Población de 14 años y más en viviendas particulares, por condición de actividad económica, según sexo registrado al nacer y cobertura de salud. Año 2022</v>
      </c>
    </row>
    <row r="14" spans="1:1" ht="12.75">
      <c r="A14" s="9" t="str">
        <f>HYPERLINK("#'Cuadro 7.4.10'!A3", "Cuadro 7.4.10. Provincia del Chaco, departamento General Güemes. Población de 14 años y más en viviendas particulares, por condición de actividad económica, según sexo registrado al nacer y cobertura de salud. Año 2022")</f>
        <v>Cuadro 7.4.10. Provincia del Chaco, departamento General Güemes. Población de 14 años y más en viviendas particulares, por condición de actividad económica, según sexo registrado al nacer y cobertura de salud. Año 2022</v>
      </c>
    </row>
    <row r="15" spans="1:1" ht="12.75">
      <c r="A15" s="9" t="str">
        <f>HYPERLINK("#'Cuadro 7.4.11'!A3", "Cuadro 7.4.11. Provincia del Chaco, departamento Independencia. Población de 14 años y más en viviendas particulares, por condición de actividad económica, según sexo registrado al nacer y cobertura de salud. Año 2022")</f>
        <v>Cuadro 7.4.11. Provincia del Chaco, departamento Independencia. Población de 14 años y más en viviendas particulares, por condición de actividad económica, según sexo registrado al nacer y cobertura de salud. Año 2022</v>
      </c>
    </row>
    <row r="16" spans="1:1" ht="12.75">
      <c r="A16" s="9" t="str">
        <f>HYPERLINK("#'Cuadro 7.4.12'!A3", "Cuadro 7.4.12. Provincia del Chaco, departamento Libertad. Población de 14 años y más en viviendas particulares, por condición de actividad económica, según sexo registrado al nacer y cobertura de salud. Año 2022")</f>
        <v>Cuadro 7.4.12. Provincia del Chaco, departamento Libertad. Población de 14 años y más en viviendas particulares, por condición de actividad económica, según sexo registrado al nacer y cobertura de salud. Año 2022</v>
      </c>
    </row>
    <row r="17" spans="1:1" ht="12.75">
      <c r="A17" s="9" t="str">
        <f>HYPERLINK("#'Cuadro 7.4.13'!A3", "Cuadro 7.4.13. Provincia del Chaco, departamento Libertador General San Martín. Población de 14 años y más en viviendas particulares, por condición de actividad económica, según sexo registrado al nacer y cobertura de salud. Año 2022")</f>
        <v>Cuadro 7.4.13. Provincia del Chaco, departamento Libertador General San Martín. Población de 14 años y más en viviendas particulares, por condición de actividad económica, según sexo registrado al nacer y cobertura de salud. Año 2022</v>
      </c>
    </row>
    <row r="18" spans="1:1" ht="12.75">
      <c r="A18" s="9" t="str">
        <f>HYPERLINK("#'Cuadro 7.4.14'!A3", "Cuadro 7.4.14. Provincia del Chaco, departamento Maipú. Población de 14 años y más en viviendas particulares, por condición de actividad económica, según sexo registrado al nacer y cobertura de salud. Año 2022")</f>
        <v>Cuadro 7.4.14. Provincia del Chaco, departamento Maipú. Población de 14 años y más en viviendas particulares, por condición de actividad económica, según sexo registrado al nacer y cobertura de salud. Año 2022</v>
      </c>
    </row>
    <row r="19" spans="1:1" ht="12.75">
      <c r="A19" s="9" t="str">
        <f>HYPERLINK("#'Cuadro 7.4.15'!A3", "Cuadro 7.4.15. Provincia del Chaco, departamento Mayor Luis J. Fontana. Población de 14 años y más en viviendas particulares, por condición de actividad económica, según sexo registrado al nacer y cobertura de salud. Año 2022")</f>
        <v>Cuadro 7.4.15. Provincia del Chaco, departamento Mayor Luis J. Fontana. Población de 14 años y más en viviendas particulares, por condición de actividad económica, según sexo registrado al nacer y cobertura de salud. Año 2022</v>
      </c>
    </row>
    <row r="20" spans="1:1" ht="12.75">
      <c r="A20" s="9" t="str">
        <f>HYPERLINK("#'Cuadro 7.4.16'!A3", "Cuadro 7.4.16. Provincia del Chaco, departamento 9 de Julio. Población de 14 años y más en viviendas particulares, por condición de actividad económica, según sexo registrado al nacer y cobertura de salud. Año 2022")</f>
        <v>Cuadro 7.4.16. Provincia del Chaco, departamento 9 de Julio. Población de 14 años y más en viviendas particulares, por condición de actividad económica, según sexo registrado al nacer y cobertura de salud. Año 2022</v>
      </c>
    </row>
    <row r="21" spans="1:1" ht="12.75">
      <c r="A21" s="9" t="str">
        <f>HYPERLINK("#'Cuadro 7.4.17'!A3", "Cuadro 7.4.17. Provincia del Chaco, departamento O'Higgins. Población de 14 años y más en viviendas particulares, por condición de actividad económica, según sexo registrado al nacer y cobertura de salud. Año 2022")</f>
        <v>Cuadro 7.4.17. Provincia del Chaco, departamento O'Higgins. Población de 14 años y más en viviendas particulares, por condición de actividad económica, según sexo registrado al nacer y cobertura de salud. Año 2022</v>
      </c>
    </row>
    <row r="22" spans="1:1" ht="12.75">
      <c r="A22" s="9" t="str">
        <f>HYPERLINK("#'Cuadro 7.4.18'!A3", "Cuadro 7.4.18. Provincia del Chaco, departamento Presidencia de la Plaza. Población de 14 años y más en viviendas particulares, por condición de actividad económica, según sexo registrado al nacer y cobertura de salud. Año 2022")</f>
        <v>Cuadro 7.4.18. Provincia del Chaco, departamento Presidencia de la Plaza. Población de 14 años y más en viviendas particulares, por condición de actividad económica, según sexo registrado al nacer y cobertura de salud. Año 2022</v>
      </c>
    </row>
    <row r="23" spans="1:1" ht="12.75">
      <c r="A23" s="9" t="str">
        <f>HYPERLINK("#'Cuadro 7.4.19'!A3", "Cuadro 7.4.19. Provincia del Chaco, departamento 1º de Mayo. Población de 14 años y más en viviendas particulares, por condición de actividad económica, según sexo registrado al nacer y cobertura de salud. Año 2022")</f>
        <v>Cuadro 7.4.19. Provincia del Chaco, departamento 1º de Mayo. Población de 14 años y más en viviendas particulares, por condición de actividad económica, según sexo registrado al nacer y cobertura de salud. Año 2022</v>
      </c>
    </row>
    <row r="24" spans="1:1" ht="12.75">
      <c r="A24" s="9" t="str">
        <f>HYPERLINK("#'Cuadro 7.4.20'!A3", "Cuadro 7.4.20. Provincia del Chaco, departamento Quitilipi. Población de 14 años y más en viviendas particulares, por condición de actividad económica, según sexo registrado al nacer y cobertura de salud. Año 2022")</f>
        <v>Cuadro 7.4.20. Provincia del Chaco, departamento Quitilipi. Población de 14 años y más en viviendas particulares, por condición de actividad económica, según sexo registrado al nacer y cobertura de salud. Año 2022</v>
      </c>
    </row>
    <row r="25" spans="1:1" ht="12.75">
      <c r="A25" s="9" t="str">
        <f>HYPERLINK("#'Cuadro 7.4.21'!A3", "Cuadro 7.4.21. Provincia del Chaco, departamento San Fernando. Población de 14 años y más en viviendas particulares, por condición de actividad económica, según sexo registrado al nacer y cobertura de salud. Año 2022")</f>
        <v>Cuadro 7.4.21. Provincia del Chaco, departamento San Fernando. Población de 14 años y más en viviendas particulares, por condición de actividad económica, según sexo registrado al nacer y cobertura de salud. Año 2022</v>
      </c>
    </row>
    <row r="26" spans="1:1" ht="12.75">
      <c r="A26" s="9" t="str">
        <f>HYPERLINK("#'Cuadro 7.4.22'!A3", "Cuadro 7.4.22. Provincia del Chaco, departamento San Lorenzo. Población de 14 años y más en viviendas particulares, por condición de actividad económica, según sexo registrado al nacer y cobertura de salud. Año 2022")</f>
        <v>Cuadro 7.4.22. Provincia del Chaco, departamento San Lorenzo. Población de 14 años y más en viviendas particulares, por condición de actividad económica, según sexo registrado al nacer y cobertura de salud. Año 2022</v>
      </c>
    </row>
    <row r="27" spans="1:1" ht="12.75">
      <c r="A27" s="9" t="str">
        <f>HYPERLINK("#'Cuadro 7.4.23'!A3", "Cuadro 7.4.23. Provincia del Chaco, departamento Sargento Cabral. Población de 14 años y más en viviendas particulares, por condición de actividad económica, según sexo registrado al nacer y cobertura de salud. Año 2022")</f>
        <v>Cuadro 7.4.23. Provincia del Chaco, departamento Sargento Cabral. Población de 14 años y más en viviendas particulares, por condición de actividad económica, según sexo registrado al nacer y cobertura de salud. Año 2022</v>
      </c>
    </row>
    <row r="28" spans="1:1" ht="12.75">
      <c r="A28" s="9" t="str">
        <f>HYPERLINK("#'Cuadro 7.4.24'!A3", "Cuadro 7.4.24. Provincia del Chaco, departamento Tapenagá. Población de 14 años y más en viviendas particulares, por condición de actividad económica, según sexo registrado al nacer y cobertura de salud. Año 2022")</f>
        <v>Cuadro 7.4.24. Provincia del Chaco, departamento Tapenagá. Población de 14 años y más en viviendas particulares, por condición de actividad económica, según sexo registrado al nacer y cobertura de salud. Año 2022</v>
      </c>
    </row>
    <row r="29" spans="1:1" ht="12.75">
      <c r="A29" s="9" t="str">
        <f>HYPERLINK("#'Cuadro 7.4.25'!A3", "Cuadro 7.4.25. Provincia del Chaco, departamento 25 de Mayo. Población de 14 años y más en viviendas particulares, por condición de actividad económica, según sexo registrado al nacer y cobertura de salud. Año 2022")</f>
        <v>Cuadro 7.4.25. Provincia del Chaco, departamento 25 de Mayo. Población de 14 años y más en viviendas particulares, por condición de actividad económica, según sexo registrado al nacer y cobertura de salud. Año 2022</v>
      </c>
    </row>
    <row r="30" spans="1:1" ht="12.75">
      <c r="A30" s="11"/>
    </row>
    <row r="31" spans="1:1">
      <c r="A31" s="24" t="s">
        <v>44</v>
      </c>
    </row>
    <row r="32" spans="1:1">
      <c r="A32" s="24" t="s">
        <v>45</v>
      </c>
    </row>
    <row r="33" spans="1:1">
      <c r="A33" s="24" t="s">
        <v>46</v>
      </c>
    </row>
    <row r="34" spans="1:1" ht="12.75">
      <c r="A34" s="11"/>
    </row>
    <row r="35" spans="1:1" ht="12.75">
      <c r="A35" s="11"/>
    </row>
    <row r="36" spans="1:1" ht="12.75">
      <c r="A36" s="11"/>
    </row>
    <row r="37" spans="1:1" ht="12.75">
      <c r="A37" s="11"/>
    </row>
    <row r="38" spans="1:1" ht="12.75">
      <c r="A38" s="11"/>
    </row>
    <row r="39" spans="1:1" ht="12.75">
      <c r="A39" s="11"/>
    </row>
    <row r="40" spans="1:1" ht="12.75">
      <c r="A40" s="11"/>
    </row>
    <row r="41" spans="1:1" ht="12.75">
      <c r="A41" s="11"/>
    </row>
    <row r="42" spans="1:1" ht="12.75">
      <c r="A42" s="11"/>
    </row>
    <row r="43" spans="1:1" ht="12.75">
      <c r="A43" s="11"/>
    </row>
    <row r="44" spans="1:1" ht="12.75">
      <c r="A44" s="11"/>
    </row>
    <row r="45" spans="1:1" ht="12.75">
      <c r="A45" s="11"/>
    </row>
    <row r="46" spans="1:1" ht="12.75">
      <c r="A46" s="11"/>
    </row>
    <row r="47" spans="1:1" ht="12.75">
      <c r="A47" s="11"/>
    </row>
    <row r="48" spans="1:1" ht="12.75">
      <c r="A48" s="11"/>
    </row>
    <row r="49" spans="1:1" ht="12.75">
      <c r="A49" s="11"/>
    </row>
    <row r="50" spans="1:1" ht="12.75">
      <c r="A50" s="11"/>
    </row>
    <row r="51" spans="1:1" ht="12.75">
      <c r="A51" s="11"/>
    </row>
    <row r="52" spans="1:1" ht="12.75">
      <c r="A52" s="11"/>
    </row>
    <row r="53" spans="1:1" ht="12.75">
      <c r="A53" s="11"/>
    </row>
    <row r="54" spans="1:1" ht="12.75">
      <c r="A54" s="11"/>
    </row>
    <row r="55" spans="1:1" ht="12.75">
      <c r="A55" s="11"/>
    </row>
    <row r="56" spans="1:1" ht="12.75">
      <c r="A56" s="11"/>
    </row>
    <row r="57" spans="1:1" ht="12.75">
      <c r="A57" s="11"/>
    </row>
    <row r="58" spans="1:1" ht="12.75">
      <c r="A58" s="11"/>
    </row>
    <row r="59" spans="1:1" ht="12.75">
      <c r="A59" s="11"/>
    </row>
    <row r="60" spans="1:1" ht="12.75">
      <c r="A60" s="11"/>
    </row>
    <row r="61" spans="1:1" ht="12.75">
      <c r="A61" s="11"/>
    </row>
    <row r="62" spans="1:1" ht="12.75">
      <c r="A62" s="11"/>
    </row>
    <row r="63" spans="1:1" ht="12.75">
      <c r="A63" s="11"/>
    </row>
    <row r="64" spans="1:1" ht="12.75">
      <c r="A64" s="11"/>
    </row>
    <row r="65" spans="1:1" ht="12.75">
      <c r="A65" s="11"/>
    </row>
    <row r="66" spans="1:1" ht="12.75">
      <c r="A66" s="11"/>
    </row>
    <row r="67" spans="1:1" ht="12.75">
      <c r="A67" s="11"/>
    </row>
    <row r="68" spans="1:1" ht="12.75">
      <c r="A68" s="11"/>
    </row>
    <row r="69" spans="1:1" ht="12.75">
      <c r="A69" s="11"/>
    </row>
    <row r="70" spans="1:1" ht="12.75">
      <c r="A70" s="11"/>
    </row>
    <row r="71" spans="1:1" ht="12.75">
      <c r="A71" s="11"/>
    </row>
    <row r="72" spans="1:1" ht="12.75">
      <c r="A72" s="11"/>
    </row>
    <row r="73" spans="1:1" ht="12.75">
      <c r="A73" s="11"/>
    </row>
    <row r="74" spans="1:1" ht="12.75">
      <c r="A74" s="11"/>
    </row>
    <row r="75" spans="1:1" ht="12.75">
      <c r="A75" s="11"/>
    </row>
    <row r="76" spans="1:1" ht="12.75">
      <c r="A76" s="11"/>
    </row>
    <row r="77" spans="1:1" ht="12.75">
      <c r="A77" s="11"/>
    </row>
    <row r="78" spans="1:1" ht="12.75">
      <c r="A78" s="11"/>
    </row>
    <row r="79" spans="1:1" ht="12.75">
      <c r="A79" s="11"/>
    </row>
    <row r="80" spans="1:1" ht="12.75">
      <c r="A80" s="11"/>
    </row>
    <row r="81" spans="1:1" ht="12.75">
      <c r="A81" s="11"/>
    </row>
    <row r="82" spans="1:1" ht="12.75">
      <c r="A82" s="11"/>
    </row>
    <row r="83" spans="1:1" ht="12.75">
      <c r="A83" s="11"/>
    </row>
    <row r="84" spans="1:1" ht="12.75">
      <c r="A84" s="11"/>
    </row>
    <row r="85" spans="1:1" ht="12.75">
      <c r="A85" s="11"/>
    </row>
    <row r="86" spans="1:1" ht="12.75">
      <c r="A86" s="11"/>
    </row>
    <row r="87" spans="1:1" ht="12.75">
      <c r="A87" s="11"/>
    </row>
    <row r="88" spans="1:1" ht="12.75">
      <c r="A88" s="11"/>
    </row>
    <row r="89" spans="1:1" ht="12.75">
      <c r="A89" s="11"/>
    </row>
    <row r="90" spans="1:1" ht="12.75">
      <c r="A90" s="11"/>
    </row>
    <row r="91" spans="1:1" ht="12.75">
      <c r="A91" s="11"/>
    </row>
    <row r="92" spans="1:1" ht="12.75">
      <c r="A92" s="11"/>
    </row>
    <row r="93" spans="1:1" ht="12.75">
      <c r="A93" s="11"/>
    </row>
    <row r="94" spans="1:1" ht="12.75">
      <c r="A94" s="11"/>
    </row>
    <row r="95" spans="1:1" ht="12.75">
      <c r="A95" s="11"/>
    </row>
    <row r="96" spans="1:1" ht="12.75">
      <c r="A96" s="11"/>
    </row>
    <row r="97" spans="1:1" ht="12.75">
      <c r="A97" s="11"/>
    </row>
    <row r="98" spans="1:1" ht="12.75">
      <c r="A98" s="11"/>
    </row>
    <row r="99" spans="1:1" ht="12.75">
      <c r="A99" s="11"/>
    </row>
    <row r="100" spans="1:1" ht="12.75">
      <c r="A100" s="11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L55"/>
  <sheetViews>
    <sheetView showGridLines="0" zoomScaleNormal="100" workbookViewId="0">
      <selection sqref="A1:G1"/>
    </sheetView>
  </sheetViews>
  <sheetFormatPr baseColWidth="10" defaultRowHeight="11.25"/>
  <cols>
    <col min="1" max="1" width="21.1640625" customWidth="1"/>
    <col min="2" max="2" width="58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s="30" customFormat="1" ht="33" customHeight="1">
      <c r="A2" s="29" t="s">
        <v>1</v>
      </c>
      <c r="B2" s="29" t="s">
        <v>40</v>
      </c>
      <c r="C2" s="29" t="s">
        <v>40</v>
      </c>
      <c r="D2" s="29" t="s">
        <v>40</v>
      </c>
      <c r="E2" s="29" t="s">
        <v>40</v>
      </c>
      <c r="F2" s="29" t="s">
        <v>40</v>
      </c>
      <c r="G2" s="29" t="s">
        <v>40</v>
      </c>
      <c r="J2" s="30" t="s">
        <v>40</v>
      </c>
    </row>
    <row r="3" spans="1:12" ht="16.899999999999999" customHeight="1">
      <c r="A3" s="22" t="s">
        <v>2</v>
      </c>
      <c r="B3" s="22" t="s">
        <v>40</v>
      </c>
      <c r="C3" s="22" t="s">
        <v>3</v>
      </c>
      <c r="D3" s="22" t="s">
        <v>4</v>
      </c>
      <c r="E3" s="22" t="s">
        <v>40</v>
      </c>
      <c r="F3" s="22" t="s">
        <v>40</v>
      </c>
      <c r="G3" s="22" t="s">
        <v>40</v>
      </c>
    </row>
    <row r="4" spans="1:12" ht="16.899999999999999" customHeight="1">
      <c r="A4" s="22" t="s">
        <v>40</v>
      </c>
      <c r="B4" s="22" t="s">
        <v>40</v>
      </c>
      <c r="C4" s="22" t="s">
        <v>40</v>
      </c>
      <c r="D4" s="22" t="s">
        <v>5</v>
      </c>
      <c r="E4" s="22" t="s">
        <v>40</v>
      </c>
      <c r="F4" s="22" t="s">
        <v>40</v>
      </c>
      <c r="G4" s="22" t="s">
        <v>41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22" t="s">
        <v>40</v>
      </c>
      <c r="B5" s="22" t="s">
        <v>40</v>
      </c>
      <c r="C5" s="22" t="s">
        <v>40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3.15" customHeight="1">
      <c r="A6" s="23" t="s">
        <v>6</v>
      </c>
      <c r="B6" s="31" t="s">
        <v>40</v>
      </c>
      <c r="C6" s="7">
        <v>869419</v>
      </c>
      <c r="D6" s="7">
        <v>518359</v>
      </c>
      <c r="E6" s="7">
        <v>484355</v>
      </c>
      <c r="F6" s="7">
        <v>34004</v>
      </c>
      <c r="G6" s="7">
        <v>351060</v>
      </c>
    </row>
    <row r="7" spans="1:12" ht="11.65" customHeight="1">
      <c r="A7" s="19" t="s">
        <v>40</v>
      </c>
      <c r="B7" s="32" t="s">
        <v>10</v>
      </c>
      <c r="C7" s="6">
        <v>400305</v>
      </c>
      <c r="D7" s="6">
        <v>231158</v>
      </c>
      <c r="E7" s="6">
        <v>221768</v>
      </c>
      <c r="F7" s="6">
        <v>9390</v>
      </c>
      <c r="G7" s="6">
        <v>169147</v>
      </c>
      <c r="H7" t="s">
        <v>40</v>
      </c>
      <c r="I7" t="s">
        <v>40</v>
      </c>
      <c r="K7" t="s">
        <v>40</v>
      </c>
      <c r="L7" t="s">
        <v>40</v>
      </c>
    </row>
    <row r="8" spans="1:12" ht="11.65" customHeight="1">
      <c r="A8" s="19" t="s">
        <v>40</v>
      </c>
      <c r="B8" s="32" t="s">
        <v>11</v>
      </c>
      <c r="C8" s="6">
        <v>41565</v>
      </c>
      <c r="D8" s="6">
        <v>24338</v>
      </c>
      <c r="E8" s="6">
        <v>23046</v>
      </c>
      <c r="F8" s="6">
        <v>1292</v>
      </c>
      <c r="G8" s="6">
        <v>17227</v>
      </c>
      <c r="H8" t="s">
        <v>40</v>
      </c>
      <c r="I8" t="s">
        <v>40</v>
      </c>
      <c r="K8" t="s">
        <v>40</v>
      </c>
      <c r="L8" t="s">
        <v>40</v>
      </c>
    </row>
    <row r="9" spans="1:12" ht="11.65" customHeight="1">
      <c r="A9" s="19" t="s">
        <v>40</v>
      </c>
      <c r="B9" s="32" t="s">
        <v>12</v>
      </c>
      <c r="C9" s="6">
        <v>427549</v>
      </c>
      <c r="D9" s="6">
        <v>262863</v>
      </c>
      <c r="E9" s="6">
        <v>239541</v>
      </c>
      <c r="F9" s="6">
        <v>23322</v>
      </c>
      <c r="G9" s="6">
        <v>164686</v>
      </c>
      <c r="H9" t="s">
        <v>40</v>
      </c>
      <c r="I9" t="s">
        <v>40</v>
      </c>
      <c r="K9" t="s">
        <v>40</v>
      </c>
      <c r="L9" t="s">
        <v>40</v>
      </c>
    </row>
    <row r="10" spans="1:12" ht="13.15" customHeight="1">
      <c r="A10" s="18" t="s">
        <v>13</v>
      </c>
      <c r="B10" s="33" t="s">
        <v>40</v>
      </c>
      <c r="C10" s="7">
        <v>454585</v>
      </c>
      <c r="D10" s="7">
        <v>227260</v>
      </c>
      <c r="E10" s="7">
        <v>207032</v>
      </c>
      <c r="F10" s="7">
        <v>20228</v>
      </c>
      <c r="G10" s="7">
        <v>227325</v>
      </c>
    </row>
    <row r="11" spans="1:12" ht="11.65" customHeight="1">
      <c r="A11" s="19" t="s">
        <v>40</v>
      </c>
      <c r="B11" s="32" t="s">
        <v>10</v>
      </c>
      <c r="C11" s="6">
        <v>219684</v>
      </c>
      <c r="D11" s="6">
        <v>112620</v>
      </c>
      <c r="E11" s="6">
        <v>106783</v>
      </c>
      <c r="F11" s="6">
        <v>5837</v>
      </c>
      <c r="G11" s="6">
        <v>107064</v>
      </c>
      <c r="H11" t="s">
        <v>40</v>
      </c>
      <c r="I11" t="s">
        <v>40</v>
      </c>
      <c r="K11" t="s">
        <v>40</v>
      </c>
      <c r="L11" t="s">
        <v>40</v>
      </c>
    </row>
    <row r="12" spans="1:12" ht="11.65" customHeight="1">
      <c r="A12" s="19" t="s">
        <v>40</v>
      </c>
      <c r="B12" s="32" t="s">
        <v>11</v>
      </c>
      <c r="C12" s="6">
        <v>22319</v>
      </c>
      <c r="D12" s="6">
        <v>11587</v>
      </c>
      <c r="E12" s="6">
        <v>10844</v>
      </c>
      <c r="F12" s="6">
        <v>743</v>
      </c>
      <c r="G12" s="6">
        <v>10732</v>
      </c>
      <c r="H12" t="s">
        <v>40</v>
      </c>
      <c r="I12" t="s">
        <v>40</v>
      </c>
      <c r="K12" t="s">
        <v>40</v>
      </c>
      <c r="L12" t="s">
        <v>40</v>
      </c>
    </row>
    <row r="13" spans="1:12" ht="11.65" customHeight="1">
      <c r="A13" s="19" t="s">
        <v>40</v>
      </c>
      <c r="B13" s="32" t="s">
        <v>12</v>
      </c>
      <c r="C13" s="6">
        <v>212582</v>
      </c>
      <c r="D13" s="6">
        <v>103053</v>
      </c>
      <c r="E13" s="6">
        <v>89405</v>
      </c>
      <c r="F13" s="6">
        <v>13648</v>
      </c>
      <c r="G13" s="6">
        <v>109529</v>
      </c>
      <c r="H13" t="s">
        <v>40</v>
      </c>
      <c r="I13" t="s">
        <v>40</v>
      </c>
      <c r="K13" t="s">
        <v>40</v>
      </c>
      <c r="L13" t="s">
        <v>40</v>
      </c>
    </row>
    <row r="14" spans="1:12" ht="13.15" customHeight="1">
      <c r="A14" s="18" t="s">
        <v>14</v>
      </c>
      <c r="B14" s="33" t="s">
        <v>40</v>
      </c>
      <c r="C14" s="7">
        <v>414834</v>
      </c>
      <c r="D14" s="7">
        <v>291099</v>
      </c>
      <c r="E14" s="7">
        <v>277323</v>
      </c>
      <c r="F14" s="7">
        <v>13776</v>
      </c>
      <c r="G14" s="7">
        <v>123735</v>
      </c>
    </row>
    <row r="15" spans="1:12" ht="11.65" customHeight="1">
      <c r="A15" s="19" t="s">
        <v>40</v>
      </c>
      <c r="B15" s="32" t="s">
        <v>10</v>
      </c>
      <c r="C15" s="6">
        <v>180621</v>
      </c>
      <c r="D15" s="6">
        <v>118538</v>
      </c>
      <c r="E15" s="6">
        <v>114985</v>
      </c>
      <c r="F15" s="6">
        <v>3553</v>
      </c>
      <c r="G15" s="6">
        <v>62083</v>
      </c>
      <c r="H15" t="s">
        <v>40</v>
      </c>
      <c r="I15" t="s">
        <v>40</v>
      </c>
      <c r="K15" t="s">
        <v>40</v>
      </c>
      <c r="L15" t="s">
        <v>40</v>
      </c>
    </row>
    <row r="16" spans="1:12" ht="11.65" customHeight="1">
      <c r="A16" s="19" t="s">
        <v>40</v>
      </c>
      <c r="B16" s="32" t="s">
        <v>11</v>
      </c>
      <c r="C16" s="6">
        <v>19246</v>
      </c>
      <c r="D16" s="6">
        <v>12751</v>
      </c>
      <c r="E16" s="6">
        <v>12202</v>
      </c>
      <c r="F16" s="6">
        <v>549</v>
      </c>
      <c r="G16" s="6">
        <v>6495</v>
      </c>
      <c r="H16" t="s">
        <v>40</v>
      </c>
      <c r="I16" t="s">
        <v>40</v>
      </c>
      <c r="K16" t="s">
        <v>40</v>
      </c>
      <c r="L16" t="s">
        <v>40</v>
      </c>
    </row>
    <row r="17" spans="1:12" ht="11.65" customHeight="1">
      <c r="A17" s="20" t="s">
        <v>40</v>
      </c>
      <c r="B17" s="34" t="s">
        <v>12</v>
      </c>
      <c r="C17" s="8">
        <v>214967</v>
      </c>
      <c r="D17" s="8">
        <v>159810</v>
      </c>
      <c r="E17" s="8">
        <v>150136</v>
      </c>
      <c r="F17" s="8">
        <v>9674</v>
      </c>
      <c r="G17" s="8">
        <v>55157</v>
      </c>
      <c r="H17" t="s">
        <v>40</v>
      </c>
      <c r="I17" t="s">
        <v>40</v>
      </c>
      <c r="K17" t="s">
        <v>40</v>
      </c>
      <c r="L17" t="s">
        <v>40</v>
      </c>
    </row>
    <row r="18" spans="1:12" s="28" customFormat="1" ht="33" customHeight="1">
      <c r="A18" s="25" t="s">
        <v>52</v>
      </c>
      <c r="B18" s="26" t="s">
        <v>40</v>
      </c>
      <c r="C18" s="27" t="s">
        <v>40</v>
      </c>
      <c r="D18" s="27" t="s">
        <v>40</v>
      </c>
      <c r="E18" s="27" t="s">
        <v>40</v>
      </c>
      <c r="F18" s="27" t="s">
        <v>40</v>
      </c>
      <c r="G18" s="27" t="s">
        <v>40</v>
      </c>
      <c r="J18" s="28" t="s">
        <v>40</v>
      </c>
    </row>
    <row r="19" spans="1:12" ht="16.149999999999999" customHeight="1">
      <c r="A19" s="14" t="s">
        <v>53</v>
      </c>
      <c r="B19" s="15" t="s">
        <v>40</v>
      </c>
      <c r="C19" s="16" t="s">
        <v>40</v>
      </c>
      <c r="D19" s="16" t="s">
        <v>40</v>
      </c>
      <c r="E19" s="16" t="s">
        <v>40</v>
      </c>
      <c r="F19" s="17" t="s">
        <v>40</v>
      </c>
      <c r="G19" s="17" t="s">
        <v>40</v>
      </c>
      <c r="J19" t="s">
        <v>40</v>
      </c>
    </row>
    <row r="20" spans="1:12" ht="11.65" customHeight="1">
      <c r="A20" s="4" t="s">
        <v>40</v>
      </c>
      <c r="B20" s="5" t="s">
        <v>40</v>
      </c>
      <c r="C20" s="1" t="s">
        <v>40</v>
      </c>
      <c r="D20" s="1" t="s">
        <v>40</v>
      </c>
      <c r="E20" s="1" t="s">
        <v>40</v>
      </c>
      <c r="F20" s="1" t="s">
        <v>40</v>
      </c>
      <c r="G20" s="1" t="s">
        <v>40</v>
      </c>
      <c r="H20" t="s">
        <v>40</v>
      </c>
      <c r="I20" t="s">
        <v>40</v>
      </c>
      <c r="J20" t="s">
        <v>40</v>
      </c>
      <c r="K20" t="s">
        <v>40</v>
      </c>
      <c r="L20" t="s">
        <v>40</v>
      </c>
    </row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L55"/>
  <sheetViews>
    <sheetView showGridLines="0" zoomScaleNormal="100" workbookViewId="0">
      <selection sqref="A1:G1"/>
    </sheetView>
  </sheetViews>
  <sheetFormatPr baseColWidth="10" defaultRowHeight="11.25"/>
  <cols>
    <col min="1" max="1" width="21.1640625" customWidth="1"/>
    <col min="2" max="2" width="61.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s="30" customFormat="1" ht="33" customHeight="1">
      <c r="A2" s="29" t="s">
        <v>15</v>
      </c>
      <c r="B2" s="29" t="s">
        <v>40</v>
      </c>
      <c r="C2" s="29" t="s">
        <v>40</v>
      </c>
      <c r="D2" s="29" t="s">
        <v>40</v>
      </c>
      <c r="E2" s="29" t="s">
        <v>40</v>
      </c>
      <c r="F2" s="29" t="s">
        <v>40</v>
      </c>
      <c r="G2" s="29" t="s">
        <v>40</v>
      </c>
      <c r="J2" s="30" t="s">
        <v>40</v>
      </c>
    </row>
    <row r="3" spans="1:12" ht="16.899999999999999" customHeight="1">
      <c r="A3" s="22" t="s">
        <v>2</v>
      </c>
      <c r="B3" s="22" t="s">
        <v>40</v>
      </c>
      <c r="C3" s="22" t="s">
        <v>3</v>
      </c>
      <c r="D3" s="22" t="s">
        <v>4</v>
      </c>
      <c r="E3" s="22" t="s">
        <v>40</v>
      </c>
      <c r="F3" s="22" t="s">
        <v>40</v>
      </c>
      <c r="G3" s="22" t="s">
        <v>40</v>
      </c>
    </row>
    <row r="4" spans="1:12" ht="16.899999999999999" customHeight="1">
      <c r="A4" s="22" t="s">
        <v>40</v>
      </c>
      <c r="B4" s="22" t="s">
        <v>40</v>
      </c>
      <c r="C4" s="22" t="s">
        <v>40</v>
      </c>
      <c r="D4" s="22" t="s">
        <v>5</v>
      </c>
      <c r="E4" s="22" t="s">
        <v>40</v>
      </c>
      <c r="F4" s="22" t="s">
        <v>40</v>
      </c>
      <c r="G4" s="22" t="s">
        <v>41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22" t="s">
        <v>40</v>
      </c>
      <c r="B5" s="22" t="s">
        <v>40</v>
      </c>
      <c r="C5" s="22" t="s">
        <v>40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3.15" customHeight="1">
      <c r="A6" s="23" t="s">
        <v>6</v>
      </c>
      <c r="B6" s="31" t="s">
        <v>40</v>
      </c>
      <c r="C6" s="7">
        <v>27860</v>
      </c>
      <c r="D6" s="7">
        <v>16311</v>
      </c>
      <c r="E6" s="7">
        <v>15554</v>
      </c>
      <c r="F6" s="7">
        <v>757</v>
      </c>
      <c r="G6" s="7">
        <v>11549</v>
      </c>
    </row>
    <row r="7" spans="1:12" ht="11.65" customHeight="1">
      <c r="A7" s="19" t="s">
        <v>40</v>
      </c>
      <c r="B7" s="32" t="s">
        <v>10</v>
      </c>
      <c r="C7" s="6">
        <v>9233</v>
      </c>
      <c r="D7" s="6">
        <v>5168</v>
      </c>
      <c r="E7" s="6">
        <v>5028</v>
      </c>
      <c r="F7" s="6">
        <v>140</v>
      </c>
      <c r="G7" s="6">
        <v>4065</v>
      </c>
      <c r="H7" t="s">
        <v>40</v>
      </c>
      <c r="I7" t="s">
        <v>40</v>
      </c>
      <c r="K7" t="s">
        <v>40</v>
      </c>
      <c r="L7" t="s">
        <v>40</v>
      </c>
    </row>
    <row r="8" spans="1:12" ht="11.65" customHeight="1">
      <c r="A8" s="19" t="s">
        <v>40</v>
      </c>
      <c r="B8" s="32" t="s">
        <v>11</v>
      </c>
      <c r="C8" s="6">
        <v>1164</v>
      </c>
      <c r="D8" s="6">
        <v>667</v>
      </c>
      <c r="E8" s="6">
        <v>644</v>
      </c>
      <c r="F8" s="6">
        <v>23</v>
      </c>
      <c r="G8" s="6">
        <v>497</v>
      </c>
      <c r="H8" t="s">
        <v>40</v>
      </c>
      <c r="I8" t="s">
        <v>40</v>
      </c>
      <c r="K8" t="s">
        <v>40</v>
      </c>
      <c r="L8" t="s">
        <v>40</v>
      </c>
    </row>
    <row r="9" spans="1:12" ht="11.65" customHeight="1">
      <c r="A9" s="19" t="s">
        <v>40</v>
      </c>
      <c r="B9" s="32" t="s">
        <v>12</v>
      </c>
      <c r="C9" s="6">
        <v>17463</v>
      </c>
      <c r="D9" s="6">
        <v>10476</v>
      </c>
      <c r="E9" s="6">
        <v>9882</v>
      </c>
      <c r="F9" s="6">
        <v>594</v>
      </c>
      <c r="G9" s="6">
        <v>6987</v>
      </c>
      <c r="H9" t="s">
        <v>40</v>
      </c>
      <c r="I9" t="s">
        <v>40</v>
      </c>
      <c r="K9" t="s">
        <v>40</v>
      </c>
      <c r="L9" t="s">
        <v>40</v>
      </c>
    </row>
    <row r="10" spans="1:12" ht="13.15" customHeight="1">
      <c r="A10" s="18" t="s">
        <v>13</v>
      </c>
      <c r="B10" s="33" t="s">
        <v>40</v>
      </c>
      <c r="C10" s="7">
        <v>14152</v>
      </c>
      <c r="D10" s="7">
        <v>6347</v>
      </c>
      <c r="E10" s="7">
        <v>5895</v>
      </c>
      <c r="F10" s="7">
        <v>452</v>
      </c>
      <c r="G10" s="7">
        <v>7805</v>
      </c>
    </row>
    <row r="11" spans="1:12" ht="11.65" customHeight="1">
      <c r="A11" s="19" t="s">
        <v>40</v>
      </c>
      <c r="B11" s="32" t="s">
        <v>10</v>
      </c>
      <c r="C11" s="6">
        <v>4781</v>
      </c>
      <c r="D11" s="6">
        <v>2239</v>
      </c>
      <c r="E11" s="6">
        <v>2157</v>
      </c>
      <c r="F11" s="6">
        <v>82</v>
      </c>
      <c r="G11" s="6">
        <v>2542</v>
      </c>
      <c r="H11" t="s">
        <v>40</v>
      </c>
      <c r="I11" t="s">
        <v>40</v>
      </c>
      <c r="K11" t="s">
        <v>40</v>
      </c>
      <c r="L11" t="s">
        <v>40</v>
      </c>
    </row>
    <row r="12" spans="1:12" ht="11.65" customHeight="1">
      <c r="A12" s="19" t="s">
        <v>40</v>
      </c>
      <c r="B12" s="32" t="s">
        <v>11</v>
      </c>
      <c r="C12" s="6">
        <v>621</v>
      </c>
      <c r="D12" s="6">
        <v>307</v>
      </c>
      <c r="E12" s="6">
        <v>294</v>
      </c>
      <c r="F12" s="6">
        <v>13</v>
      </c>
      <c r="G12" s="6">
        <v>314</v>
      </c>
      <c r="H12" t="s">
        <v>40</v>
      </c>
      <c r="I12" t="s">
        <v>40</v>
      </c>
      <c r="K12" t="s">
        <v>40</v>
      </c>
      <c r="L12" t="s">
        <v>40</v>
      </c>
    </row>
    <row r="13" spans="1:12" ht="11.65" customHeight="1">
      <c r="A13" s="19" t="s">
        <v>40</v>
      </c>
      <c r="B13" s="32" t="s">
        <v>12</v>
      </c>
      <c r="C13" s="6">
        <v>8750</v>
      </c>
      <c r="D13" s="6">
        <v>3801</v>
      </c>
      <c r="E13" s="6">
        <v>3444</v>
      </c>
      <c r="F13" s="6">
        <v>357</v>
      </c>
      <c r="G13" s="6">
        <v>4949</v>
      </c>
      <c r="H13" t="s">
        <v>40</v>
      </c>
      <c r="I13" t="s">
        <v>40</v>
      </c>
      <c r="K13" t="s">
        <v>40</v>
      </c>
      <c r="L13" t="s">
        <v>40</v>
      </c>
    </row>
    <row r="14" spans="1:12" ht="13.15" customHeight="1">
      <c r="A14" s="18" t="s">
        <v>14</v>
      </c>
      <c r="B14" s="33" t="s">
        <v>40</v>
      </c>
      <c r="C14" s="7">
        <v>13708</v>
      </c>
      <c r="D14" s="7">
        <v>9964</v>
      </c>
      <c r="E14" s="7">
        <v>9659</v>
      </c>
      <c r="F14" s="7">
        <v>305</v>
      </c>
      <c r="G14" s="7">
        <v>3744</v>
      </c>
    </row>
    <row r="15" spans="1:12" ht="11.65" customHeight="1">
      <c r="A15" s="19" t="s">
        <v>40</v>
      </c>
      <c r="B15" s="32" t="s">
        <v>10</v>
      </c>
      <c r="C15" s="6">
        <v>4452</v>
      </c>
      <c r="D15" s="6">
        <v>2929</v>
      </c>
      <c r="E15" s="6">
        <v>2871</v>
      </c>
      <c r="F15" s="6">
        <v>58</v>
      </c>
      <c r="G15" s="6">
        <v>1523</v>
      </c>
      <c r="H15" t="s">
        <v>40</v>
      </c>
      <c r="I15" t="s">
        <v>40</v>
      </c>
      <c r="K15" t="s">
        <v>40</v>
      </c>
      <c r="L15" t="s">
        <v>40</v>
      </c>
    </row>
    <row r="16" spans="1:12" ht="11.65" customHeight="1">
      <c r="A16" s="19" t="s">
        <v>40</v>
      </c>
      <c r="B16" s="32" t="s">
        <v>11</v>
      </c>
      <c r="C16" s="6">
        <v>543</v>
      </c>
      <c r="D16" s="6">
        <v>360</v>
      </c>
      <c r="E16" s="6">
        <v>350</v>
      </c>
      <c r="F16" s="6">
        <v>10</v>
      </c>
      <c r="G16" s="6">
        <v>183</v>
      </c>
      <c r="H16" t="s">
        <v>40</v>
      </c>
      <c r="I16" t="s">
        <v>40</v>
      </c>
      <c r="K16" t="s">
        <v>40</v>
      </c>
      <c r="L16" t="s">
        <v>40</v>
      </c>
    </row>
    <row r="17" spans="1:12" ht="11.65" customHeight="1">
      <c r="A17" s="20" t="s">
        <v>40</v>
      </c>
      <c r="B17" s="34" t="s">
        <v>12</v>
      </c>
      <c r="C17" s="8">
        <v>8713</v>
      </c>
      <c r="D17" s="8">
        <v>6675</v>
      </c>
      <c r="E17" s="8">
        <v>6438</v>
      </c>
      <c r="F17" s="8">
        <v>237</v>
      </c>
      <c r="G17" s="8">
        <v>2038</v>
      </c>
      <c r="H17" t="s">
        <v>40</v>
      </c>
      <c r="I17" t="s">
        <v>40</v>
      </c>
      <c r="K17" t="s">
        <v>40</v>
      </c>
      <c r="L17" t="s">
        <v>40</v>
      </c>
    </row>
    <row r="18" spans="1:12" s="28" customFormat="1" ht="33" customHeight="1">
      <c r="A18" s="25" t="s">
        <v>52</v>
      </c>
      <c r="B18" s="26" t="s">
        <v>40</v>
      </c>
      <c r="C18" s="27" t="s">
        <v>40</v>
      </c>
      <c r="D18" s="27" t="s">
        <v>40</v>
      </c>
      <c r="E18" s="27" t="s">
        <v>40</v>
      </c>
      <c r="F18" s="27" t="s">
        <v>40</v>
      </c>
      <c r="G18" s="27" t="s">
        <v>40</v>
      </c>
      <c r="J18" s="28" t="s">
        <v>40</v>
      </c>
    </row>
    <row r="19" spans="1:12" ht="16.149999999999999" customHeight="1">
      <c r="A19" s="14" t="s">
        <v>53</v>
      </c>
      <c r="B19" s="15" t="s">
        <v>40</v>
      </c>
      <c r="C19" s="16" t="s">
        <v>40</v>
      </c>
      <c r="D19" s="16" t="s">
        <v>40</v>
      </c>
      <c r="E19" s="16" t="s">
        <v>40</v>
      </c>
      <c r="F19" s="17" t="s">
        <v>40</v>
      </c>
      <c r="G19" s="17" t="s">
        <v>40</v>
      </c>
      <c r="J19" t="s">
        <v>40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L55"/>
  <sheetViews>
    <sheetView showGridLines="0" zoomScaleNormal="100" workbookViewId="0">
      <selection sqref="A1:G1"/>
    </sheetView>
  </sheetViews>
  <sheetFormatPr baseColWidth="10" defaultRowHeight="11.25"/>
  <cols>
    <col min="1" max="1" width="21.1640625" customWidth="1"/>
    <col min="2" max="2" width="59.832031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s="30" customFormat="1" ht="33" customHeight="1">
      <c r="A2" s="29" t="s">
        <v>16</v>
      </c>
      <c r="B2" s="29" t="s">
        <v>40</v>
      </c>
      <c r="C2" s="29" t="s">
        <v>40</v>
      </c>
      <c r="D2" s="29" t="s">
        <v>40</v>
      </c>
      <c r="E2" s="29" t="s">
        <v>40</v>
      </c>
      <c r="F2" s="29" t="s">
        <v>40</v>
      </c>
      <c r="G2" s="29" t="s">
        <v>40</v>
      </c>
      <c r="J2" s="30" t="s">
        <v>40</v>
      </c>
    </row>
    <row r="3" spans="1:12" ht="16.899999999999999" customHeight="1">
      <c r="A3" s="22" t="s">
        <v>2</v>
      </c>
      <c r="B3" s="22" t="s">
        <v>40</v>
      </c>
      <c r="C3" s="22" t="s">
        <v>3</v>
      </c>
      <c r="D3" s="22" t="s">
        <v>4</v>
      </c>
      <c r="E3" s="22" t="s">
        <v>40</v>
      </c>
      <c r="F3" s="22" t="s">
        <v>40</v>
      </c>
      <c r="G3" s="22" t="s">
        <v>40</v>
      </c>
    </row>
    <row r="4" spans="1:12" ht="16.899999999999999" customHeight="1">
      <c r="A4" s="22" t="s">
        <v>40</v>
      </c>
      <c r="B4" s="22" t="s">
        <v>40</v>
      </c>
      <c r="C4" s="22" t="s">
        <v>40</v>
      </c>
      <c r="D4" s="22" t="s">
        <v>5</v>
      </c>
      <c r="E4" s="22" t="s">
        <v>40</v>
      </c>
      <c r="F4" s="22" t="s">
        <v>40</v>
      </c>
      <c r="G4" s="22" t="s">
        <v>41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22" t="s">
        <v>40</v>
      </c>
      <c r="B5" s="22" t="s">
        <v>40</v>
      </c>
      <c r="C5" s="22" t="s">
        <v>40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3.15" customHeight="1">
      <c r="A6" s="23" t="s">
        <v>6</v>
      </c>
      <c r="B6" s="31" t="s">
        <v>40</v>
      </c>
      <c r="C6" s="7">
        <v>21573</v>
      </c>
      <c r="D6" s="7">
        <v>12216</v>
      </c>
      <c r="E6" s="7">
        <v>11559</v>
      </c>
      <c r="F6" s="7">
        <v>657</v>
      </c>
      <c r="G6" s="7">
        <v>9357</v>
      </c>
    </row>
    <row r="7" spans="1:12" ht="11.65" customHeight="1">
      <c r="A7" s="19" t="s">
        <v>40</v>
      </c>
      <c r="B7" s="32" t="s">
        <v>10</v>
      </c>
      <c r="C7" s="6">
        <v>10289</v>
      </c>
      <c r="D7" s="6">
        <v>5428</v>
      </c>
      <c r="E7" s="6">
        <v>5226</v>
      </c>
      <c r="F7" s="6">
        <v>202</v>
      </c>
      <c r="G7" s="6">
        <v>4861</v>
      </c>
      <c r="H7" t="s">
        <v>40</v>
      </c>
      <c r="I7" t="s">
        <v>40</v>
      </c>
      <c r="K7" t="s">
        <v>40</v>
      </c>
      <c r="L7" t="s">
        <v>40</v>
      </c>
    </row>
    <row r="8" spans="1:12" ht="11.65" customHeight="1">
      <c r="A8" s="19" t="s">
        <v>40</v>
      </c>
      <c r="B8" s="32" t="s">
        <v>11</v>
      </c>
      <c r="C8" s="6">
        <v>1143</v>
      </c>
      <c r="D8" s="6">
        <v>604</v>
      </c>
      <c r="E8" s="6">
        <v>581</v>
      </c>
      <c r="F8" s="6">
        <v>23</v>
      </c>
      <c r="G8" s="6">
        <v>539</v>
      </c>
      <c r="H8" t="s">
        <v>40</v>
      </c>
      <c r="I8" t="s">
        <v>40</v>
      </c>
      <c r="K8" t="s">
        <v>40</v>
      </c>
      <c r="L8" t="s">
        <v>40</v>
      </c>
    </row>
    <row r="9" spans="1:12" ht="11.65" customHeight="1">
      <c r="A9" s="19" t="s">
        <v>40</v>
      </c>
      <c r="B9" s="32" t="s">
        <v>12</v>
      </c>
      <c r="C9" s="6">
        <v>10141</v>
      </c>
      <c r="D9" s="6">
        <v>6184</v>
      </c>
      <c r="E9" s="6">
        <v>5752</v>
      </c>
      <c r="F9" s="6">
        <v>432</v>
      </c>
      <c r="G9" s="6">
        <v>3957</v>
      </c>
      <c r="H9" t="s">
        <v>40</v>
      </c>
      <c r="I9" t="s">
        <v>40</v>
      </c>
      <c r="K9" t="s">
        <v>40</v>
      </c>
      <c r="L9" t="s">
        <v>40</v>
      </c>
    </row>
    <row r="10" spans="1:12" ht="13.15" customHeight="1">
      <c r="A10" s="18" t="s">
        <v>13</v>
      </c>
      <c r="B10" s="33" t="s">
        <v>40</v>
      </c>
      <c r="C10" s="7">
        <v>11118</v>
      </c>
      <c r="D10" s="7">
        <v>5284</v>
      </c>
      <c r="E10" s="7">
        <v>4880</v>
      </c>
      <c r="F10" s="7">
        <v>404</v>
      </c>
      <c r="G10" s="7">
        <v>5834</v>
      </c>
    </row>
    <row r="11" spans="1:12" ht="11.65" customHeight="1">
      <c r="A11" s="19" t="s">
        <v>40</v>
      </c>
      <c r="B11" s="32" t="s">
        <v>10</v>
      </c>
      <c r="C11" s="6">
        <v>5518</v>
      </c>
      <c r="D11" s="6">
        <v>2557</v>
      </c>
      <c r="E11" s="6">
        <v>2418</v>
      </c>
      <c r="F11" s="6">
        <v>139</v>
      </c>
      <c r="G11" s="6">
        <v>2961</v>
      </c>
      <c r="H11" t="s">
        <v>40</v>
      </c>
      <c r="I11" t="s">
        <v>40</v>
      </c>
      <c r="K11" t="s">
        <v>40</v>
      </c>
      <c r="L11" t="s">
        <v>40</v>
      </c>
    </row>
    <row r="12" spans="1:12" ht="11.65" customHeight="1">
      <c r="A12" s="19" t="s">
        <v>40</v>
      </c>
      <c r="B12" s="32" t="s">
        <v>11</v>
      </c>
      <c r="C12" s="6">
        <v>603</v>
      </c>
      <c r="D12" s="6">
        <v>278</v>
      </c>
      <c r="E12" s="6">
        <v>263</v>
      </c>
      <c r="F12" s="6">
        <v>15</v>
      </c>
      <c r="G12" s="6">
        <v>325</v>
      </c>
      <c r="H12" t="s">
        <v>40</v>
      </c>
      <c r="I12" t="s">
        <v>40</v>
      </c>
      <c r="K12" t="s">
        <v>40</v>
      </c>
      <c r="L12" t="s">
        <v>40</v>
      </c>
    </row>
    <row r="13" spans="1:12" ht="11.65" customHeight="1">
      <c r="A13" s="19" t="s">
        <v>40</v>
      </c>
      <c r="B13" s="32" t="s">
        <v>12</v>
      </c>
      <c r="C13" s="6">
        <v>4997</v>
      </c>
      <c r="D13" s="6">
        <v>2449</v>
      </c>
      <c r="E13" s="6">
        <v>2199</v>
      </c>
      <c r="F13" s="6">
        <v>250</v>
      </c>
      <c r="G13" s="6">
        <v>2548</v>
      </c>
      <c r="H13" t="s">
        <v>40</v>
      </c>
      <c r="I13" t="s">
        <v>40</v>
      </c>
      <c r="K13" t="s">
        <v>40</v>
      </c>
      <c r="L13" t="s">
        <v>40</v>
      </c>
    </row>
    <row r="14" spans="1:12" ht="13.15" customHeight="1">
      <c r="A14" s="18" t="s">
        <v>14</v>
      </c>
      <c r="B14" s="33" t="s">
        <v>40</v>
      </c>
      <c r="C14" s="7">
        <v>10455</v>
      </c>
      <c r="D14" s="7">
        <v>6932</v>
      </c>
      <c r="E14" s="7">
        <v>6679</v>
      </c>
      <c r="F14" s="7">
        <v>253</v>
      </c>
      <c r="G14" s="7">
        <v>3523</v>
      </c>
    </row>
    <row r="15" spans="1:12" ht="11.65" customHeight="1">
      <c r="A15" s="19" t="s">
        <v>40</v>
      </c>
      <c r="B15" s="32" t="s">
        <v>10</v>
      </c>
      <c r="C15" s="6">
        <v>4771</v>
      </c>
      <c r="D15" s="6">
        <v>2871</v>
      </c>
      <c r="E15" s="6">
        <v>2808</v>
      </c>
      <c r="F15" s="6">
        <v>63</v>
      </c>
      <c r="G15" s="6">
        <v>1900</v>
      </c>
      <c r="H15" t="s">
        <v>40</v>
      </c>
      <c r="I15" t="s">
        <v>40</v>
      </c>
      <c r="K15" t="s">
        <v>40</v>
      </c>
      <c r="L15" t="s">
        <v>40</v>
      </c>
    </row>
    <row r="16" spans="1:12" ht="11.65" customHeight="1">
      <c r="A16" s="19" t="s">
        <v>40</v>
      </c>
      <c r="B16" s="32" t="s">
        <v>11</v>
      </c>
      <c r="C16" s="6">
        <v>540</v>
      </c>
      <c r="D16" s="6">
        <v>326</v>
      </c>
      <c r="E16" s="6">
        <v>318</v>
      </c>
      <c r="F16" s="6">
        <v>8</v>
      </c>
      <c r="G16" s="6">
        <v>214</v>
      </c>
      <c r="H16" t="s">
        <v>40</v>
      </c>
      <c r="I16" t="s">
        <v>40</v>
      </c>
      <c r="K16" t="s">
        <v>40</v>
      </c>
      <c r="L16" t="s">
        <v>40</v>
      </c>
    </row>
    <row r="17" spans="1:12" ht="11.65" customHeight="1">
      <c r="A17" s="20" t="s">
        <v>40</v>
      </c>
      <c r="B17" s="34" t="s">
        <v>12</v>
      </c>
      <c r="C17" s="8">
        <v>5144</v>
      </c>
      <c r="D17" s="8">
        <v>3735</v>
      </c>
      <c r="E17" s="8">
        <v>3553</v>
      </c>
      <c r="F17" s="8">
        <v>182</v>
      </c>
      <c r="G17" s="8">
        <v>1409</v>
      </c>
      <c r="H17" t="s">
        <v>40</v>
      </c>
      <c r="I17" t="s">
        <v>40</v>
      </c>
      <c r="K17" t="s">
        <v>40</v>
      </c>
      <c r="L17" t="s">
        <v>40</v>
      </c>
    </row>
    <row r="18" spans="1:12" s="28" customFormat="1" ht="33" customHeight="1">
      <c r="A18" s="25" t="s">
        <v>52</v>
      </c>
      <c r="B18" s="26" t="s">
        <v>40</v>
      </c>
      <c r="C18" s="27" t="s">
        <v>40</v>
      </c>
      <c r="D18" s="27" t="s">
        <v>40</v>
      </c>
      <c r="E18" s="27" t="s">
        <v>40</v>
      </c>
      <c r="F18" s="27" t="s">
        <v>40</v>
      </c>
      <c r="G18" s="27" t="s">
        <v>40</v>
      </c>
      <c r="J18" s="28" t="s">
        <v>40</v>
      </c>
    </row>
    <row r="19" spans="1:12" ht="16.149999999999999" customHeight="1">
      <c r="A19" s="14" t="s">
        <v>53</v>
      </c>
      <c r="B19" s="15" t="s">
        <v>40</v>
      </c>
      <c r="C19" s="16" t="s">
        <v>40</v>
      </c>
      <c r="D19" s="16" t="s">
        <v>40</v>
      </c>
      <c r="E19" s="16" t="s">
        <v>40</v>
      </c>
      <c r="F19" s="17" t="s">
        <v>40</v>
      </c>
      <c r="G19" s="17" t="s">
        <v>40</v>
      </c>
      <c r="J19" t="s">
        <v>40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L55"/>
  <sheetViews>
    <sheetView showGridLines="0" zoomScaleNormal="100" workbookViewId="0">
      <selection sqref="A1:G1"/>
    </sheetView>
  </sheetViews>
  <sheetFormatPr baseColWidth="10" defaultRowHeight="11.25"/>
  <cols>
    <col min="1" max="1" width="21.1640625" customWidth="1"/>
    <col min="2" max="2" width="62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s="30" customFormat="1" ht="33" customHeight="1">
      <c r="A2" s="29" t="s">
        <v>17</v>
      </c>
      <c r="B2" s="29" t="s">
        <v>40</v>
      </c>
      <c r="C2" s="29" t="s">
        <v>40</v>
      </c>
      <c r="D2" s="29" t="s">
        <v>40</v>
      </c>
      <c r="E2" s="29" t="s">
        <v>40</v>
      </c>
      <c r="F2" s="29" t="s">
        <v>40</v>
      </c>
      <c r="G2" s="29" t="s">
        <v>40</v>
      </c>
      <c r="J2" s="30" t="s">
        <v>40</v>
      </c>
    </row>
    <row r="3" spans="1:12" ht="16.899999999999999" customHeight="1">
      <c r="A3" s="22" t="s">
        <v>2</v>
      </c>
      <c r="B3" s="22" t="s">
        <v>40</v>
      </c>
      <c r="C3" s="22" t="s">
        <v>3</v>
      </c>
      <c r="D3" s="22" t="s">
        <v>4</v>
      </c>
      <c r="E3" s="22" t="s">
        <v>40</v>
      </c>
      <c r="F3" s="22" t="s">
        <v>40</v>
      </c>
      <c r="G3" s="22" t="s">
        <v>40</v>
      </c>
    </row>
    <row r="4" spans="1:12" ht="16.899999999999999" customHeight="1">
      <c r="A4" s="22" t="s">
        <v>40</v>
      </c>
      <c r="B4" s="22" t="s">
        <v>40</v>
      </c>
      <c r="C4" s="22" t="s">
        <v>40</v>
      </c>
      <c r="D4" s="22" t="s">
        <v>5</v>
      </c>
      <c r="E4" s="22" t="s">
        <v>40</v>
      </c>
      <c r="F4" s="22" t="s">
        <v>40</v>
      </c>
      <c r="G4" s="22" t="s">
        <v>41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22" t="s">
        <v>40</v>
      </c>
      <c r="B5" s="22" t="s">
        <v>40</v>
      </c>
      <c r="C5" s="22" t="s">
        <v>40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3.15" customHeight="1">
      <c r="A6" s="23" t="s">
        <v>6</v>
      </c>
      <c r="B6" s="31" t="s">
        <v>40</v>
      </c>
      <c r="C6" s="7">
        <v>26736</v>
      </c>
      <c r="D6" s="7">
        <v>16960</v>
      </c>
      <c r="E6" s="7">
        <v>16150</v>
      </c>
      <c r="F6" s="7">
        <v>810</v>
      </c>
      <c r="G6" s="7">
        <v>9776</v>
      </c>
    </row>
    <row r="7" spans="1:12" ht="11.65" customHeight="1">
      <c r="A7" s="19" t="s">
        <v>40</v>
      </c>
      <c r="B7" s="32" t="s">
        <v>10</v>
      </c>
      <c r="C7" s="6">
        <v>12056</v>
      </c>
      <c r="D7" s="6">
        <v>7216</v>
      </c>
      <c r="E7" s="6">
        <v>7012</v>
      </c>
      <c r="F7" s="6">
        <v>204</v>
      </c>
      <c r="G7" s="6">
        <v>4840</v>
      </c>
      <c r="H7" t="s">
        <v>40</v>
      </c>
      <c r="I7" t="s">
        <v>40</v>
      </c>
      <c r="K7" t="s">
        <v>40</v>
      </c>
      <c r="L7" t="s">
        <v>40</v>
      </c>
    </row>
    <row r="8" spans="1:12" ht="11.65" customHeight="1">
      <c r="A8" s="19" t="s">
        <v>40</v>
      </c>
      <c r="B8" s="32" t="s">
        <v>11</v>
      </c>
      <c r="C8" s="6">
        <v>1137</v>
      </c>
      <c r="D8" s="6">
        <v>696</v>
      </c>
      <c r="E8" s="6">
        <v>668</v>
      </c>
      <c r="F8" s="6">
        <v>28</v>
      </c>
      <c r="G8" s="6">
        <v>441</v>
      </c>
      <c r="H8" t="s">
        <v>40</v>
      </c>
      <c r="I8" t="s">
        <v>40</v>
      </c>
      <c r="K8" t="s">
        <v>40</v>
      </c>
      <c r="L8" t="s">
        <v>40</v>
      </c>
    </row>
    <row r="9" spans="1:12" ht="11.65" customHeight="1">
      <c r="A9" s="19" t="s">
        <v>40</v>
      </c>
      <c r="B9" s="32" t="s">
        <v>12</v>
      </c>
      <c r="C9" s="6">
        <v>13543</v>
      </c>
      <c r="D9" s="6">
        <v>9048</v>
      </c>
      <c r="E9" s="6">
        <v>8470</v>
      </c>
      <c r="F9" s="6">
        <v>578</v>
      </c>
      <c r="G9" s="6">
        <v>4495</v>
      </c>
      <c r="H9" t="s">
        <v>40</v>
      </c>
      <c r="I9" t="s">
        <v>40</v>
      </c>
      <c r="K9" t="s">
        <v>40</v>
      </c>
      <c r="L9" t="s">
        <v>40</v>
      </c>
    </row>
    <row r="10" spans="1:12" ht="13.15" customHeight="1">
      <c r="A10" s="18" t="s">
        <v>13</v>
      </c>
      <c r="B10" s="33" t="s">
        <v>40</v>
      </c>
      <c r="C10" s="7">
        <v>13927</v>
      </c>
      <c r="D10" s="7">
        <v>7289</v>
      </c>
      <c r="E10" s="7">
        <v>6800</v>
      </c>
      <c r="F10" s="7">
        <v>489</v>
      </c>
      <c r="G10" s="7">
        <v>6638</v>
      </c>
    </row>
    <row r="11" spans="1:12" ht="11.65" customHeight="1">
      <c r="A11" s="19" t="s">
        <v>40</v>
      </c>
      <c r="B11" s="32" t="s">
        <v>10</v>
      </c>
      <c r="C11" s="6">
        <v>6607</v>
      </c>
      <c r="D11" s="6">
        <v>3450</v>
      </c>
      <c r="E11" s="6">
        <v>3329</v>
      </c>
      <c r="F11" s="6">
        <v>121</v>
      </c>
      <c r="G11" s="6">
        <v>3157</v>
      </c>
      <c r="H11" t="s">
        <v>40</v>
      </c>
      <c r="I11" t="s">
        <v>40</v>
      </c>
      <c r="K11" t="s">
        <v>40</v>
      </c>
      <c r="L11" t="s">
        <v>40</v>
      </c>
    </row>
    <row r="12" spans="1:12" ht="11.65" customHeight="1">
      <c r="A12" s="19" t="s">
        <v>40</v>
      </c>
      <c r="B12" s="32" t="s">
        <v>11</v>
      </c>
      <c r="C12" s="6">
        <v>607</v>
      </c>
      <c r="D12" s="6">
        <v>327</v>
      </c>
      <c r="E12" s="6">
        <v>312</v>
      </c>
      <c r="F12" s="6">
        <v>15</v>
      </c>
      <c r="G12" s="6">
        <v>280</v>
      </c>
      <c r="H12" t="s">
        <v>40</v>
      </c>
      <c r="I12" t="s">
        <v>40</v>
      </c>
      <c r="K12" t="s">
        <v>40</v>
      </c>
      <c r="L12" t="s">
        <v>40</v>
      </c>
    </row>
    <row r="13" spans="1:12" ht="11.65" customHeight="1">
      <c r="A13" s="19" t="s">
        <v>40</v>
      </c>
      <c r="B13" s="32" t="s">
        <v>12</v>
      </c>
      <c r="C13" s="6">
        <v>6713</v>
      </c>
      <c r="D13" s="6">
        <v>3512</v>
      </c>
      <c r="E13" s="6">
        <v>3159</v>
      </c>
      <c r="F13" s="6">
        <v>353</v>
      </c>
      <c r="G13" s="6">
        <v>3201</v>
      </c>
      <c r="H13" t="s">
        <v>40</v>
      </c>
      <c r="I13" t="s">
        <v>40</v>
      </c>
      <c r="K13" t="s">
        <v>40</v>
      </c>
      <c r="L13" t="s">
        <v>40</v>
      </c>
    </row>
    <row r="14" spans="1:12" ht="13.15" customHeight="1">
      <c r="A14" s="18" t="s">
        <v>14</v>
      </c>
      <c r="B14" s="33" t="s">
        <v>40</v>
      </c>
      <c r="C14" s="7">
        <v>12809</v>
      </c>
      <c r="D14" s="7">
        <v>9671</v>
      </c>
      <c r="E14" s="7">
        <v>9350</v>
      </c>
      <c r="F14" s="7">
        <v>321</v>
      </c>
      <c r="G14" s="7">
        <v>3138</v>
      </c>
    </row>
    <row r="15" spans="1:12" ht="11.65" customHeight="1">
      <c r="A15" s="19" t="s">
        <v>40</v>
      </c>
      <c r="B15" s="32" t="s">
        <v>10</v>
      </c>
      <c r="C15" s="6">
        <v>5449</v>
      </c>
      <c r="D15" s="6">
        <v>3766</v>
      </c>
      <c r="E15" s="6">
        <v>3683</v>
      </c>
      <c r="F15" s="6">
        <v>83</v>
      </c>
      <c r="G15" s="6">
        <v>1683</v>
      </c>
      <c r="H15" t="s">
        <v>40</v>
      </c>
      <c r="I15" t="s">
        <v>40</v>
      </c>
      <c r="K15" t="s">
        <v>40</v>
      </c>
      <c r="L15" t="s">
        <v>40</v>
      </c>
    </row>
    <row r="16" spans="1:12" ht="11.65" customHeight="1">
      <c r="A16" s="19" t="s">
        <v>40</v>
      </c>
      <c r="B16" s="32" t="s">
        <v>11</v>
      </c>
      <c r="C16" s="6">
        <v>530</v>
      </c>
      <c r="D16" s="6">
        <v>369</v>
      </c>
      <c r="E16" s="6">
        <v>356</v>
      </c>
      <c r="F16" s="6">
        <v>13</v>
      </c>
      <c r="G16" s="6">
        <v>161</v>
      </c>
      <c r="H16" t="s">
        <v>40</v>
      </c>
      <c r="I16" t="s">
        <v>40</v>
      </c>
      <c r="K16" t="s">
        <v>40</v>
      </c>
      <c r="L16" t="s">
        <v>40</v>
      </c>
    </row>
    <row r="17" spans="1:12" ht="11.65" customHeight="1">
      <c r="A17" s="20" t="s">
        <v>40</v>
      </c>
      <c r="B17" s="34" t="s">
        <v>12</v>
      </c>
      <c r="C17" s="8">
        <v>6830</v>
      </c>
      <c r="D17" s="8">
        <v>5536</v>
      </c>
      <c r="E17" s="8">
        <v>5311</v>
      </c>
      <c r="F17" s="8">
        <v>225</v>
      </c>
      <c r="G17" s="8">
        <v>1294</v>
      </c>
      <c r="H17" t="s">
        <v>40</v>
      </c>
      <c r="I17" t="s">
        <v>40</v>
      </c>
      <c r="K17" t="s">
        <v>40</v>
      </c>
      <c r="L17" t="s">
        <v>40</v>
      </c>
    </row>
    <row r="18" spans="1:12" s="28" customFormat="1" ht="33" customHeight="1">
      <c r="A18" s="25" t="s">
        <v>52</v>
      </c>
      <c r="B18" s="26" t="s">
        <v>40</v>
      </c>
      <c r="C18" s="27" t="s">
        <v>40</v>
      </c>
      <c r="D18" s="27" t="s">
        <v>40</v>
      </c>
      <c r="E18" s="27" t="s">
        <v>40</v>
      </c>
      <c r="F18" s="27" t="s">
        <v>40</v>
      </c>
      <c r="G18" s="27" t="s">
        <v>40</v>
      </c>
      <c r="J18" s="28" t="s">
        <v>40</v>
      </c>
    </row>
    <row r="19" spans="1:12" ht="16.149999999999999" customHeight="1">
      <c r="A19" s="14" t="s">
        <v>53</v>
      </c>
      <c r="B19" s="15" t="s">
        <v>40</v>
      </c>
      <c r="C19" s="16" t="s">
        <v>40</v>
      </c>
      <c r="D19" s="16" t="s">
        <v>40</v>
      </c>
      <c r="E19" s="16" t="s">
        <v>40</v>
      </c>
      <c r="F19" s="17" t="s">
        <v>40</v>
      </c>
      <c r="G19" s="17" t="s">
        <v>40</v>
      </c>
      <c r="J19" t="s">
        <v>40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L55"/>
  <sheetViews>
    <sheetView showGridLines="0" zoomScaleNormal="100" workbookViewId="0">
      <selection sqref="A1:G1"/>
    </sheetView>
  </sheetViews>
  <sheetFormatPr baseColWidth="10" defaultRowHeight="11.25"/>
  <cols>
    <col min="1" max="1" width="21.1640625" customWidth="1"/>
    <col min="2" max="2" width="67.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s="30" customFormat="1" ht="33" customHeight="1">
      <c r="A2" s="29" t="s">
        <v>18</v>
      </c>
      <c r="B2" s="29" t="s">
        <v>40</v>
      </c>
      <c r="C2" s="29" t="s">
        <v>40</v>
      </c>
      <c r="D2" s="29" t="s">
        <v>40</v>
      </c>
      <c r="E2" s="29" t="s">
        <v>40</v>
      </c>
      <c r="F2" s="29" t="s">
        <v>40</v>
      </c>
      <c r="G2" s="29" t="s">
        <v>40</v>
      </c>
      <c r="J2" s="30" t="s">
        <v>40</v>
      </c>
    </row>
    <row r="3" spans="1:12" ht="16.899999999999999" customHeight="1">
      <c r="A3" s="22" t="s">
        <v>2</v>
      </c>
      <c r="B3" s="22" t="s">
        <v>40</v>
      </c>
      <c r="C3" s="22" t="s">
        <v>3</v>
      </c>
      <c r="D3" s="22" t="s">
        <v>4</v>
      </c>
      <c r="E3" s="22" t="s">
        <v>40</v>
      </c>
      <c r="F3" s="22" t="s">
        <v>40</v>
      </c>
      <c r="G3" s="22" t="s">
        <v>40</v>
      </c>
    </row>
    <row r="4" spans="1:12" ht="16.899999999999999" customHeight="1">
      <c r="A4" s="22" t="s">
        <v>40</v>
      </c>
      <c r="B4" s="22" t="s">
        <v>40</v>
      </c>
      <c r="C4" s="22" t="s">
        <v>40</v>
      </c>
      <c r="D4" s="22" t="s">
        <v>5</v>
      </c>
      <c r="E4" s="22" t="s">
        <v>40</v>
      </c>
      <c r="F4" s="22" t="s">
        <v>40</v>
      </c>
      <c r="G4" s="22" t="s">
        <v>41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22" t="s">
        <v>40</v>
      </c>
      <c r="B5" s="22" t="s">
        <v>40</v>
      </c>
      <c r="C5" s="22" t="s">
        <v>40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3.15" customHeight="1">
      <c r="A6" s="23" t="s">
        <v>6</v>
      </c>
      <c r="B6" s="31" t="s">
        <v>40</v>
      </c>
      <c r="C6" s="7">
        <v>78545</v>
      </c>
      <c r="D6" s="7">
        <v>46525</v>
      </c>
      <c r="E6" s="7">
        <v>43272</v>
      </c>
      <c r="F6" s="7">
        <v>3253</v>
      </c>
      <c r="G6" s="7">
        <v>32020</v>
      </c>
    </row>
    <row r="7" spans="1:12" ht="11.65" customHeight="1">
      <c r="A7" s="19" t="s">
        <v>40</v>
      </c>
      <c r="B7" s="32" t="s">
        <v>10</v>
      </c>
      <c r="C7" s="6">
        <v>36195</v>
      </c>
      <c r="D7" s="6">
        <v>20415</v>
      </c>
      <c r="E7" s="6">
        <v>19545</v>
      </c>
      <c r="F7" s="6">
        <v>870</v>
      </c>
      <c r="G7" s="6">
        <v>15780</v>
      </c>
      <c r="H7" t="s">
        <v>40</v>
      </c>
      <c r="I7" t="s">
        <v>40</v>
      </c>
      <c r="K7" t="s">
        <v>40</v>
      </c>
      <c r="L7" t="s">
        <v>40</v>
      </c>
    </row>
    <row r="8" spans="1:12" ht="11.65" customHeight="1">
      <c r="A8" s="19" t="s">
        <v>40</v>
      </c>
      <c r="B8" s="32" t="s">
        <v>11</v>
      </c>
      <c r="C8" s="6">
        <v>3474</v>
      </c>
      <c r="D8" s="6">
        <v>2013</v>
      </c>
      <c r="E8" s="6">
        <v>1908</v>
      </c>
      <c r="F8" s="6">
        <v>105</v>
      </c>
      <c r="G8" s="6">
        <v>1461</v>
      </c>
      <c r="H8" t="s">
        <v>40</v>
      </c>
      <c r="I8" t="s">
        <v>40</v>
      </c>
      <c r="K8" t="s">
        <v>40</v>
      </c>
      <c r="L8" t="s">
        <v>40</v>
      </c>
    </row>
    <row r="9" spans="1:12" ht="11.65" customHeight="1">
      <c r="A9" s="19" t="s">
        <v>40</v>
      </c>
      <c r="B9" s="32" t="s">
        <v>12</v>
      </c>
      <c r="C9" s="6">
        <v>38876</v>
      </c>
      <c r="D9" s="6">
        <v>24097</v>
      </c>
      <c r="E9" s="6">
        <v>21819</v>
      </c>
      <c r="F9" s="6">
        <v>2278</v>
      </c>
      <c r="G9" s="6">
        <v>14779</v>
      </c>
      <c r="H9" t="s">
        <v>40</v>
      </c>
      <c r="I9" t="s">
        <v>40</v>
      </c>
      <c r="K9" t="s">
        <v>40</v>
      </c>
      <c r="L9" t="s">
        <v>40</v>
      </c>
    </row>
    <row r="10" spans="1:12" ht="13.15" customHeight="1">
      <c r="A10" s="18" t="s">
        <v>13</v>
      </c>
      <c r="B10" s="33" t="s">
        <v>40</v>
      </c>
      <c r="C10" s="7">
        <v>41841</v>
      </c>
      <c r="D10" s="7">
        <v>20533</v>
      </c>
      <c r="E10" s="7">
        <v>18599</v>
      </c>
      <c r="F10" s="7">
        <v>1934</v>
      </c>
      <c r="G10" s="7">
        <v>21308</v>
      </c>
    </row>
    <row r="11" spans="1:12" ht="11.65" customHeight="1">
      <c r="A11" s="19" t="s">
        <v>40</v>
      </c>
      <c r="B11" s="32" t="s">
        <v>10</v>
      </c>
      <c r="C11" s="6">
        <v>20348</v>
      </c>
      <c r="D11" s="6">
        <v>10003</v>
      </c>
      <c r="E11" s="6">
        <v>9446</v>
      </c>
      <c r="F11" s="6">
        <v>557</v>
      </c>
      <c r="G11" s="6">
        <v>10345</v>
      </c>
      <c r="H11" t="s">
        <v>40</v>
      </c>
      <c r="I11" t="s">
        <v>40</v>
      </c>
      <c r="K11" t="s">
        <v>40</v>
      </c>
      <c r="L11" t="s">
        <v>40</v>
      </c>
    </row>
    <row r="12" spans="1:12" ht="11.65" customHeight="1">
      <c r="A12" s="19" t="s">
        <v>40</v>
      </c>
      <c r="B12" s="32" t="s">
        <v>11</v>
      </c>
      <c r="C12" s="6">
        <v>1848</v>
      </c>
      <c r="D12" s="6">
        <v>934</v>
      </c>
      <c r="E12" s="6">
        <v>869</v>
      </c>
      <c r="F12" s="6">
        <v>65</v>
      </c>
      <c r="G12" s="6">
        <v>914</v>
      </c>
      <c r="H12" t="s">
        <v>40</v>
      </c>
      <c r="I12" t="s">
        <v>40</v>
      </c>
      <c r="K12" t="s">
        <v>40</v>
      </c>
      <c r="L12" t="s">
        <v>40</v>
      </c>
    </row>
    <row r="13" spans="1:12" ht="11.65" customHeight="1">
      <c r="A13" s="19" t="s">
        <v>40</v>
      </c>
      <c r="B13" s="32" t="s">
        <v>12</v>
      </c>
      <c r="C13" s="6">
        <v>19645</v>
      </c>
      <c r="D13" s="6">
        <v>9596</v>
      </c>
      <c r="E13" s="6">
        <v>8284</v>
      </c>
      <c r="F13" s="6">
        <v>1312</v>
      </c>
      <c r="G13" s="6">
        <v>10049</v>
      </c>
      <c r="H13" t="s">
        <v>40</v>
      </c>
      <c r="I13" t="s">
        <v>40</v>
      </c>
      <c r="K13" t="s">
        <v>40</v>
      </c>
      <c r="L13" t="s">
        <v>40</v>
      </c>
    </row>
    <row r="14" spans="1:12" ht="13.15" customHeight="1">
      <c r="A14" s="18" t="s">
        <v>14</v>
      </c>
      <c r="B14" s="33" t="s">
        <v>40</v>
      </c>
      <c r="C14" s="7">
        <v>36704</v>
      </c>
      <c r="D14" s="7">
        <v>25992</v>
      </c>
      <c r="E14" s="7">
        <v>24673</v>
      </c>
      <c r="F14" s="7">
        <v>1319</v>
      </c>
      <c r="G14" s="7">
        <v>10712</v>
      </c>
    </row>
    <row r="15" spans="1:12" ht="11.65" customHeight="1">
      <c r="A15" s="19" t="s">
        <v>40</v>
      </c>
      <c r="B15" s="32" t="s">
        <v>10</v>
      </c>
      <c r="C15" s="6">
        <v>15847</v>
      </c>
      <c r="D15" s="6">
        <v>10412</v>
      </c>
      <c r="E15" s="6">
        <v>10099</v>
      </c>
      <c r="F15" s="6">
        <v>313</v>
      </c>
      <c r="G15" s="6">
        <v>5435</v>
      </c>
      <c r="H15" t="s">
        <v>40</v>
      </c>
      <c r="I15" t="s">
        <v>40</v>
      </c>
      <c r="K15" t="s">
        <v>40</v>
      </c>
      <c r="L15" t="s">
        <v>40</v>
      </c>
    </row>
    <row r="16" spans="1:12" ht="11.65" customHeight="1">
      <c r="A16" s="19" t="s">
        <v>40</v>
      </c>
      <c r="B16" s="32" t="s">
        <v>11</v>
      </c>
      <c r="C16" s="6">
        <v>1626</v>
      </c>
      <c r="D16" s="6">
        <v>1079</v>
      </c>
      <c r="E16" s="6">
        <v>1039</v>
      </c>
      <c r="F16" s="6">
        <v>40</v>
      </c>
      <c r="G16" s="6">
        <v>547</v>
      </c>
      <c r="H16" t="s">
        <v>40</v>
      </c>
      <c r="I16" t="s">
        <v>40</v>
      </c>
      <c r="K16" t="s">
        <v>40</v>
      </c>
      <c r="L16" t="s">
        <v>40</v>
      </c>
    </row>
    <row r="17" spans="1:12" ht="11.65" customHeight="1">
      <c r="A17" s="20" t="s">
        <v>40</v>
      </c>
      <c r="B17" s="34" t="s">
        <v>12</v>
      </c>
      <c r="C17" s="8">
        <v>19231</v>
      </c>
      <c r="D17" s="8">
        <v>14501</v>
      </c>
      <c r="E17" s="8">
        <v>13535</v>
      </c>
      <c r="F17" s="8">
        <v>966</v>
      </c>
      <c r="G17" s="8">
        <v>4730</v>
      </c>
      <c r="H17" t="s">
        <v>40</v>
      </c>
      <c r="I17" t="s">
        <v>40</v>
      </c>
      <c r="K17" t="s">
        <v>40</v>
      </c>
      <c r="L17" t="s">
        <v>40</v>
      </c>
    </row>
    <row r="18" spans="1:12" s="28" customFormat="1" ht="33" customHeight="1">
      <c r="A18" s="25" t="s">
        <v>52</v>
      </c>
      <c r="B18" s="26" t="s">
        <v>40</v>
      </c>
      <c r="C18" s="27" t="s">
        <v>40</v>
      </c>
      <c r="D18" s="27" t="s">
        <v>40</v>
      </c>
      <c r="E18" s="27" t="s">
        <v>40</v>
      </c>
      <c r="F18" s="27" t="s">
        <v>40</v>
      </c>
      <c r="G18" s="27" t="s">
        <v>40</v>
      </c>
      <c r="J18" s="28" t="s">
        <v>40</v>
      </c>
    </row>
    <row r="19" spans="1:12" ht="16.149999999999999" customHeight="1">
      <c r="A19" s="14" t="s">
        <v>53</v>
      </c>
      <c r="B19" s="15" t="s">
        <v>40</v>
      </c>
      <c r="C19" s="16" t="s">
        <v>40</v>
      </c>
      <c r="D19" s="16" t="s">
        <v>40</v>
      </c>
      <c r="E19" s="16" t="s">
        <v>40</v>
      </c>
      <c r="F19" s="17" t="s">
        <v>40</v>
      </c>
      <c r="G19" s="17" t="s">
        <v>40</v>
      </c>
      <c r="J19" t="s">
        <v>40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L55"/>
  <sheetViews>
    <sheetView showGridLines="0" zoomScaleNormal="100" workbookViewId="0">
      <selection sqref="A1:G1"/>
    </sheetView>
  </sheetViews>
  <sheetFormatPr baseColWidth="10" defaultRowHeight="11.25"/>
  <cols>
    <col min="1" max="1" width="21.1640625" customWidth="1"/>
    <col min="2" max="2" width="57.33203125" bestFit="1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s="30" customFormat="1" ht="33" customHeight="1">
      <c r="A2" s="29" t="s">
        <v>19</v>
      </c>
      <c r="B2" s="29" t="s">
        <v>40</v>
      </c>
      <c r="C2" s="29" t="s">
        <v>40</v>
      </c>
      <c r="D2" s="29" t="s">
        <v>40</v>
      </c>
      <c r="E2" s="29" t="s">
        <v>40</v>
      </c>
      <c r="F2" s="29" t="s">
        <v>40</v>
      </c>
      <c r="G2" s="29" t="s">
        <v>40</v>
      </c>
      <c r="J2" s="30" t="s">
        <v>40</v>
      </c>
    </row>
    <row r="3" spans="1:12" ht="16.899999999999999" customHeight="1">
      <c r="A3" s="22" t="s">
        <v>2</v>
      </c>
      <c r="B3" s="22" t="s">
        <v>40</v>
      </c>
      <c r="C3" s="22" t="s">
        <v>3</v>
      </c>
      <c r="D3" s="22" t="s">
        <v>4</v>
      </c>
      <c r="E3" s="22" t="s">
        <v>40</v>
      </c>
      <c r="F3" s="22" t="s">
        <v>40</v>
      </c>
      <c r="G3" s="22" t="s">
        <v>40</v>
      </c>
    </row>
    <row r="4" spans="1:12" ht="16.899999999999999" customHeight="1">
      <c r="A4" s="22" t="s">
        <v>40</v>
      </c>
      <c r="B4" s="22" t="s">
        <v>40</v>
      </c>
      <c r="C4" s="22" t="s">
        <v>40</v>
      </c>
      <c r="D4" s="22" t="s">
        <v>5</v>
      </c>
      <c r="E4" s="22" t="s">
        <v>40</v>
      </c>
      <c r="F4" s="22" t="s">
        <v>40</v>
      </c>
      <c r="G4" s="22" t="s">
        <v>41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22" t="s">
        <v>40</v>
      </c>
      <c r="B5" s="22" t="s">
        <v>40</v>
      </c>
      <c r="C5" s="22" t="s">
        <v>40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3.15" customHeight="1">
      <c r="A6" s="23" t="s">
        <v>6</v>
      </c>
      <c r="B6" s="31" t="s">
        <v>40</v>
      </c>
      <c r="C6" s="7">
        <v>17673</v>
      </c>
      <c r="D6" s="7">
        <v>10302</v>
      </c>
      <c r="E6" s="7">
        <v>9660</v>
      </c>
      <c r="F6" s="7">
        <v>642</v>
      </c>
      <c r="G6" s="7">
        <v>7371</v>
      </c>
    </row>
    <row r="7" spans="1:12" ht="11.65" customHeight="1">
      <c r="A7" s="19" t="s">
        <v>40</v>
      </c>
      <c r="B7" s="32" t="s">
        <v>10</v>
      </c>
      <c r="C7" s="6">
        <v>6796</v>
      </c>
      <c r="D7" s="6">
        <v>3727</v>
      </c>
      <c r="E7" s="6">
        <v>3589</v>
      </c>
      <c r="F7" s="6">
        <v>138</v>
      </c>
      <c r="G7" s="6">
        <v>3069</v>
      </c>
      <c r="H7" t="s">
        <v>40</v>
      </c>
      <c r="I7" t="s">
        <v>40</v>
      </c>
      <c r="K7" t="s">
        <v>40</v>
      </c>
      <c r="L7" t="s">
        <v>40</v>
      </c>
    </row>
    <row r="8" spans="1:12" ht="11.65" customHeight="1">
      <c r="A8" s="19" t="s">
        <v>40</v>
      </c>
      <c r="B8" s="32" t="s">
        <v>11</v>
      </c>
      <c r="C8" s="6">
        <v>768</v>
      </c>
      <c r="D8" s="6">
        <v>435</v>
      </c>
      <c r="E8" s="6">
        <v>414</v>
      </c>
      <c r="F8" s="6">
        <v>21</v>
      </c>
      <c r="G8" s="6">
        <v>333</v>
      </c>
      <c r="H8" t="s">
        <v>40</v>
      </c>
      <c r="I8" t="s">
        <v>40</v>
      </c>
      <c r="K8" t="s">
        <v>40</v>
      </c>
      <c r="L8" t="s">
        <v>40</v>
      </c>
    </row>
    <row r="9" spans="1:12" ht="11.65" customHeight="1">
      <c r="A9" s="19" t="s">
        <v>40</v>
      </c>
      <c r="B9" s="32" t="s">
        <v>12</v>
      </c>
      <c r="C9" s="6">
        <v>10109</v>
      </c>
      <c r="D9" s="6">
        <v>6140</v>
      </c>
      <c r="E9" s="6">
        <v>5657</v>
      </c>
      <c r="F9" s="6">
        <v>483</v>
      </c>
      <c r="G9" s="6">
        <v>3969</v>
      </c>
      <c r="H9" t="s">
        <v>40</v>
      </c>
      <c r="I9" t="s">
        <v>40</v>
      </c>
      <c r="K9" t="s">
        <v>40</v>
      </c>
      <c r="L9" t="s">
        <v>40</v>
      </c>
    </row>
    <row r="10" spans="1:12" ht="13.15" customHeight="1">
      <c r="A10" s="18" t="s">
        <v>13</v>
      </c>
      <c r="B10" s="33" t="s">
        <v>40</v>
      </c>
      <c r="C10" s="7">
        <v>8982</v>
      </c>
      <c r="D10" s="7">
        <v>3974</v>
      </c>
      <c r="E10" s="7">
        <v>3567</v>
      </c>
      <c r="F10" s="7">
        <v>407</v>
      </c>
      <c r="G10" s="7">
        <v>5008</v>
      </c>
    </row>
    <row r="11" spans="1:12" ht="11.65" customHeight="1">
      <c r="A11" s="19" t="s">
        <v>40</v>
      </c>
      <c r="B11" s="32" t="s">
        <v>10</v>
      </c>
      <c r="C11" s="6">
        <v>3623</v>
      </c>
      <c r="D11" s="6">
        <v>1592</v>
      </c>
      <c r="E11" s="6">
        <v>1505</v>
      </c>
      <c r="F11" s="6">
        <v>87</v>
      </c>
      <c r="G11" s="6">
        <v>2031</v>
      </c>
      <c r="H11" t="s">
        <v>40</v>
      </c>
      <c r="I11" t="s">
        <v>40</v>
      </c>
      <c r="K11" t="s">
        <v>40</v>
      </c>
      <c r="L11" t="s">
        <v>40</v>
      </c>
    </row>
    <row r="12" spans="1:12" ht="11.65" customHeight="1">
      <c r="A12" s="19" t="s">
        <v>40</v>
      </c>
      <c r="B12" s="32" t="s">
        <v>11</v>
      </c>
      <c r="C12" s="6">
        <v>385</v>
      </c>
      <c r="D12" s="6">
        <v>186</v>
      </c>
      <c r="E12" s="6">
        <v>173</v>
      </c>
      <c r="F12" s="6">
        <v>13</v>
      </c>
      <c r="G12" s="6">
        <v>199</v>
      </c>
      <c r="H12" t="s">
        <v>40</v>
      </c>
      <c r="I12" t="s">
        <v>40</v>
      </c>
      <c r="K12" t="s">
        <v>40</v>
      </c>
      <c r="L12" t="s">
        <v>40</v>
      </c>
    </row>
    <row r="13" spans="1:12" ht="11.65" customHeight="1">
      <c r="A13" s="19" t="s">
        <v>40</v>
      </c>
      <c r="B13" s="32" t="s">
        <v>12</v>
      </c>
      <c r="C13" s="6">
        <v>4974</v>
      </c>
      <c r="D13" s="6">
        <v>2196</v>
      </c>
      <c r="E13" s="6">
        <v>1889</v>
      </c>
      <c r="F13" s="6">
        <v>307</v>
      </c>
      <c r="G13" s="6">
        <v>2778</v>
      </c>
      <c r="H13" t="s">
        <v>40</v>
      </c>
      <c r="I13" t="s">
        <v>40</v>
      </c>
      <c r="K13" t="s">
        <v>40</v>
      </c>
      <c r="L13" t="s">
        <v>40</v>
      </c>
    </row>
    <row r="14" spans="1:12" ht="13.15" customHeight="1">
      <c r="A14" s="18" t="s">
        <v>14</v>
      </c>
      <c r="B14" s="33" t="s">
        <v>40</v>
      </c>
      <c r="C14" s="7">
        <v>8691</v>
      </c>
      <c r="D14" s="7">
        <v>6328</v>
      </c>
      <c r="E14" s="7">
        <v>6093</v>
      </c>
      <c r="F14" s="7">
        <v>235</v>
      </c>
      <c r="G14" s="7">
        <v>2363</v>
      </c>
    </row>
    <row r="15" spans="1:12" ht="11.65" customHeight="1">
      <c r="A15" s="19" t="s">
        <v>40</v>
      </c>
      <c r="B15" s="32" t="s">
        <v>10</v>
      </c>
      <c r="C15" s="6">
        <v>3173</v>
      </c>
      <c r="D15" s="6">
        <v>2135</v>
      </c>
      <c r="E15" s="6">
        <v>2084</v>
      </c>
      <c r="F15" s="6">
        <v>51</v>
      </c>
      <c r="G15" s="6">
        <v>1038</v>
      </c>
      <c r="H15" t="s">
        <v>40</v>
      </c>
      <c r="I15" t="s">
        <v>40</v>
      </c>
      <c r="K15" t="s">
        <v>40</v>
      </c>
      <c r="L15" t="s">
        <v>40</v>
      </c>
    </row>
    <row r="16" spans="1:12" ht="11.65" customHeight="1">
      <c r="A16" s="19" t="s">
        <v>40</v>
      </c>
      <c r="B16" s="32" t="s">
        <v>11</v>
      </c>
      <c r="C16" s="6">
        <v>383</v>
      </c>
      <c r="D16" s="6">
        <v>249</v>
      </c>
      <c r="E16" s="6">
        <v>241</v>
      </c>
      <c r="F16" s="6">
        <v>8</v>
      </c>
      <c r="G16" s="6">
        <v>134</v>
      </c>
      <c r="H16" t="s">
        <v>40</v>
      </c>
      <c r="I16" t="s">
        <v>40</v>
      </c>
      <c r="K16" t="s">
        <v>40</v>
      </c>
      <c r="L16" t="s">
        <v>40</v>
      </c>
    </row>
    <row r="17" spans="1:12" ht="11.65" customHeight="1">
      <c r="A17" s="20" t="s">
        <v>40</v>
      </c>
      <c r="B17" s="34" t="s">
        <v>12</v>
      </c>
      <c r="C17" s="8">
        <v>5135</v>
      </c>
      <c r="D17" s="8">
        <v>3944</v>
      </c>
      <c r="E17" s="8">
        <v>3768</v>
      </c>
      <c r="F17" s="8">
        <v>176</v>
      </c>
      <c r="G17" s="8">
        <v>1191</v>
      </c>
      <c r="H17" t="s">
        <v>40</v>
      </c>
      <c r="I17" t="s">
        <v>40</v>
      </c>
      <c r="K17" t="s">
        <v>40</v>
      </c>
      <c r="L17" t="s">
        <v>40</v>
      </c>
    </row>
    <row r="18" spans="1:12" s="28" customFormat="1" ht="33" customHeight="1">
      <c r="A18" s="25" t="s">
        <v>52</v>
      </c>
      <c r="B18" s="26" t="s">
        <v>40</v>
      </c>
      <c r="C18" s="27" t="s">
        <v>40</v>
      </c>
      <c r="D18" s="27" t="s">
        <v>40</v>
      </c>
      <c r="E18" s="27" t="s">
        <v>40</v>
      </c>
      <c r="F18" s="27" t="s">
        <v>40</v>
      </c>
      <c r="G18" s="27" t="s">
        <v>40</v>
      </c>
      <c r="J18" s="28" t="s">
        <v>40</v>
      </c>
    </row>
    <row r="19" spans="1:12" ht="16.149999999999999" customHeight="1">
      <c r="A19" s="14" t="s">
        <v>53</v>
      </c>
      <c r="B19" s="15" t="s">
        <v>40</v>
      </c>
      <c r="C19" s="16" t="s">
        <v>40</v>
      </c>
      <c r="D19" s="16" t="s">
        <v>40</v>
      </c>
      <c r="E19" s="16" t="s">
        <v>40</v>
      </c>
      <c r="F19" s="17" t="s">
        <v>40</v>
      </c>
      <c r="G19" s="17" t="s">
        <v>40</v>
      </c>
      <c r="J19" t="s">
        <v>40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L55"/>
  <sheetViews>
    <sheetView showGridLines="0" zoomScaleNormal="100" workbookViewId="0">
      <selection sqref="A1:G1"/>
    </sheetView>
  </sheetViews>
  <sheetFormatPr baseColWidth="10" defaultRowHeight="11.25"/>
  <cols>
    <col min="1" max="1" width="21.1640625" customWidth="1"/>
    <col min="2" max="2" width="53.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s="30" customFormat="1" ht="33" customHeight="1">
      <c r="A2" s="29" t="s">
        <v>20</v>
      </c>
      <c r="B2" s="29" t="s">
        <v>40</v>
      </c>
      <c r="C2" s="29" t="s">
        <v>40</v>
      </c>
      <c r="D2" s="29" t="s">
        <v>40</v>
      </c>
      <c r="E2" s="29" t="s">
        <v>40</v>
      </c>
      <c r="F2" s="29" t="s">
        <v>40</v>
      </c>
      <c r="G2" s="29" t="s">
        <v>40</v>
      </c>
      <c r="J2" s="30" t="s">
        <v>40</v>
      </c>
    </row>
    <row r="3" spans="1:12" ht="16.899999999999999" customHeight="1">
      <c r="A3" s="22" t="s">
        <v>2</v>
      </c>
      <c r="B3" s="22" t="s">
        <v>40</v>
      </c>
      <c r="C3" s="22" t="s">
        <v>3</v>
      </c>
      <c r="D3" s="22" t="s">
        <v>4</v>
      </c>
      <c r="E3" s="22" t="s">
        <v>40</v>
      </c>
      <c r="F3" s="22" t="s">
        <v>40</v>
      </c>
      <c r="G3" s="22" t="s">
        <v>40</v>
      </c>
    </row>
    <row r="4" spans="1:12" ht="16.899999999999999" customHeight="1">
      <c r="A4" s="22" t="s">
        <v>40</v>
      </c>
      <c r="B4" s="22" t="s">
        <v>40</v>
      </c>
      <c r="C4" s="22" t="s">
        <v>40</v>
      </c>
      <c r="D4" s="22" t="s">
        <v>5</v>
      </c>
      <c r="E4" s="22" t="s">
        <v>40</v>
      </c>
      <c r="F4" s="22" t="s">
        <v>40</v>
      </c>
      <c r="G4" s="22" t="s">
        <v>41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22" t="s">
        <v>40</v>
      </c>
      <c r="B5" s="22" t="s">
        <v>40</v>
      </c>
      <c r="C5" s="22" t="s">
        <v>40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3.15" customHeight="1">
      <c r="A6" s="23" t="s">
        <v>6</v>
      </c>
      <c r="B6" s="31" t="s">
        <v>40</v>
      </c>
      <c r="C6" s="7">
        <v>6542</v>
      </c>
      <c r="D6" s="7">
        <v>4170</v>
      </c>
      <c r="E6" s="7">
        <v>3955</v>
      </c>
      <c r="F6" s="7">
        <v>215</v>
      </c>
      <c r="G6" s="7">
        <v>2372</v>
      </c>
    </row>
    <row r="7" spans="1:12" ht="11.65" customHeight="1">
      <c r="A7" s="19" t="s">
        <v>40</v>
      </c>
      <c r="B7" s="32" t="s">
        <v>10</v>
      </c>
      <c r="C7" s="6">
        <v>2423</v>
      </c>
      <c r="D7" s="6">
        <v>1381</v>
      </c>
      <c r="E7" s="6">
        <v>1341</v>
      </c>
      <c r="F7" s="6">
        <v>40</v>
      </c>
      <c r="G7" s="6">
        <v>1042</v>
      </c>
      <c r="H7" t="s">
        <v>40</v>
      </c>
      <c r="I7" t="s">
        <v>40</v>
      </c>
      <c r="K7" t="s">
        <v>40</v>
      </c>
      <c r="L7" t="s">
        <v>40</v>
      </c>
    </row>
    <row r="8" spans="1:12" ht="11.65" customHeight="1">
      <c r="A8" s="19" t="s">
        <v>40</v>
      </c>
      <c r="B8" s="32" t="s">
        <v>11</v>
      </c>
      <c r="C8" s="6">
        <v>253</v>
      </c>
      <c r="D8" s="6">
        <v>172</v>
      </c>
      <c r="E8" s="6">
        <v>167</v>
      </c>
      <c r="F8" s="6">
        <v>5</v>
      </c>
      <c r="G8" s="6">
        <v>81</v>
      </c>
      <c r="H8" t="s">
        <v>40</v>
      </c>
      <c r="I8" t="s">
        <v>40</v>
      </c>
      <c r="K8" t="s">
        <v>40</v>
      </c>
      <c r="L8" t="s">
        <v>40</v>
      </c>
    </row>
    <row r="9" spans="1:12" ht="11.65" customHeight="1">
      <c r="A9" s="19" t="s">
        <v>40</v>
      </c>
      <c r="B9" s="32" t="s">
        <v>12</v>
      </c>
      <c r="C9" s="6">
        <v>3866</v>
      </c>
      <c r="D9" s="6">
        <v>2617</v>
      </c>
      <c r="E9" s="6">
        <v>2447</v>
      </c>
      <c r="F9" s="6">
        <v>170</v>
      </c>
      <c r="G9" s="6">
        <v>1249</v>
      </c>
      <c r="H9" t="s">
        <v>40</v>
      </c>
      <c r="I9" t="s">
        <v>40</v>
      </c>
      <c r="K9" t="s">
        <v>40</v>
      </c>
      <c r="L9" t="s">
        <v>40</v>
      </c>
    </row>
    <row r="10" spans="1:12" ht="13.15" customHeight="1">
      <c r="A10" s="18" t="s">
        <v>13</v>
      </c>
      <c r="B10" s="33" t="s">
        <v>40</v>
      </c>
      <c r="C10" s="7">
        <v>3294</v>
      </c>
      <c r="D10" s="7">
        <v>1721</v>
      </c>
      <c r="E10" s="7">
        <v>1572</v>
      </c>
      <c r="F10" s="7">
        <v>149</v>
      </c>
      <c r="G10" s="7">
        <v>1573</v>
      </c>
    </row>
    <row r="11" spans="1:12" ht="11.65" customHeight="1">
      <c r="A11" s="19" t="s">
        <v>40</v>
      </c>
      <c r="B11" s="32" t="s">
        <v>10</v>
      </c>
      <c r="C11" s="6">
        <v>1318</v>
      </c>
      <c r="D11" s="6">
        <v>641</v>
      </c>
      <c r="E11" s="6">
        <v>615</v>
      </c>
      <c r="F11" s="6">
        <v>26</v>
      </c>
      <c r="G11" s="6">
        <v>677</v>
      </c>
      <c r="H11" t="s">
        <v>40</v>
      </c>
      <c r="I11" t="s">
        <v>40</v>
      </c>
      <c r="K11" t="s">
        <v>40</v>
      </c>
      <c r="L11" t="s">
        <v>40</v>
      </c>
    </row>
    <row r="12" spans="1:12" ht="11.65" customHeight="1">
      <c r="A12" s="19" t="s">
        <v>40</v>
      </c>
      <c r="B12" s="32" t="s">
        <v>11</v>
      </c>
      <c r="C12" s="6">
        <v>128</v>
      </c>
      <c r="D12" s="6">
        <v>75</v>
      </c>
      <c r="E12" s="6">
        <v>72</v>
      </c>
      <c r="F12" s="6">
        <v>3</v>
      </c>
      <c r="G12" s="6">
        <v>53</v>
      </c>
      <c r="H12" t="s">
        <v>40</v>
      </c>
      <c r="I12" t="s">
        <v>40</v>
      </c>
      <c r="K12" t="s">
        <v>40</v>
      </c>
      <c r="L12" t="s">
        <v>40</v>
      </c>
    </row>
    <row r="13" spans="1:12" ht="11.65" customHeight="1">
      <c r="A13" s="19" t="s">
        <v>40</v>
      </c>
      <c r="B13" s="32" t="s">
        <v>12</v>
      </c>
      <c r="C13" s="6">
        <v>1848</v>
      </c>
      <c r="D13" s="6">
        <v>1005</v>
      </c>
      <c r="E13" s="6">
        <v>885</v>
      </c>
      <c r="F13" s="6">
        <v>120</v>
      </c>
      <c r="G13" s="6">
        <v>843</v>
      </c>
      <c r="H13" t="s">
        <v>40</v>
      </c>
      <c r="I13" t="s">
        <v>40</v>
      </c>
      <c r="K13" t="s">
        <v>40</v>
      </c>
      <c r="L13" t="s">
        <v>40</v>
      </c>
    </row>
    <row r="14" spans="1:12" ht="13.15" customHeight="1">
      <c r="A14" s="18" t="s">
        <v>14</v>
      </c>
      <c r="B14" s="33" t="s">
        <v>40</v>
      </c>
      <c r="C14" s="7">
        <v>3248</v>
      </c>
      <c r="D14" s="7">
        <v>2449</v>
      </c>
      <c r="E14" s="7">
        <v>2383</v>
      </c>
      <c r="F14" s="7">
        <v>66</v>
      </c>
      <c r="G14" s="7">
        <v>799</v>
      </c>
    </row>
    <row r="15" spans="1:12" ht="11.65" customHeight="1">
      <c r="A15" s="19" t="s">
        <v>40</v>
      </c>
      <c r="B15" s="32" t="s">
        <v>10</v>
      </c>
      <c r="C15" s="6">
        <v>1105</v>
      </c>
      <c r="D15" s="6">
        <v>740</v>
      </c>
      <c r="E15" s="6">
        <v>726</v>
      </c>
      <c r="F15" s="6">
        <v>14</v>
      </c>
      <c r="G15" s="6">
        <v>365</v>
      </c>
      <c r="H15" t="s">
        <v>40</v>
      </c>
      <c r="I15" t="s">
        <v>40</v>
      </c>
      <c r="K15" t="s">
        <v>40</v>
      </c>
      <c r="L15" t="s">
        <v>40</v>
      </c>
    </row>
    <row r="16" spans="1:12" ht="11.65" customHeight="1">
      <c r="A16" s="19" t="s">
        <v>40</v>
      </c>
      <c r="B16" s="32" t="s">
        <v>11</v>
      </c>
      <c r="C16" s="6">
        <v>125</v>
      </c>
      <c r="D16" s="6">
        <v>97</v>
      </c>
      <c r="E16" s="6">
        <v>95</v>
      </c>
      <c r="F16" s="6">
        <v>2</v>
      </c>
      <c r="G16" s="6">
        <v>28</v>
      </c>
      <c r="H16" t="s">
        <v>40</v>
      </c>
      <c r="I16" t="s">
        <v>40</v>
      </c>
      <c r="K16" t="s">
        <v>40</v>
      </c>
      <c r="L16" t="s">
        <v>40</v>
      </c>
    </row>
    <row r="17" spans="1:12" ht="11.65" customHeight="1">
      <c r="A17" s="20" t="s">
        <v>40</v>
      </c>
      <c r="B17" s="34" t="s">
        <v>12</v>
      </c>
      <c r="C17" s="8">
        <v>2018</v>
      </c>
      <c r="D17" s="8">
        <v>1612</v>
      </c>
      <c r="E17" s="8">
        <v>1562</v>
      </c>
      <c r="F17" s="8">
        <v>50</v>
      </c>
      <c r="G17" s="8">
        <v>406</v>
      </c>
      <c r="H17" t="s">
        <v>40</v>
      </c>
      <c r="I17" t="s">
        <v>40</v>
      </c>
      <c r="K17" t="s">
        <v>40</v>
      </c>
      <c r="L17" t="s">
        <v>40</v>
      </c>
    </row>
    <row r="18" spans="1:12" s="28" customFormat="1" ht="33" customHeight="1">
      <c r="A18" s="25" t="s">
        <v>52</v>
      </c>
      <c r="B18" s="26" t="s">
        <v>40</v>
      </c>
      <c r="C18" s="27" t="s">
        <v>40</v>
      </c>
      <c r="D18" s="27" t="s">
        <v>40</v>
      </c>
      <c r="E18" s="27" t="s">
        <v>40</v>
      </c>
      <c r="F18" s="27" t="s">
        <v>40</v>
      </c>
      <c r="G18" s="27" t="s">
        <v>40</v>
      </c>
      <c r="J18" s="28" t="s">
        <v>40</v>
      </c>
    </row>
    <row r="19" spans="1:12" ht="16.149999999999999" customHeight="1">
      <c r="A19" s="14" t="s">
        <v>53</v>
      </c>
      <c r="B19" s="15" t="s">
        <v>40</v>
      </c>
      <c r="C19" s="16" t="s">
        <v>40</v>
      </c>
      <c r="D19" s="16" t="s">
        <v>40</v>
      </c>
      <c r="E19" s="16" t="s">
        <v>40</v>
      </c>
      <c r="F19" s="17" t="s">
        <v>40</v>
      </c>
      <c r="G19" s="17" t="s">
        <v>40</v>
      </c>
      <c r="J19" t="s">
        <v>40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L55"/>
  <sheetViews>
    <sheetView showGridLines="0" zoomScaleNormal="100" workbookViewId="0">
      <selection sqref="A1:G1"/>
    </sheetView>
  </sheetViews>
  <sheetFormatPr baseColWidth="10" defaultRowHeight="11.25"/>
  <cols>
    <col min="1" max="1" width="21.1640625" customWidth="1"/>
    <col min="2" max="2" width="62.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s="30" customFormat="1" ht="33" customHeight="1">
      <c r="A2" s="29" t="s">
        <v>21</v>
      </c>
      <c r="B2" s="29" t="s">
        <v>40</v>
      </c>
      <c r="C2" s="29" t="s">
        <v>40</v>
      </c>
      <c r="D2" s="29" t="s">
        <v>40</v>
      </c>
      <c r="E2" s="29" t="s">
        <v>40</v>
      </c>
      <c r="F2" s="29" t="s">
        <v>40</v>
      </c>
      <c r="G2" s="29" t="s">
        <v>40</v>
      </c>
      <c r="J2" s="30" t="s">
        <v>40</v>
      </c>
    </row>
    <row r="3" spans="1:12" ht="16.899999999999999" customHeight="1">
      <c r="A3" s="22" t="s">
        <v>2</v>
      </c>
      <c r="B3" s="22" t="s">
        <v>40</v>
      </c>
      <c r="C3" s="22" t="s">
        <v>3</v>
      </c>
      <c r="D3" s="22" t="s">
        <v>4</v>
      </c>
      <c r="E3" s="22" t="s">
        <v>40</v>
      </c>
      <c r="F3" s="22" t="s">
        <v>40</v>
      </c>
      <c r="G3" s="22" t="s">
        <v>40</v>
      </c>
    </row>
    <row r="4" spans="1:12" ht="16.899999999999999" customHeight="1">
      <c r="A4" s="22" t="s">
        <v>40</v>
      </c>
      <c r="B4" s="22" t="s">
        <v>40</v>
      </c>
      <c r="C4" s="22" t="s">
        <v>40</v>
      </c>
      <c r="D4" s="22" t="s">
        <v>5</v>
      </c>
      <c r="E4" s="22" t="s">
        <v>40</v>
      </c>
      <c r="F4" s="22" t="s">
        <v>40</v>
      </c>
      <c r="G4" s="22" t="s">
        <v>41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22" t="s">
        <v>40</v>
      </c>
      <c r="B5" s="22" t="s">
        <v>40</v>
      </c>
      <c r="C5" s="22" t="s">
        <v>40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3.15" customHeight="1">
      <c r="A6" s="23" t="s">
        <v>6</v>
      </c>
      <c r="B6" s="31" t="s">
        <v>40</v>
      </c>
      <c r="C6" s="7">
        <v>8162</v>
      </c>
      <c r="D6" s="7">
        <v>4905</v>
      </c>
      <c r="E6" s="7">
        <v>4662</v>
      </c>
      <c r="F6" s="7">
        <v>243</v>
      </c>
      <c r="G6" s="7">
        <v>3257</v>
      </c>
    </row>
    <row r="7" spans="1:12" ht="11.65" customHeight="1">
      <c r="A7" s="19" t="s">
        <v>40</v>
      </c>
      <c r="B7" s="32" t="s">
        <v>10</v>
      </c>
      <c r="C7" s="6">
        <v>3440</v>
      </c>
      <c r="D7" s="6">
        <v>1920</v>
      </c>
      <c r="E7" s="6">
        <v>1853</v>
      </c>
      <c r="F7" s="6">
        <v>67</v>
      </c>
      <c r="G7" s="6">
        <v>1520</v>
      </c>
      <c r="H7" t="s">
        <v>40</v>
      </c>
      <c r="I7" t="s">
        <v>40</v>
      </c>
      <c r="K7" t="s">
        <v>40</v>
      </c>
      <c r="L7" t="s">
        <v>40</v>
      </c>
    </row>
    <row r="8" spans="1:12" ht="11.65" customHeight="1">
      <c r="A8" s="19" t="s">
        <v>40</v>
      </c>
      <c r="B8" s="32" t="s">
        <v>11</v>
      </c>
      <c r="C8" s="6">
        <v>478</v>
      </c>
      <c r="D8" s="6">
        <v>286</v>
      </c>
      <c r="E8" s="6">
        <v>274</v>
      </c>
      <c r="F8" s="6">
        <v>12</v>
      </c>
      <c r="G8" s="6">
        <v>192</v>
      </c>
      <c r="H8" t="s">
        <v>40</v>
      </c>
      <c r="I8" t="s">
        <v>40</v>
      </c>
      <c r="K8" t="s">
        <v>40</v>
      </c>
      <c r="L8" t="s">
        <v>40</v>
      </c>
    </row>
    <row r="9" spans="1:12" ht="11.65" customHeight="1">
      <c r="A9" s="19" t="s">
        <v>40</v>
      </c>
      <c r="B9" s="32" t="s">
        <v>12</v>
      </c>
      <c r="C9" s="6">
        <v>4244</v>
      </c>
      <c r="D9" s="6">
        <v>2699</v>
      </c>
      <c r="E9" s="6">
        <v>2535</v>
      </c>
      <c r="F9" s="6">
        <v>164</v>
      </c>
      <c r="G9" s="6">
        <v>1545</v>
      </c>
      <c r="H9" t="s">
        <v>40</v>
      </c>
      <c r="I9" t="s">
        <v>40</v>
      </c>
      <c r="K9" t="s">
        <v>40</v>
      </c>
      <c r="L9" t="s">
        <v>40</v>
      </c>
    </row>
    <row r="10" spans="1:12" ht="13.15" customHeight="1">
      <c r="A10" s="18" t="s">
        <v>13</v>
      </c>
      <c r="B10" s="33" t="s">
        <v>40</v>
      </c>
      <c r="C10" s="7">
        <v>4163</v>
      </c>
      <c r="D10" s="7">
        <v>2003</v>
      </c>
      <c r="E10" s="7">
        <v>1857</v>
      </c>
      <c r="F10" s="7">
        <v>146</v>
      </c>
      <c r="G10" s="7">
        <v>2160</v>
      </c>
    </row>
    <row r="11" spans="1:12" ht="11.65" customHeight="1">
      <c r="A11" s="19" t="s">
        <v>40</v>
      </c>
      <c r="B11" s="32" t="s">
        <v>10</v>
      </c>
      <c r="C11" s="6">
        <v>1836</v>
      </c>
      <c r="D11" s="6">
        <v>872</v>
      </c>
      <c r="E11" s="6">
        <v>833</v>
      </c>
      <c r="F11" s="6">
        <v>39</v>
      </c>
      <c r="G11" s="6">
        <v>964</v>
      </c>
      <c r="H11" t="s">
        <v>40</v>
      </c>
      <c r="I11" t="s">
        <v>40</v>
      </c>
      <c r="K11" t="s">
        <v>40</v>
      </c>
      <c r="L11" t="s">
        <v>40</v>
      </c>
    </row>
    <row r="12" spans="1:12" ht="11.65" customHeight="1">
      <c r="A12" s="19" t="s">
        <v>40</v>
      </c>
      <c r="B12" s="32" t="s">
        <v>11</v>
      </c>
      <c r="C12" s="6">
        <v>267</v>
      </c>
      <c r="D12" s="6">
        <v>142</v>
      </c>
      <c r="E12" s="6">
        <v>134</v>
      </c>
      <c r="F12" s="6">
        <v>8</v>
      </c>
      <c r="G12" s="6">
        <v>125</v>
      </c>
      <c r="H12" t="s">
        <v>40</v>
      </c>
      <c r="I12" t="s">
        <v>40</v>
      </c>
      <c r="K12" t="s">
        <v>40</v>
      </c>
      <c r="L12" t="s">
        <v>40</v>
      </c>
    </row>
    <row r="13" spans="1:12" ht="11.65" customHeight="1">
      <c r="A13" s="19" t="s">
        <v>40</v>
      </c>
      <c r="B13" s="32" t="s">
        <v>12</v>
      </c>
      <c r="C13" s="6">
        <v>2060</v>
      </c>
      <c r="D13" s="6">
        <v>989</v>
      </c>
      <c r="E13" s="6">
        <v>890</v>
      </c>
      <c r="F13" s="6">
        <v>99</v>
      </c>
      <c r="G13" s="6">
        <v>1071</v>
      </c>
      <c r="H13" t="s">
        <v>40</v>
      </c>
      <c r="I13" t="s">
        <v>40</v>
      </c>
      <c r="K13" t="s">
        <v>40</v>
      </c>
      <c r="L13" t="s">
        <v>40</v>
      </c>
    </row>
    <row r="14" spans="1:12" ht="13.15" customHeight="1">
      <c r="A14" s="18" t="s">
        <v>14</v>
      </c>
      <c r="B14" s="33" t="s">
        <v>40</v>
      </c>
      <c r="C14" s="7">
        <v>3999</v>
      </c>
      <c r="D14" s="7">
        <v>2902</v>
      </c>
      <c r="E14" s="7">
        <v>2805</v>
      </c>
      <c r="F14" s="7">
        <v>97</v>
      </c>
      <c r="G14" s="7">
        <v>1097</v>
      </c>
    </row>
    <row r="15" spans="1:12" ht="11.65" customHeight="1">
      <c r="A15" s="19" t="s">
        <v>40</v>
      </c>
      <c r="B15" s="32" t="s">
        <v>10</v>
      </c>
      <c r="C15" s="6">
        <v>1604</v>
      </c>
      <c r="D15" s="6">
        <v>1048</v>
      </c>
      <c r="E15" s="6">
        <v>1020</v>
      </c>
      <c r="F15" s="6">
        <v>28</v>
      </c>
      <c r="G15" s="6">
        <v>556</v>
      </c>
      <c r="H15" t="s">
        <v>40</v>
      </c>
      <c r="I15" t="s">
        <v>40</v>
      </c>
      <c r="K15" t="s">
        <v>40</v>
      </c>
      <c r="L15" t="s">
        <v>40</v>
      </c>
    </row>
    <row r="16" spans="1:12" ht="11.65" customHeight="1">
      <c r="A16" s="19" t="s">
        <v>40</v>
      </c>
      <c r="B16" s="32" t="s">
        <v>11</v>
      </c>
      <c r="C16" s="6">
        <v>211</v>
      </c>
      <c r="D16" s="6">
        <v>144</v>
      </c>
      <c r="E16" s="6">
        <v>140</v>
      </c>
      <c r="F16" s="6">
        <v>4</v>
      </c>
      <c r="G16" s="6">
        <v>67</v>
      </c>
      <c r="H16" t="s">
        <v>40</v>
      </c>
      <c r="I16" t="s">
        <v>40</v>
      </c>
      <c r="K16" t="s">
        <v>40</v>
      </c>
      <c r="L16" t="s">
        <v>40</v>
      </c>
    </row>
    <row r="17" spans="1:12" ht="11.65" customHeight="1">
      <c r="A17" s="20" t="s">
        <v>40</v>
      </c>
      <c r="B17" s="34" t="s">
        <v>12</v>
      </c>
      <c r="C17" s="8">
        <v>2184</v>
      </c>
      <c r="D17" s="8">
        <v>1710</v>
      </c>
      <c r="E17" s="8">
        <v>1645</v>
      </c>
      <c r="F17" s="8">
        <v>65</v>
      </c>
      <c r="G17" s="8">
        <v>474</v>
      </c>
      <c r="H17" t="s">
        <v>40</v>
      </c>
      <c r="I17" t="s">
        <v>40</v>
      </c>
      <c r="K17" t="s">
        <v>40</v>
      </c>
      <c r="L17" t="s">
        <v>40</v>
      </c>
    </row>
    <row r="18" spans="1:12" s="28" customFormat="1" ht="33" customHeight="1">
      <c r="A18" s="25" t="s">
        <v>52</v>
      </c>
      <c r="B18" s="26" t="s">
        <v>40</v>
      </c>
      <c r="C18" s="27" t="s">
        <v>40</v>
      </c>
      <c r="D18" s="27" t="s">
        <v>40</v>
      </c>
      <c r="E18" s="27" t="s">
        <v>40</v>
      </c>
      <c r="F18" s="27" t="s">
        <v>40</v>
      </c>
      <c r="G18" s="27" t="s">
        <v>40</v>
      </c>
      <c r="J18" s="28" t="s">
        <v>40</v>
      </c>
    </row>
    <row r="19" spans="1:12" ht="16.149999999999999" customHeight="1">
      <c r="A19" s="14" t="s">
        <v>53</v>
      </c>
      <c r="B19" s="15" t="s">
        <v>40</v>
      </c>
      <c r="C19" s="16" t="s">
        <v>40</v>
      </c>
      <c r="D19" s="16" t="s">
        <v>40</v>
      </c>
      <c r="E19" s="16" t="s">
        <v>40</v>
      </c>
      <c r="F19" s="17" t="s">
        <v>40</v>
      </c>
      <c r="G19" s="17" t="s">
        <v>40</v>
      </c>
      <c r="J19" t="s">
        <v>40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L55"/>
  <sheetViews>
    <sheetView showGridLines="0" zoomScaleNormal="100" workbookViewId="0">
      <selection sqref="A1:G1"/>
    </sheetView>
  </sheetViews>
  <sheetFormatPr baseColWidth="10" defaultRowHeight="11.25"/>
  <cols>
    <col min="1" max="1" width="21.1640625" customWidth="1"/>
    <col min="2" max="2" width="61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s="30" customFormat="1" ht="33" customHeight="1">
      <c r="A2" s="29" t="s">
        <v>22</v>
      </c>
      <c r="B2" s="29" t="s">
        <v>40</v>
      </c>
      <c r="C2" s="29" t="s">
        <v>40</v>
      </c>
      <c r="D2" s="29" t="s">
        <v>40</v>
      </c>
      <c r="E2" s="29" t="s">
        <v>40</v>
      </c>
      <c r="F2" s="29" t="s">
        <v>40</v>
      </c>
      <c r="G2" s="29" t="s">
        <v>40</v>
      </c>
      <c r="J2" s="30" t="s">
        <v>40</v>
      </c>
    </row>
    <row r="3" spans="1:12" ht="16.899999999999999" customHeight="1">
      <c r="A3" s="22" t="s">
        <v>2</v>
      </c>
      <c r="B3" s="22" t="s">
        <v>40</v>
      </c>
      <c r="C3" s="22" t="s">
        <v>3</v>
      </c>
      <c r="D3" s="22" t="s">
        <v>4</v>
      </c>
      <c r="E3" s="22" t="s">
        <v>40</v>
      </c>
      <c r="F3" s="22" t="s">
        <v>40</v>
      </c>
      <c r="G3" s="22" t="s">
        <v>40</v>
      </c>
    </row>
    <row r="4" spans="1:12" ht="16.899999999999999" customHeight="1">
      <c r="A4" s="22" t="s">
        <v>40</v>
      </c>
      <c r="B4" s="22" t="s">
        <v>40</v>
      </c>
      <c r="C4" s="22" t="s">
        <v>40</v>
      </c>
      <c r="D4" s="22" t="s">
        <v>5</v>
      </c>
      <c r="E4" s="22" t="s">
        <v>40</v>
      </c>
      <c r="F4" s="22" t="s">
        <v>40</v>
      </c>
      <c r="G4" s="22" t="s">
        <v>41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22" t="s">
        <v>40</v>
      </c>
      <c r="B5" s="22" t="s">
        <v>40</v>
      </c>
      <c r="C5" s="22" t="s">
        <v>40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3.15" customHeight="1">
      <c r="A6" s="23" t="s">
        <v>6</v>
      </c>
      <c r="B6" s="31" t="s">
        <v>40</v>
      </c>
      <c r="C6" s="7">
        <v>9490</v>
      </c>
      <c r="D6" s="7">
        <v>5152</v>
      </c>
      <c r="E6" s="7">
        <v>4867</v>
      </c>
      <c r="F6" s="7">
        <v>285</v>
      </c>
      <c r="G6" s="7">
        <v>4338</v>
      </c>
    </row>
    <row r="7" spans="1:12" ht="11.65" customHeight="1">
      <c r="A7" s="19" t="s">
        <v>40</v>
      </c>
      <c r="B7" s="32" t="s">
        <v>10</v>
      </c>
      <c r="C7" s="6">
        <v>2850</v>
      </c>
      <c r="D7" s="6">
        <v>1468</v>
      </c>
      <c r="E7" s="6">
        <v>1405</v>
      </c>
      <c r="F7" s="6">
        <v>63</v>
      </c>
      <c r="G7" s="6">
        <v>1382</v>
      </c>
      <c r="H7" t="s">
        <v>40</v>
      </c>
      <c r="I7" t="s">
        <v>40</v>
      </c>
      <c r="K7" t="s">
        <v>40</v>
      </c>
      <c r="L7" t="s">
        <v>40</v>
      </c>
    </row>
    <row r="8" spans="1:12" ht="11.65" customHeight="1">
      <c r="A8" s="19" t="s">
        <v>40</v>
      </c>
      <c r="B8" s="32" t="s">
        <v>11</v>
      </c>
      <c r="C8" s="6">
        <v>411</v>
      </c>
      <c r="D8" s="6">
        <v>240</v>
      </c>
      <c r="E8" s="6">
        <v>234</v>
      </c>
      <c r="F8" s="6">
        <v>6</v>
      </c>
      <c r="G8" s="6">
        <v>171</v>
      </c>
      <c r="H8" t="s">
        <v>40</v>
      </c>
      <c r="I8" t="s">
        <v>40</v>
      </c>
      <c r="K8" t="s">
        <v>40</v>
      </c>
      <c r="L8" t="s">
        <v>40</v>
      </c>
    </row>
    <row r="9" spans="1:12" ht="11.65" customHeight="1">
      <c r="A9" s="19" t="s">
        <v>40</v>
      </c>
      <c r="B9" s="32" t="s">
        <v>12</v>
      </c>
      <c r="C9" s="6">
        <v>6229</v>
      </c>
      <c r="D9" s="6">
        <v>3444</v>
      </c>
      <c r="E9" s="6">
        <v>3228</v>
      </c>
      <c r="F9" s="6">
        <v>216</v>
      </c>
      <c r="G9" s="6">
        <v>2785</v>
      </c>
      <c r="H9" t="s">
        <v>40</v>
      </c>
      <c r="I9" t="s">
        <v>40</v>
      </c>
      <c r="K9" t="s">
        <v>40</v>
      </c>
      <c r="L9" t="s">
        <v>40</v>
      </c>
    </row>
    <row r="10" spans="1:12" ht="13.15" customHeight="1">
      <c r="A10" s="18" t="s">
        <v>13</v>
      </c>
      <c r="B10" s="33" t="s">
        <v>40</v>
      </c>
      <c r="C10" s="7">
        <v>4866</v>
      </c>
      <c r="D10" s="7">
        <v>1994</v>
      </c>
      <c r="E10" s="7">
        <v>1810</v>
      </c>
      <c r="F10" s="7">
        <v>184</v>
      </c>
      <c r="G10" s="7">
        <v>2872</v>
      </c>
    </row>
    <row r="11" spans="1:12" ht="11.65" customHeight="1">
      <c r="A11" s="19" t="s">
        <v>40</v>
      </c>
      <c r="B11" s="32" t="s">
        <v>10</v>
      </c>
      <c r="C11" s="6">
        <v>1537</v>
      </c>
      <c r="D11" s="6">
        <v>674</v>
      </c>
      <c r="E11" s="6">
        <v>636</v>
      </c>
      <c r="F11" s="6">
        <v>38</v>
      </c>
      <c r="G11" s="6">
        <v>863</v>
      </c>
      <c r="H11" t="s">
        <v>40</v>
      </c>
      <c r="I11" t="s">
        <v>40</v>
      </c>
      <c r="K11" t="s">
        <v>40</v>
      </c>
      <c r="L11" t="s">
        <v>40</v>
      </c>
    </row>
    <row r="12" spans="1:12" ht="11.65" customHeight="1">
      <c r="A12" s="19" t="s">
        <v>40</v>
      </c>
      <c r="B12" s="32" t="s">
        <v>11</v>
      </c>
      <c r="C12" s="6">
        <v>215</v>
      </c>
      <c r="D12" s="6">
        <v>115</v>
      </c>
      <c r="E12" s="6">
        <v>111</v>
      </c>
      <c r="F12" s="6">
        <v>4</v>
      </c>
      <c r="G12" s="6">
        <v>100</v>
      </c>
      <c r="H12" t="s">
        <v>40</v>
      </c>
      <c r="I12" t="s">
        <v>40</v>
      </c>
      <c r="K12" t="s">
        <v>40</v>
      </c>
      <c r="L12" t="s">
        <v>40</v>
      </c>
    </row>
    <row r="13" spans="1:12" ht="11.65" customHeight="1">
      <c r="A13" s="19" t="s">
        <v>40</v>
      </c>
      <c r="B13" s="32" t="s">
        <v>12</v>
      </c>
      <c r="C13" s="6">
        <v>3114</v>
      </c>
      <c r="D13" s="6">
        <v>1205</v>
      </c>
      <c r="E13" s="6">
        <v>1063</v>
      </c>
      <c r="F13" s="6">
        <v>142</v>
      </c>
      <c r="G13" s="6">
        <v>1909</v>
      </c>
      <c r="H13" t="s">
        <v>40</v>
      </c>
      <c r="I13" t="s">
        <v>40</v>
      </c>
      <c r="K13" t="s">
        <v>40</v>
      </c>
      <c r="L13" t="s">
        <v>40</v>
      </c>
    </row>
    <row r="14" spans="1:12" ht="13.15" customHeight="1">
      <c r="A14" s="18" t="s">
        <v>14</v>
      </c>
      <c r="B14" s="33" t="s">
        <v>40</v>
      </c>
      <c r="C14" s="7">
        <v>4624</v>
      </c>
      <c r="D14" s="7">
        <v>3158</v>
      </c>
      <c r="E14" s="7">
        <v>3057</v>
      </c>
      <c r="F14" s="7">
        <v>101</v>
      </c>
      <c r="G14" s="7">
        <v>1466</v>
      </c>
    </row>
    <row r="15" spans="1:12" ht="11.65" customHeight="1">
      <c r="A15" s="19" t="s">
        <v>40</v>
      </c>
      <c r="B15" s="32" t="s">
        <v>10</v>
      </c>
      <c r="C15" s="6">
        <v>1313</v>
      </c>
      <c r="D15" s="6">
        <v>794</v>
      </c>
      <c r="E15" s="6">
        <v>769</v>
      </c>
      <c r="F15" s="6">
        <v>25</v>
      </c>
      <c r="G15" s="6">
        <v>519</v>
      </c>
      <c r="H15" t="s">
        <v>40</v>
      </c>
      <c r="I15" t="s">
        <v>40</v>
      </c>
      <c r="K15" t="s">
        <v>40</v>
      </c>
      <c r="L15" t="s">
        <v>40</v>
      </c>
    </row>
    <row r="16" spans="1:12" ht="11.65" customHeight="1">
      <c r="A16" s="19" t="s">
        <v>40</v>
      </c>
      <c r="B16" s="32" t="s">
        <v>11</v>
      </c>
      <c r="C16" s="6">
        <v>196</v>
      </c>
      <c r="D16" s="6">
        <v>125</v>
      </c>
      <c r="E16" s="6">
        <v>123</v>
      </c>
      <c r="F16" s="6">
        <v>2</v>
      </c>
      <c r="G16" s="6">
        <v>71</v>
      </c>
      <c r="H16" t="s">
        <v>40</v>
      </c>
      <c r="I16" t="s">
        <v>40</v>
      </c>
      <c r="K16" t="s">
        <v>40</v>
      </c>
      <c r="L16" t="s">
        <v>40</v>
      </c>
    </row>
    <row r="17" spans="1:12" ht="11.65" customHeight="1">
      <c r="A17" s="20" t="s">
        <v>40</v>
      </c>
      <c r="B17" s="34" t="s">
        <v>12</v>
      </c>
      <c r="C17" s="8">
        <v>3115</v>
      </c>
      <c r="D17" s="8">
        <v>2239</v>
      </c>
      <c r="E17" s="8">
        <v>2165</v>
      </c>
      <c r="F17" s="8">
        <v>74</v>
      </c>
      <c r="G17" s="8">
        <v>876</v>
      </c>
      <c r="H17" t="s">
        <v>40</v>
      </c>
      <c r="I17" t="s">
        <v>40</v>
      </c>
      <c r="K17" t="s">
        <v>40</v>
      </c>
      <c r="L17" t="s">
        <v>40</v>
      </c>
    </row>
    <row r="18" spans="1:12" s="28" customFormat="1" ht="33" customHeight="1">
      <c r="A18" s="25" t="s">
        <v>52</v>
      </c>
      <c r="B18" s="26" t="s">
        <v>40</v>
      </c>
      <c r="C18" s="27" t="s">
        <v>40</v>
      </c>
      <c r="D18" s="27" t="s">
        <v>40</v>
      </c>
      <c r="E18" s="27" t="s">
        <v>40</v>
      </c>
      <c r="F18" s="27" t="s">
        <v>40</v>
      </c>
      <c r="G18" s="27" t="s">
        <v>40</v>
      </c>
      <c r="J18" s="28" t="s">
        <v>40</v>
      </c>
    </row>
    <row r="19" spans="1:12" ht="16.149999999999999" customHeight="1">
      <c r="A19" s="14" t="s">
        <v>53</v>
      </c>
      <c r="B19" s="15" t="s">
        <v>40</v>
      </c>
      <c r="C19" s="16" t="s">
        <v>40</v>
      </c>
      <c r="D19" s="16" t="s">
        <v>40</v>
      </c>
      <c r="E19" s="16" t="s">
        <v>40</v>
      </c>
      <c r="F19" s="17" t="s">
        <v>40</v>
      </c>
      <c r="G19" s="17" t="s">
        <v>40</v>
      </c>
      <c r="J19" t="s">
        <v>40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L55"/>
  <sheetViews>
    <sheetView showGridLines="0" zoomScaleNormal="100" workbookViewId="0">
      <selection sqref="A1:G1"/>
    </sheetView>
  </sheetViews>
  <sheetFormatPr baseColWidth="10" defaultRowHeight="11.25"/>
  <cols>
    <col min="1" max="1" width="21.1640625" customWidth="1"/>
    <col min="2" max="2" width="61.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s="30" customFormat="1" ht="33" customHeight="1">
      <c r="A2" s="29" t="s">
        <v>23</v>
      </c>
      <c r="B2" s="29" t="s">
        <v>40</v>
      </c>
      <c r="C2" s="29" t="s">
        <v>40</v>
      </c>
      <c r="D2" s="29" t="s">
        <v>40</v>
      </c>
      <c r="E2" s="29" t="s">
        <v>40</v>
      </c>
      <c r="F2" s="29" t="s">
        <v>40</v>
      </c>
      <c r="G2" s="29" t="s">
        <v>40</v>
      </c>
      <c r="J2" s="30" t="s">
        <v>40</v>
      </c>
    </row>
    <row r="3" spans="1:12" ht="16.899999999999999" customHeight="1">
      <c r="A3" s="22" t="s">
        <v>2</v>
      </c>
      <c r="B3" s="22" t="s">
        <v>40</v>
      </c>
      <c r="C3" s="22" t="s">
        <v>3</v>
      </c>
      <c r="D3" s="22" t="s">
        <v>4</v>
      </c>
      <c r="E3" s="22" t="s">
        <v>40</v>
      </c>
      <c r="F3" s="22" t="s">
        <v>40</v>
      </c>
      <c r="G3" s="22" t="s">
        <v>40</v>
      </c>
    </row>
    <row r="4" spans="1:12" ht="16.899999999999999" customHeight="1">
      <c r="A4" s="22" t="s">
        <v>40</v>
      </c>
      <c r="B4" s="22" t="s">
        <v>40</v>
      </c>
      <c r="C4" s="22" t="s">
        <v>40</v>
      </c>
      <c r="D4" s="22" t="s">
        <v>5</v>
      </c>
      <c r="E4" s="22" t="s">
        <v>40</v>
      </c>
      <c r="F4" s="22" t="s">
        <v>40</v>
      </c>
      <c r="G4" s="22" t="s">
        <v>41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22" t="s">
        <v>40</v>
      </c>
      <c r="B5" s="22" t="s">
        <v>40</v>
      </c>
      <c r="C5" s="22" t="s">
        <v>40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3.15" customHeight="1">
      <c r="A6" s="23" t="s">
        <v>6</v>
      </c>
      <c r="B6" s="31" t="s">
        <v>40</v>
      </c>
      <c r="C6" s="7">
        <v>11722</v>
      </c>
      <c r="D6" s="7">
        <v>6656</v>
      </c>
      <c r="E6" s="7">
        <v>6333</v>
      </c>
      <c r="F6" s="7">
        <v>323</v>
      </c>
      <c r="G6" s="7">
        <v>5066</v>
      </c>
    </row>
    <row r="7" spans="1:12" ht="11.65" customHeight="1">
      <c r="A7" s="19" t="s">
        <v>40</v>
      </c>
      <c r="B7" s="32" t="s">
        <v>10</v>
      </c>
      <c r="C7" s="6">
        <v>5790</v>
      </c>
      <c r="D7" s="6">
        <v>3136</v>
      </c>
      <c r="E7" s="6">
        <v>3029</v>
      </c>
      <c r="F7" s="6">
        <v>107</v>
      </c>
      <c r="G7" s="6">
        <v>2654</v>
      </c>
      <c r="H7" t="s">
        <v>40</v>
      </c>
      <c r="I7" t="s">
        <v>40</v>
      </c>
      <c r="K7" t="s">
        <v>40</v>
      </c>
      <c r="L7" t="s">
        <v>40</v>
      </c>
    </row>
    <row r="8" spans="1:12" ht="11.65" customHeight="1">
      <c r="A8" s="19" t="s">
        <v>40</v>
      </c>
      <c r="B8" s="32" t="s">
        <v>11</v>
      </c>
      <c r="C8" s="6">
        <v>827</v>
      </c>
      <c r="D8" s="6">
        <v>401</v>
      </c>
      <c r="E8" s="6">
        <v>389</v>
      </c>
      <c r="F8" s="6">
        <v>12</v>
      </c>
      <c r="G8" s="6">
        <v>426</v>
      </c>
      <c r="H8" t="s">
        <v>40</v>
      </c>
      <c r="I8" t="s">
        <v>40</v>
      </c>
      <c r="K8" t="s">
        <v>40</v>
      </c>
      <c r="L8" t="s">
        <v>40</v>
      </c>
    </row>
    <row r="9" spans="1:12" ht="11.65" customHeight="1">
      <c r="A9" s="19" t="s">
        <v>40</v>
      </c>
      <c r="B9" s="32" t="s">
        <v>12</v>
      </c>
      <c r="C9" s="6">
        <v>5105</v>
      </c>
      <c r="D9" s="6">
        <v>3119</v>
      </c>
      <c r="E9" s="6">
        <v>2915</v>
      </c>
      <c r="F9" s="6">
        <v>204</v>
      </c>
      <c r="G9" s="6">
        <v>1986</v>
      </c>
      <c r="H9" t="s">
        <v>40</v>
      </c>
      <c r="I9" t="s">
        <v>40</v>
      </c>
      <c r="K9" t="s">
        <v>40</v>
      </c>
      <c r="L9" t="s">
        <v>40</v>
      </c>
    </row>
    <row r="10" spans="1:12" ht="13.15" customHeight="1">
      <c r="A10" s="18" t="s">
        <v>13</v>
      </c>
      <c r="B10" s="33" t="s">
        <v>40</v>
      </c>
      <c r="C10" s="7">
        <v>5986</v>
      </c>
      <c r="D10" s="7">
        <v>2834</v>
      </c>
      <c r="E10" s="7">
        <v>2643</v>
      </c>
      <c r="F10" s="7">
        <v>191</v>
      </c>
      <c r="G10" s="7">
        <v>3152</v>
      </c>
    </row>
    <row r="11" spans="1:12" ht="11.65" customHeight="1">
      <c r="A11" s="19" t="s">
        <v>40</v>
      </c>
      <c r="B11" s="32" t="s">
        <v>10</v>
      </c>
      <c r="C11" s="6">
        <v>3041</v>
      </c>
      <c r="D11" s="6">
        <v>1457</v>
      </c>
      <c r="E11" s="6">
        <v>1386</v>
      </c>
      <c r="F11" s="6">
        <v>71</v>
      </c>
      <c r="G11" s="6">
        <v>1584</v>
      </c>
      <c r="H11" t="s">
        <v>40</v>
      </c>
      <c r="I11" t="s">
        <v>40</v>
      </c>
      <c r="K11" t="s">
        <v>40</v>
      </c>
      <c r="L11" t="s">
        <v>40</v>
      </c>
    </row>
    <row r="12" spans="1:12" ht="11.65" customHeight="1">
      <c r="A12" s="19" t="s">
        <v>40</v>
      </c>
      <c r="B12" s="32" t="s">
        <v>11</v>
      </c>
      <c r="C12" s="6">
        <v>436</v>
      </c>
      <c r="D12" s="6">
        <v>180</v>
      </c>
      <c r="E12" s="6">
        <v>171</v>
      </c>
      <c r="F12" s="6">
        <v>9</v>
      </c>
      <c r="G12" s="6">
        <v>256</v>
      </c>
      <c r="H12" t="s">
        <v>40</v>
      </c>
      <c r="I12" t="s">
        <v>40</v>
      </c>
      <c r="K12" t="s">
        <v>40</v>
      </c>
      <c r="L12" t="s">
        <v>40</v>
      </c>
    </row>
    <row r="13" spans="1:12" ht="11.65" customHeight="1">
      <c r="A13" s="19" t="s">
        <v>40</v>
      </c>
      <c r="B13" s="32" t="s">
        <v>12</v>
      </c>
      <c r="C13" s="6">
        <v>2509</v>
      </c>
      <c r="D13" s="6">
        <v>1197</v>
      </c>
      <c r="E13" s="6">
        <v>1086</v>
      </c>
      <c r="F13" s="6">
        <v>111</v>
      </c>
      <c r="G13" s="6">
        <v>1312</v>
      </c>
      <c r="H13" t="s">
        <v>40</v>
      </c>
      <c r="I13" t="s">
        <v>40</v>
      </c>
      <c r="K13" t="s">
        <v>40</v>
      </c>
      <c r="L13" t="s">
        <v>40</v>
      </c>
    </row>
    <row r="14" spans="1:12" ht="13.15" customHeight="1">
      <c r="A14" s="18" t="s">
        <v>14</v>
      </c>
      <c r="B14" s="33" t="s">
        <v>40</v>
      </c>
      <c r="C14" s="7">
        <v>5736</v>
      </c>
      <c r="D14" s="7">
        <v>3822</v>
      </c>
      <c r="E14" s="7">
        <v>3690</v>
      </c>
      <c r="F14" s="7">
        <v>132</v>
      </c>
      <c r="G14" s="7">
        <v>1914</v>
      </c>
    </row>
    <row r="15" spans="1:12" ht="11.65" customHeight="1">
      <c r="A15" s="19" t="s">
        <v>40</v>
      </c>
      <c r="B15" s="32" t="s">
        <v>10</v>
      </c>
      <c r="C15" s="6">
        <v>2749</v>
      </c>
      <c r="D15" s="6">
        <v>1679</v>
      </c>
      <c r="E15" s="6">
        <v>1643</v>
      </c>
      <c r="F15" s="6">
        <v>36</v>
      </c>
      <c r="G15" s="6">
        <v>1070</v>
      </c>
      <c r="H15" t="s">
        <v>40</v>
      </c>
      <c r="I15" t="s">
        <v>40</v>
      </c>
      <c r="K15" t="s">
        <v>40</v>
      </c>
      <c r="L15" t="s">
        <v>40</v>
      </c>
    </row>
    <row r="16" spans="1:12" ht="11.65" customHeight="1">
      <c r="A16" s="19" t="s">
        <v>40</v>
      </c>
      <c r="B16" s="32" t="s">
        <v>11</v>
      </c>
      <c r="C16" s="6">
        <v>391</v>
      </c>
      <c r="D16" s="6">
        <v>221</v>
      </c>
      <c r="E16" s="6">
        <v>218</v>
      </c>
      <c r="F16" s="6">
        <v>3</v>
      </c>
      <c r="G16" s="6">
        <v>170</v>
      </c>
      <c r="H16" t="s">
        <v>40</v>
      </c>
      <c r="I16" t="s">
        <v>40</v>
      </c>
      <c r="K16" t="s">
        <v>40</v>
      </c>
      <c r="L16" t="s">
        <v>40</v>
      </c>
    </row>
    <row r="17" spans="1:12" ht="11.65" customHeight="1">
      <c r="A17" s="20" t="s">
        <v>40</v>
      </c>
      <c r="B17" s="34" t="s">
        <v>12</v>
      </c>
      <c r="C17" s="8">
        <v>2596</v>
      </c>
      <c r="D17" s="8">
        <v>1922</v>
      </c>
      <c r="E17" s="8">
        <v>1829</v>
      </c>
      <c r="F17" s="8">
        <v>93</v>
      </c>
      <c r="G17" s="8">
        <v>674</v>
      </c>
      <c r="H17" t="s">
        <v>40</v>
      </c>
      <c r="I17" t="s">
        <v>40</v>
      </c>
      <c r="K17" t="s">
        <v>40</v>
      </c>
      <c r="L17" t="s">
        <v>40</v>
      </c>
    </row>
    <row r="18" spans="1:12" s="28" customFormat="1" ht="33" customHeight="1">
      <c r="A18" s="25" t="s">
        <v>52</v>
      </c>
      <c r="B18" s="26" t="s">
        <v>40</v>
      </c>
      <c r="C18" s="27" t="s">
        <v>40</v>
      </c>
      <c r="D18" s="27" t="s">
        <v>40</v>
      </c>
      <c r="E18" s="27" t="s">
        <v>40</v>
      </c>
      <c r="F18" s="27" t="s">
        <v>40</v>
      </c>
      <c r="G18" s="27" t="s">
        <v>40</v>
      </c>
      <c r="J18" s="28" t="s">
        <v>40</v>
      </c>
    </row>
    <row r="19" spans="1:12" ht="16.149999999999999" customHeight="1">
      <c r="A19" s="14" t="s">
        <v>53</v>
      </c>
      <c r="B19" s="15" t="s">
        <v>40</v>
      </c>
      <c r="C19" s="16" t="s">
        <v>40</v>
      </c>
      <c r="D19" s="16" t="s">
        <v>40</v>
      </c>
      <c r="E19" s="16" t="s">
        <v>40</v>
      </c>
      <c r="F19" s="17" t="s">
        <v>40</v>
      </c>
      <c r="G19" s="17" t="s">
        <v>40</v>
      </c>
      <c r="J19" t="s">
        <v>40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L55"/>
  <sheetViews>
    <sheetView showGridLines="0" zoomScaleNormal="100" workbookViewId="0">
      <selection sqref="A1:G1"/>
    </sheetView>
  </sheetViews>
  <sheetFormatPr baseColWidth="10" defaultRowHeight="11.25"/>
  <cols>
    <col min="1" max="1" width="21.1640625" customWidth="1"/>
    <col min="2" max="2" width="61.332031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s="30" customFormat="1" ht="33" customHeight="1">
      <c r="A2" s="29" t="s">
        <v>24</v>
      </c>
      <c r="B2" s="29" t="s">
        <v>40</v>
      </c>
      <c r="C2" s="29" t="s">
        <v>40</v>
      </c>
      <c r="D2" s="29" t="s">
        <v>40</v>
      </c>
      <c r="E2" s="29" t="s">
        <v>40</v>
      </c>
      <c r="F2" s="29" t="s">
        <v>40</v>
      </c>
      <c r="G2" s="29" t="s">
        <v>40</v>
      </c>
      <c r="J2" s="30" t="s">
        <v>40</v>
      </c>
    </row>
    <row r="3" spans="1:12" ht="16.899999999999999" customHeight="1">
      <c r="A3" s="22" t="s">
        <v>2</v>
      </c>
      <c r="B3" s="22" t="s">
        <v>40</v>
      </c>
      <c r="C3" s="22" t="s">
        <v>3</v>
      </c>
      <c r="D3" s="22" t="s">
        <v>4</v>
      </c>
      <c r="E3" s="22" t="s">
        <v>40</v>
      </c>
      <c r="F3" s="22" t="s">
        <v>40</v>
      </c>
      <c r="G3" s="22" t="s">
        <v>40</v>
      </c>
    </row>
    <row r="4" spans="1:12" ht="16.899999999999999" customHeight="1">
      <c r="A4" s="22" t="s">
        <v>40</v>
      </c>
      <c r="B4" s="22" t="s">
        <v>40</v>
      </c>
      <c r="C4" s="22" t="s">
        <v>40</v>
      </c>
      <c r="D4" s="22" t="s">
        <v>5</v>
      </c>
      <c r="E4" s="22" t="s">
        <v>40</v>
      </c>
      <c r="F4" s="22" t="s">
        <v>40</v>
      </c>
      <c r="G4" s="22" t="s">
        <v>41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22" t="s">
        <v>40</v>
      </c>
      <c r="B5" s="22" t="s">
        <v>40</v>
      </c>
      <c r="C5" s="22" t="s">
        <v>40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3.15" customHeight="1">
      <c r="A6" s="23" t="s">
        <v>6</v>
      </c>
      <c r="B6" s="31" t="s">
        <v>40</v>
      </c>
      <c r="C6" s="7">
        <v>50838</v>
      </c>
      <c r="D6" s="7">
        <v>28006</v>
      </c>
      <c r="E6" s="7">
        <v>26315</v>
      </c>
      <c r="F6" s="7">
        <v>1691</v>
      </c>
      <c r="G6" s="7">
        <v>22832</v>
      </c>
    </row>
    <row r="7" spans="1:12" ht="11.65" customHeight="1">
      <c r="A7" s="19" t="s">
        <v>40</v>
      </c>
      <c r="B7" s="32" t="s">
        <v>10</v>
      </c>
      <c r="C7" s="6">
        <v>15320</v>
      </c>
      <c r="D7" s="6">
        <v>9132</v>
      </c>
      <c r="E7" s="6">
        <v>8873</v>
      </c>
      <c r="F7" s="6">
        <v>259</v>
      </c>
      <c r="G7" s="6">
        <v>6188</v>
      </c>
      <c r="H7" t="s">
        <v>40</v>
      </c>
      <c r="I7" t="s">
        <v>40</v>
      </c>
      <c r="K7" t="s">
        <v>40</v>
      </c>
      <c r="L7" t="s">
        <v>40</v>
      </c>
    </row>
    <row r="8" spans="1:12" ht="11.65" customHeight="1">
      <c r="A8" s="19" t="s">
        <v>40</v>
      </c>
      <c r="B8" s="32" t="s">
        <v>11</v>
      </c>
      <c r="C8" s="6">
        <v>1694</v>
      </c>
      <c r="D8" s="6">
        <v>1037</v>
      </c>
      <c r="E8" s="6">
        <v>998</v>
      </c>
      <c r="F8" s="6">
        <v>39</v>
      </c>
      <c r="G8" s="6">
        <v>657</v>
      </c>
      <c r="H8" t="s">
        <v>40</v>
      </c>
      <c r="I8" t="s">
        <v>40</v>
      </c>
      <c r="K8" t="s">
        <v>40</v>
      </c>
      <c r="L8" t="s">
        <v>40</v>
      </c>
    </row>
    <row r="9" spans="1:12" ht="11.65" customHeight="1">
      <c r="A9" s="19" t="s">
        <v>40</v>
      </c>
      <c r="B9" s="32" t="s">
        <v>12</v>
      </c>
      <c r="C9" s="6">
        <v>33824</v>
      </c>
      <c r="D9" s="6">
        <v>17837</v>
      </c>
      <c r="E9" s="6">
        <v>16444</v>
      </c>
      <c r="F9" s="6">
        <v>1393</v>
      </c>
      <c r="G9" s="6">
        <v>15987</v>
      </c>
      <c r="H9" t="s">
        <v>40</v>
      </c>
      <c r="I9" t="s">
        <v>40</v>
      </c>
      <c r="K9" t="s">
        <v>40</v>
      </c>
      <c r="L9" t="s">
        <v>40</v>
      </c>
    </row>
    <row r="10" spans="1:12" ht="13.15" customHeight="1">
      <c r="A10" s="18" t="s">
        <v>13</v>
      </c>
      <c r="B10" s="33" t="s">
        <v>40</v>
      </c>
      <c r="C10" s="7">
        <v>25978</v>
      </c>
      <c r="D10" s="7">
        <v>11972</v>
      </c>
      <c r="E10" s="7">
        <v>10977</v>
      </c>
      <c r="F10" s="7">
        <v>995</v>
      </c>
      <c r="G10" s="7">
        <v>14006</v>
      </c>
    </row>
    <row r="11" spans="1:12" ht="11.65" customHeight="1">
      <c r="A11" s="19" t="s">
        <v>40</v>
      </c>
      <c r="B11" s="32" t="s">
        <v>10</v>
      </c>
      <c r="C11" s="6">
        <v>8285</v>
      </c>
      <c r="D11" s="6">
        <v>4497</v>
      </c>
      <c r="E11" s="6">
        <v>4332</v>
      </c>
      <c r="F11" s="6">
        <v>165</v>
      </c>
      <c r="G11" s="6">
        <v>3788</v>
      </c>
      <c r="H11" t="s">
        <v>40</v>
      </c>
      <c r="I11" t="s">
        <v>40</v>
      </c>
      <c r="K11" t="s">
        <v>40</v>
      </c>
      <c r="L11" t="s">
        <v>40</v>
      </c>
    </row>
    <row r="12" spans="1:12" ht="11.65" customHeight="1">
      <c r="A12" s="19" t="s">
        <v>40</v>
      </c>
      <c r="B12" s="32" t="s">
        <v>11</v>
      </c>
      <c r="C12" s="6">
        <v>855</v>
      </c>
      <c r="D12" s="6">
        <v>463</v>
      </c>
      <c r="E12" s="6">
        <v>441</v>
      </c>
      <c r="F12" s="6">
        <v>22</v>
      </c>
      <c r="G12" s="6">
        <v>392</v>
      </c>
      <c r="H12" t="s">
        <v>40</v>
      </c>
      <c r="I12" t="s">
        <v>40</v>
      </c>
      <c r="K12" t="s">
        <v>40</v>
      </c>
      <c r="L12" t="s">
        <v>40</v>
      </c>
    </row>
    <row r="13" spans="1:12" ht="11.65" customHeight="1">
      <c r="A13" s="19" t="s">
        <v>40</v>
      </c>
      <c r="B13" s="32" t="s">
        <v>12</v>
      </c>
      <c r="C13" s="6">
        <v>16838</v>
      </c>
      <c r="D13" s="6">
        <v>7012</v>
      </c>
      <c r="E13" s="6">
        <v>6204</v>
      </c>
      <c r="F13" s="6">
        <v>808</v>
      </c>
      <c r="G13" s="6">
        <v>9826</v>
      </c>
      <c r="H13" t="s">
        <v>40</v>
      </c>
      <c r="I13" t="s">
        <v>40</v>
      </c>
      <c r="K13" t="s">
        <v>40</v>
      </c>
      <c r="L13" t="s">
        <v>40</v>
      </c>
    </row>
    <row r="14" spans="1:12" ht="13.15" customHeight="1">
      <c r="A14" s="18" t="s">
        <v>14</v>
      </c>
      <c r="B14" s="33" t="s">
        <v>40</v>
      </c>
      <c r="C14" s="7">
        <v>24860</v>
      </c>
      <c r="D14" s="7">
        <v>16034</v>
      </c>
      <c r="E14" s="7">
        <v>15338</v>
      </c>
      <c r="F14" s="7">
        <v>696</v>
      </c>
      <c r="G14" s="7">
        <v>8826</v>
      </c>
    </row>
    <row r="15" spans="1:12" ht="11.65" customHeight="1">
      <c r="A15" s="19" t="s">
        <v>40</v>
      </c>
      <c r="B15" s="32" t="s">
        <v>10</v>
      </c>
      <c r="C15" s="6">
        <v>7035</v>
      </c>
      <c r="D15" s="6">
        <v>4635</v>
      </c>
      <c r="E15" s="6">
        <v>4541</v>
      </c>
      <c r="F15" s="6">
        <v>94</v>
      </c>
      <c r="G15" s="6">
        <v>2400</v>
      </c>
      <c r="H15" t="s">
        <v>40</v>
      </c>
      <c r="I15" t="s">
        <v>40</v>
      </c>
      <c r="K15" t="s">
        <v>40</v>
      </c>
      <c r="L15" t="s">
        <v>40</v>
      </c>
    </row>
    <row r="16" spans="1:12" ht="11.65" customHeight="1">
      <c r="A16" s="19" t="s">
        <v>40</v>
      </c>
      <c r="B16" s="32" t="s">
        <v>11</v>
      </c>
      <c r="C16" s="6">
        <v>839</v>
      </c>
      <c r="D16" s="6">
        <v>574</v>
      </c>
      <c r="E16" s="6">
        <v>557</v>
      </c>
      <c r="F16" s="6">
        <v>17</v>
      </c>
      <c r="G16" s="6">
        <v>265</v>
      </c>
      <c r="H16" t="s">
        <v>40</v>
      </c>
      <c r="I16" t="s">
        <v>40</v>
      </c>
      <c r="K16" t="s">
        <v>40</v>
      </c>
      <c r="L16" t="s">
        <v>40</v>
      </c>
    </row>
    <row r="17" spans="1:12" ht="11.65" customHeight="1">
      <c r="A17" s="20" t="s">
        <v>40</v>
      </c>
      <c r="B17" s="34" t="s">
        <v>12</v>
      </c>
      <c r="C17" s="8">
        <v>16986</v>
      </c>
      <c r="D17" s="8">
        <v>10825</v>
      </c>
      <c r="E17" s="8">
        <v>10240</v>
      </c>
      <c r="F17" s="8">
        <v>585</v>
      </c>
      <c r="G17" s="8">
        <v>6161</v>
      </c>
      <c r="H17" t="s">
        <v>40</v>
      </c>
      <c r="I17" t="s">
        <v>40</v>
      </c>
      <c r="K17" t="s">
        <v>40</v>
      </c>
      <c r="L17" t="s">
        <v>40</v>
      </c>
    </row>
    <row r="18" spans="1:12" s="28" customFormat="1" ht="33" customHeight="1">
      <c r="A18" s="25" t="s">
        <v>52</v>
      </c>
      <c r="B18" s="26" t="s">
        <v>40</v>
      </c>
      <c r="C18" s="27" t="s">
        <v>40</v>
      </c>
      <c r="D18" s="27" t="s">
        <v>40</v>
      </c>
      <c r="E18" s="27" t="s">
        <v>40</v>
      </c>
      <c r="F18" s="27" t="s">
        <v>40</v>
      </c>
      <c r="G18" s="27" t="s">
        <v>40</v>
      </c>
      <c r="J18" s="28" t="s">
        <v>40</v>
      </c>
    </row>
    <row r="19" spans="1:12" ht="16.149999999999999" customHeight="1">
      <c r="A19" s="14" t="s">
        <v>53</v>
      </c>
      <c r="B19" s="15" t="s">
        <v>40</v>
      </c>
      <c r="C19" s="16" t="s">
        <v>40</v>
      </c>
      <c r="D19" s="16" t="s">
        <v>40</v>
      </c>
      <c r="E19" s="16" t="s">
        <v>40</v>
      </c>
      <c r="F19" s="17" t="s">
        <v>40</v>
      </c>
      <c r="G19" s="17" t="s">
        <v>40</v>
      </c>
      <c r="J19" t="s">
        <v>40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L55"/>
  <sheetViews>
    <sheetView showGridLines="0" zoomScaleNormal="100" workbookViewId="0">
      <selection sqref="A1:G1"/>
    </sheetView>
  </sheetViews>
  <sheetFormatPr baseColWidth="10" defaultRowHeight="11.25"/>
  <cols>
    <col min="1" max="1" width="21.1640625" customWidth="1"/>
    <col min="2" max="2" width="59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s="30" customFormat="1" ht="33" customHeight="1">
      <c r="A2" s="29" t="s">
        <v>25</v>
      </c>
      <c r="B2" s="29" t="s">
        <v>40</v>
      </c>
      <c r="C2" s="29" t="s">
        <v>40</v>
      </c>
      <c r="D2" s="29" t="s">
        <v>40</v>
      </c>
      <c r="E2" s="29" t="s">
        <v>40</v>
      </c>
      <c r="F2" s="29" t="s">
        <v>40</v>
      </c>
      <c r="G2" s="29" t="s">
        <v>40</v>
      </c>
      <c r="J2" s="30" t="s">
        <v>40</v>
      </c>
    </row>
    <row r="3" spans="1:12" ht="16.899999999999999" customHeight="1">
      <c r="A3" s="22" t="s">
        <v>2</v>
      </c>
      <c r="B3" s="22" t="s">
        <v>40</v>
      </c>
      <c r="C3" s="22" t="s">
        <v>3</v>
      </c>
      <c r="D3" s="22" t="s">
        <v>4</v>
      </c>
      <c r="E3" s="22" t="s">
        <v>40</v>
      </c>
      <c r="F3" s="22" t="s">
        <v>40</v>
      </c>
      <c r="G3" s="22" t="s">
        <v>40</v>
      </c>
    </row>
    <row r="4" spans="1:12" ht="16.899999999999999" customHeight="1">
      <c r="A4" s="22" t="s">
        <v>40</v>
      </c>
      <c r="B4" s="22" t="s">
        <v>40</v>
      </c>
      <c r="C4" s="22" t="s">
        <v>40</v>
      </c>
      <c r="D4" s="22" t="s">
        <v>5</v>
      </c>
      <c r="E4" s="22" t="s">
        <v>40</v>
      </c>
      <c r="F4" s="22" t="s">
        <v>40</v>
      </c>
      <c r="G4" s="22" t="s">
        <v>41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22" t="s">
        <v>40</v>
      </c>
      <c r="B5" s="22" t="s">
        <v>40</v>
      </c>
      <c r="C5" s="22" t="s">
        <v>40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3.15" customHeight="1">
      <c r="A6" s="23" t="s">
        <v>6</v>
      </c>
      <c r="B6" s="31" t="s">
        <v>40</v>
      </c>
      <c r="C6" s="7">
        <v>16209</v>
      </c>
      <c r="D6" s="7">
        <v>8996</v>
      </c>
      <c r="E6" s="7">
        <v>8432</v>
      </c>
      <c r="F6" s="7">
        <v>564</v>
      </c>
      <c r="G6" s="7">
        <v>7213</v>
      </c>
    </row>
    <row r="7" spans="1:12" ht="11.65" customHeight="1">
      <c r="A7" s="19" t="s">
        <v>40</v>
      </c>
      <c r="B7" s="32" t="s">
        <v>10</v>
      </c>
      <c r="C7" s="6">
        <v>4726</v>
      </c>
      <c r="D7" s="6">
        <v>2381</v>
      </c>
      <c r="E7" s="6">
        <v>2313</v>
      </c>
      <c r="F7" s="6">
        <v>68</v>
      </c>
      <c r="G7" s="6">
        <v>2345</v>
      </c>
      <c r="H7" t="s">
        <v>40</v>
      </c>
      <c r="I7" t="s">
        <v>40</v>
      </c>
      <c r="K7" t="s">
        <v>40</v>
      </c>
      <c r="L7" t="s">
        <v>40</v>
      </c>
    </row>
    <row r="8" spans="1:12" ht="11.65" customHeight="1">
      <c r="A8" s="19" t="s">
        <v>40</v>
      </c>
      <c r="B8" s="32" t="s">
        <v>11</v>
      </c>
      <c r="C8" s="6">
        <v>758</v>
      </c>
      <c r="D8" s="6">
        <v>463</v>
      </c>
      <c r="E8" s="6">
        <v>450</v>
      </c>
      <c r="F8" s="6">
        <v>13</v>
      </c>
      <c r="G8" s="6">
        <v>295</v>
      </c>
      <c r="H8" t="s">
        <v>40</v>
      </c>
      <c r="I8" t="s">
        <v>40</v>
      </c>
      <c r="K8" t="s">
        <v>40</v>
      </c>
      <c r="L8" t="s">
        <v>40</v>
      </c>
    </row>
    <row r="9" spans="1:12" ht="11.65" customHeight="1">
      <c r="A9" s="19" t="s">
        <v>40</v>
      </c>
      <c r="B9" s="32" t="s">
        <v>12</v>
      </c>
      <c r="C9" s="6">
        <v>10725</v>
      </c>
      <c r="D9" s="6">
        <v>6152</v>
      </c>
      <c r="E9" s="6">
        <v>5669</v>
      </c>
      <c r="F9" s="6">
        <v>483</v>
      </c>
      <c r="G9" s="6">
        <v>4573</v>
      </c>
      <c r="H9" t="s">
        <v>40</v>
      </c>
      <c r="I9" t="s">
        <v>40</v>
      </c>
      <c r="K9" t="s">
        <v>40</v>
      </c>
      <c r="L9" t="s">
        <v>40</v>
      </c>
    </row>
    <row r="10" spans="1:12" ht="13.15" customHeight="1">
      <c r="A10" s="18" t="s">
        <v>13</v>
      </c>
      <c r="B10" s="33" t="s">
        <v>40</v>
      </c>
      <c r="C10" s="7">
        <v>8488</v>
      </c>
      <c r="D10" s="7">
        <v>3506</v>
      </c>
      <c r="E10" s="7">
        <v>3104</v>
      </c>
      <c r="F10" s="7">
        <v>402</v>
      </c>
      <c r="G10" s="7">
        <v>4982</v>
      </c>
    </row>
    <row r="11" spans="1:12" ht="11.65" customHeight="1">
      <c r="A11" s="19" t="s">
        <v>40</v>
      </c>
      <c r="B11" s="32" t="s">
        <v>10</v>
      </c>
      <c r="C11" s="6">
        <v>2587</v>
      </c>
      <c r="D11" s="6">
        <v>1088</v>
      </c>
      <c r="E11" s="6">
        <v>1047</v>
      </c>
      <c r="F11" s="6">
        <v>41</v>
      </c>
      <c r="G11" s="6">
        <v>1499</v>
      </c>
      <c r="H11" t="s">
        <v>40</v>
      </c>
      <c r="I11" t="s">
        <v>40</v>
      </c>
      <c r="K11" t="s">
        <v>40</v>
      </c>
      <c r="L11" t="s">
        <v>40</v>
      </c>
    </row>
    <row r="12" spans="1:12" ht="11.65" customHeight="1">
      <c r="A12" s="19" t="s">
        <v>40</v>
      </c>
      <c r="B12" s="32" t="s">
        <v>11</v>
      </c>
      <c r="C12" s="6">
        <v>396</v>
      </c>
      <c r="D12" s="6">
        <v>196</v>
      </c>
      <c r="E12" s="6">
        <v>188</v>
      </c>
      <c r="F12" s="6">
        <v>8</v>
      </c>
      <c r="G12" s="6">
        <v>200</v>
      </c>
      <c r="H12" t="s">
        <v>40</v>
      </c>
      <c r="I12" t="s">
        <v>40</v>
      </c>
      <c r="K12" t="s">
        <v>40</v>
      </c>
      <c r="L12" t="s">
        <v>40</v>
      </c>
    </row>
    <row r="13" spans="1:12" ht="11.65" customHeight="1">
      <c r="A13" s="19" t="s">
        <v>40</v>
      </c>
      <c r="B13" s="32" t="s">
        <v>12</v>
      </c>
      <c r="C13" s="6">
        <v>5505</v>
      </c>
      <c r="D13" s="6">
        <v>2222</v>
      </c>
      <c r="E13" s="6">
        <v>1869</v>
      </c>
      <c r="F13" s="6">
        <v>353</v>
      </c>
      <c r="G13" s="6">
        <v>3283</v>
      </c>
      <c r="H13" t="s">
        <v>40</v>
      </c>
      <c r="I13" t="s">
        <v>40</v>
      </c>
      <c r="K13" t="s">
        <v>40</v>
      </c>
      <c r="L13" t="s">
        <v>40</v>
      </c>
    </row>
    <row r="14" spans="1:12" ht="13.15" customHeight="1">
      <c r="A14" s="18" t="s">
        <v>14</v>
      </c>
      <c r="B14" s="33" t="s">
        <v>40</v>
      </c>
      <c r="C14" s="7">
        <v>7721</v>
      </c>
      <c r="D14" s="7">
        <v>5490</v>
      </c>
      <c r="E14" s="7">
        <v>5328</v>
      </c>
      <c r="F14" s="7">
        <v>162</v>
      </c>
      <c r="G14" s="7">
        <v>2231</v>
      </c>
    </row>
    <row r="15" spans="1:12" ht="11.65" customHeight="1">
      <c r="A15" s="19" t="s">
        <v>40</v>
      </c>
      <c r="B15" s="32" t="s">
        <v>10</v>
      </c>
      <c r="C15" s="6">
        <v>2139</v>
      </c>
      <c r="D15" s="6">
        <v>1293</v>
      </c>
      <c r="E15" s="6">
        <v>1266</v>
      </c>
      <c r="F15" s="6">
        <v>27</v>
      </c>
      <c r="G15" s="6">
        <v>846</v>
      </c>
      <c r="H15" t="s">
        <v>40</v>
      </c>
      <c r="I15" t="s">
        <v>40</v>
      </c>
      <c r="K15" t="s">
        <v>40</v>
      </c>
      <c r="L15" t="s">
        <v>40</v>
      </c>
    </row>
    <row r="16" spans="1:12" ht="11.65" customHeight="1">
      <c r="A16" s="19" t="s">
        <v>40</v>
      </c>
      <c r="B16" s="32" t="s">
        <v>11</v>
      </c>
      <c r="C16" s="6">
        <v>362</v>
      </c>
      <c r="D16" s="6">
        <v>267</v>
      </c>
      <c r="E16" s="6">
        <v>262</v>
      </c>
      <c r="F16" s="6">
        <v>5</v>
      </c>
      <c r="G16" s="6">
        <v>95</v>
      </c>
      <c r="H16" t="s">
        <v>40</v>
      </c>
      <c r="I16" t="s">
        <v>40</v>
      </c>
      <c r="K16" t="s">
        <v>40</v>
      </c>
      <c r="L16" t="s">
        <v>40</v>
      </c>
    </row>
    <row r="17" spans="1:12" ht="11.65" customHeight="1">
      <c r="A17" s="20" t="s">
        <v>40</v>
      </c>
      <c r="B17" s="34" t="s">
        <v>12</v>
      </c>
      <c r="C17" s="8">
        <v>5220</v>
      </c>
      <c r="D17" s="8">
        <v>3930</v>
      </c>
      <c r="E17" s="8">
        <v>3800</v>
      </c>
      <c r="F17" s="8">
        <v>130</v>
      </c>
      <c r="G17" s="8">
        <v>1290</v>
      </c>
      <c r="H17" t="s">
        <v>40</v>
      </c>
      <c r="I17" t="s">
        <v>40</v>
      </c>
      <c r="K17" t="s">
        <v>40</v>
      </c>
      <c r="L17" t="s">
        <v>40</v>
      </c>
    </row>
    <row r="18" spans="1:12" s="28" customFormat="1" ht="33" customHeight="1">
      <c r="A18" s="25" t="s">
        <v>52</v>
      </c>
      <c r="B18" s="26" t="s">
        <v>40</v>
      </c>
      <c r="C18" s="27" t="s">
        <v>40</v>
      </c>
      <c r="D18" s="27" t="s">
        <v>40</v>
      </c>
      <c r="E18" s="27" t="s">
        <v>40</v>
      </c>
      <c r="F18" s="27" t="s">
        <v>40</v>
      </c>
      <c r="G18" s="27" t="s">
        <v>40</v>
      </c>
      <c r="J18" s="28" t="s">
        <v>40</v>
      </c>
    </row>
    <row r="19" spans="1:12" ht="16.149999999999999" customHeight="1">
      <c r="A19" s="14" t="s">
        <v>53</v>
      </c>
      <c r="B19" s="15" t="s">
        <v>40</v>
      </c>
      <c r="C19" s="16" t="s">
        <v>40</v>
      </c>
      <c r="D19" s="16" t="s">
        <v>40</v>
      </c>
      <c r="E19" s="16" t="s">
        <v>40</v>
      </c>
      <c r="F19" s="17" t="s">
        <v>40</v>
      </c>
      <c r="G19" s="17" t="s">
        <v>40</v>
      </c>
      <c r="J19" t="s">
        <v>40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L55"/>
  <sheetViews>
    <sheetView showGridLines="0" zoomScaleNormal="100" workbookViewId="0">
      <selection sqref="A1:G1"/>
    </sheetView>
  </sheetViews>
  <sheetFormatPr baseColWidth="10" defaultRowHeight="11.25"/>
  <cols>
    <col min="1" max="1" width="21.1640625" customWidth="1"/>
    <col min="2" max="2" width="60.832031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s="30" customFormat="1" ht="33" customHeight="1">
      <c r="A2" s="29" t="s">
        <v>26</v>
      </c>
      <c r="B2" s="29" t="s">
        <v>40</v>
      </c>
      <c r="C2" s="29" t="s">
        <v>40</v>
      </c>
      <c r="D2" s="29" t="s">
        <v>40</v>
      </c>
      <c r="E2" s="29" t="s">
        <v>40</v>
      </c>
      <c r="F2" s="29" t="s">
        <v>40</v>
      </c>
      <c r="G2" s="29" t="s">
        <v>40</v>
      </c>
      <c r="J2" s="30" t="s">
        <v>40</v>
      </c>
    </row>
    <row r="3" spans="1:12" ht="16.899999999999999" customHeight="1">
      <c r="A3" s="22" t="s">
        <v>2</v>
      </c>
      <c r="B3" s="22" t="s">
        <v>40</v>
      </c>
      <c r="C3" s="22" t="s">
        <v>3</v>
      </c>
      <c r="D3" s="22" t="s">
        <v>4</v>
      </c>
      <c r="E3" s="22" t="s">
        <v>40</v>
      </c>
      <c r="F3" s="22" t="s">
        <v>40</v>
      </c>
      <c r="G3" s="22" t="s">
        <v>40</v>
      </c>
    </row>
    <row r="4" spans="1:12" ht="16.899999999999999" customHeight="1">
      <c r="A4" s="22" t="s">
        <v>40</v>
      </c>
      <c r="B4" s="22" t="s">
        <v>40</v>
      </c>
      <c r="C4" s="22" t="s">
        <v>40</v>
      </c>
      <c r="D4" s="22" t="s">
        <v>5</v>
      </c>
      <c r="E4" s="22" t="s">
        <v>40</v>
      </c>
      <c r="F4" s="22" t="s">
        <v>40</v>
      </c>
      <c r="G4" s="22" t="s">
        <v>41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22" t="s">
        <v>40</v>
      </c>
      <c r="B5" s="22" t="s">
        <v>40</v>
      </c>
      <c r="C5" s="22" t="s">
        <v>40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3.15" customHeight="1">
      <c r="A6" s="23" t="s">
        <v>6</v>
      </c>
      <c r="B6" s="31" t="s">
        <v>40</v>
      </c>
      <c r="C6" s="7">
        <v>10551</v>
      </c>
      <c r="D6" s="7">
        <v>6347</v>
      </c>
      <c r="E6" s="7">
        <v>5890</v>
      </c>
      <c r="F6" s="7">
        <v>457</v>
      </c>
      <c r="G6" s="7">
        <v>4204</v>
      </c>
    </row>
    <row r="7" spans="1:12" ht="11.65" customHeight="1">
      <c r="A7" s="19" t="s">
        <v>40</v>
      </c>
      <c r="B7" s="32" t="s">
        <v>10</v>
      </c>
      <c r="C7" s="6">
        <v>5774</v>
      </c>
      <c r="D7" s="6">
        <v>3399</v>
      </c>
      <c r="E7" s="6">
        <v>3254</v>
      </c>
      <c r="F7" s="6">
        <v>145</v>
      </c>
      <c r="G7" s="6">
        <v>2375</v>
      </c>
      <c r="H7" t="s">
        <v>40</v>
      </c>
      <c r="I7" t="s">
        <v>40</v>
      </c>
      <c r="K7" t="s">
        <v>40</v>
      </c>
      <c r="L7" t="s">
        <v>40</v>
      </c>
    </row>
    <row r="8" spans="1:12" ht="11.65" customHeight="1">
      <c r="A8" s="19" t="s">
        <v>40</v>
      </c>
      <c r="B8" s="32" t="s">
        <v>11</v>
      </c>
      <c r="C8" s="6">
        <v>695</v>
      </c>
      <c r="D8" s="6">
        <v>375</v>
      </c>
      <c r="E8" s="6">
        <v>349</v>
      </c>
      <c r="F8" s="6">
        <v>26</v>
      </c>
      <c r="G8" s="6">
        <v>320</v>
      </c>
      <c r="H8" t="s">
        <v>40</v>
      </c>
      <c r="I8" t="s">
        <v>40</v>
      </c>
      <c r="K8" t="s">
        <v>40</v>
      </c>
      <c r="L8" t="s">
        <v>40</v>
      </c>
    </row>
    <row r="9" spans="1:12" ht="11.65" customHeight="1">
      <c r="A9" s="19" t="s">
        <v>40</v>
      </c>
      <c r="B9" s="32" t="s">
        <v>12</v>
      </c>
      <c r="C9" s="6">
        <v>4082</v>
      </c>
      <c r="D9" s="6">
        <v>2573</v>
      </c>
      <c r="E9" s="6">
        <v>2287</v>
      </c>
      <c r="F9" s="6">
        <v>286</v>
      </c>
      <c r="G9" s="6">
        <v>1509</v>
      </c>
      <c r="H9" t="s">
        <v>40</v>
      </c>
      <c r="I9" t="s">
        <v>40</v>
      </c>
      <c r="K9" t="s">
        <v>40</v>
      </c>
      <c r="L9" t="s">
        <v>40</v>
      </c>
    </row>
    <row r="10" spans="1:12" ht="13.15" customHeight="1">
      <c r="A10" s="18" t="s">
        <v>13</v>
      </c>
      <c r="B10" s="33" t="s">
        <v>40</v>
      </c>
      <c r="C10" s="7">
        <v>5426</v>
      </c>
      <c r="D10" s="7">
        <v>2716</v>
      </c>
      <c r="E10" s="7">
        <v>2445</v>
      </c>
      <c r="F10" s="7">
        <v>271</v>
      </c>
      <c r="G10" s="7">
        <v>2710</v>
      </c>
    </row>
    <row r="11" spans="1:12" ht="11.65" customHeight="1">
      <c r="A11" s="19" t="s">
        <v>40</v>
      </c>
      <c r="B11" s="32" t="s">
        <v>10</v>
      </c>
      <c r="C11" s="6">
        <v>3012</v>
      </c>
      <c r="D11" s="6">
        <v>1501</v>
      </c>
      <c r="E11" s="6">
        <v>1400</v>
      </c>
      <c r="F11" s="6">
        <v>101</v>
      </c>
      <c r="G11" s="6">
        <v>1511</v>
      </c>
      <c r="H11" t="s">
        <v>40</v>
      </c>
      <c r="I11" t="s">
        <v>40</v>
      </c>
      <c r="K11" t="s">
        <v>40</v>
      </c>
      <c r="L11" t="s">
        <v>40</v>
      </c>
    </row>
    <row r="12" spans="1:12" ht="11.65" customHeight="1">
      <c r="A12" s="19" t="s">
        <v>40</v>
      </c>
      <c r="B12" s="32" t="s">
        <v>11</v>
      </c>
      <c r="C12" s="6">
        <v>371</v>
      </c>
      <c r="D12" s="6">
        <v>164</v>
      </c>
      <c r="E12" s="6">
        <v>151</v>
      </c>
      <c r="F12" s="6">
        <v>13</v>
      </c>
      <c r="G12" s="6">
        <v>207</v>
      </c>
      <c r="H12" t="s">
        <v>40</v>
      </c>
      <c r="I12" t="s">
        <v>40</v>
      </c>
      <c r="K12" t="s">
        <v>40</v>
      </c>
      <c r="L12" t="s">
        <v>40</v>
      </c>
    </row>
    <row r="13" spans="1:12" ht="11.65" customHeight="1">
      <c r="A13" s="19" t="s">
        <v>40</v>
      </c>
      <c r="B13" s="32" t="s">
        <v>12</v>
      </c>
      <c r="C13" s="6">
        <v>2043</v>
      </c>
      <c r="D13" s="6">
        <v>1051</v>
      </c>
      <c r="E13" s="6">
        <v>894</v>
      </c>
      <c r="F13" s="6">
        <v>157</v>
      </c>
      <c r="G13" s="6">
        <v>992</v>
      </c>
      <c r="H13" t="s">
        <v>40</v>
      </c>
      <c r="I13" t="s">
        <v>40</v>
      </c>
      <c r="K13" t="s">
        <v>40</v>
      </c>
      <c r="L13" t="s">
        <v>40</v>
      </c>
    </row>
    <row r="14" spans="1:12" ht="13.15" customHeight="1">
      <c r="A14" s="18" t="s">
        <v>14</v>
      </c>
      <c r="B14" s="33" t="s">
        <v>40</v>
      </c>
      <c r="C14" s="7">
        <v>5125</v>
      </c>
      <c r="D14" s="7">
        <v>3631</v>
      </c>
      <c r="E14" s="7">
        <v>3445</v>
      </c>
      <c r="F14" s="7">
        <v>186</v>
      </c>
      <c r="G14" s="7">
        <v>1494</v>
      </c>
    </row>
    <row r="15" spans="1:12" ht="11.65" customHeight="1">
      <c r="A15" s="19" t="s">
        <v>40</v>
      </c>
      <c r="B15" s="32" t="s">
        <v>10</v>
      </c>
      <c r="C15" s="6">
        <v>2762</v>
      </c>
      <c r="D15" s="6">
        <v>1898</v>
      </c>
      <c r="E15" s="6">
        <v>1854</v>
      </c>
      <c r="F15" s="6">
        <v>44</v>
      </c>
      <c r="G15" s="6">
        <v>864</v>
      </c>
      <c r="H15" t="s">
        <v>40</v>
      </c>
      <c r="I15" t="s">
        <v>40</v>
      </c>
      <c r="K15" t="s">
        <v>40</v>
      </c>
      <c r="L15" t="s">
        <v>40</v>
      </c>
    </row>
    <row r="16" spans="1:12" ht="11.65" customHeight="1">
      <c r="A16" s="19" t="s">
        <v>40</v>
      </c>
      <c r="B16" s="32" t="s">
        <v>11</v>
      </c>
      <c r="C16" s="6">
        <v>324</v>
      </c>
      <c r="D16" s="6">
        <v>211</v>
      </c>
      <c r="E16" s="6">
        <v>198</v>
      </c>
      <c r="F16" s="6">
        <v>13</v>
      </c>
      <c r="G16" s="6">
        <v>113</v>
      </c>
      <c r="H16" t="s">
        <v>40</v>
      </c>
      <c r="I16" t="s">
        <v>40</v>
      </c>
      <c r="K16" t="s">
        <v>40</v>
      </c>
      <c r="L16" t="s">
        <v>40</v>
      </c>
    </row>
    <row r="17" spans="1:12" ht="11.65" customHeight="1">
      <c r="A17" s="20" t="s">
        <v>40</v>
      </c>
      <c r="B17" s="34" t="s">
        <v>12</v>
      </c>
      <c r="C17" s="8">
        <v>2039</v>
      </c>
      <c r="D17" s="8">
        <v>1522</v>
      </c>
      <c r="E17" s="8">
        <v>1393</v>
      </c>
      <c r="F17" s="8">
        <v>129</v>
      </c>
      <c r="G17" s="8">
        <v>517</v>
      </c>
      <c r="H17" t="s">
        <v>40</v>
      </c>
      <c r="I17" t="s">
        <v>40</v>
      </c>
      <c r="K17" t="s">
        <v>40</v>
      </c>
      <c r="L17" t="s">
        <v>40</v>
      </c>
    </row>
    <row r="18" spans="1:12" s="28" customFormat="1" ht="33" customHeight="1">
      <c r="A18" s="25" t="s">
        <v>52</v>
      </c>
      <c r="B18" s="26" t="s">
        <v>40</v>
      </c>
      <c r="C18" s="27" t="s">
        <v>40</v>
      </c>
      <c r="D18" s="27" t="s">
        <v>40</v>
      </c>
      <c r="E18" s="27" t="s">
        <v>40</v>
      </c>
      <c r="F18" s="27" t="s">
        <v>40</v>
      </c>
      <c r="G18" s="27" t="s">
        <v>40</v>
      </c>
      <c r="J18" s="28" t="s">
        <v>40</v>
      </c>
    </row>
    <row r="19" spans="1:12" ht="16.149999999999999" customHeight="1">
      <c r="A19" s="14" t="s">
        <v>53</v>
      </c>
      <c r="B19" s="15" t="s">
        <v>40</v>
      </c>
      <c r="C19" s="16" t="s">
        <v>40</v>
      </c>
      <c r="D19" s="16" t="s">
        <v>40</v>
      </c>
      <c r="E19" s="16" t="s">
        <v>40</v>
      </c>
      <c r="F19" s="17" t="s">
        <v>40</v>
      </c>
      <c r="G19" s="17" t="s">
        <v>40</v>
      </c>
      <c r="J19" t="s">
        <v>40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L55"/>
  <sheetViews>
    <sheetView showGridLines="0" zoomScaleNormal="100" workbookViewId="0">
      <selection sqref="A1:G1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s="30" customFormat="1" ht="33" customHeight="1">
      <c r="A2" s="29" t="s">
        <v>27</v>
      </c>
      <c r="B2" s="29" t="s">
        <v>40</v>
      </c>
      <c r="C2" s="29" t="s">
        <v>40</v>
      </c>
      <c r="D2" s="29" t="s">
        <v>40</v>
      </c>
      <c r="E2" s="29" t="s">
        <v>40</v>
      </c>
      <c r="F2" s="29" t="s">
        <v>40</v>
      </c>
      <c r="G2" s="29" t="s">
        <v>40</v>
      </c>
      <c r="J2" s="30" t="s">
        <v>40</v>
      </c>
    </row>
    <row r="3" spans="1:12" ht="16.899999999999999" customHeight="1">
      <c r="A3" s="22" t="s">
        <v>2</v>
      </c>
      <c r="B3" s="22" t="s">
        <v>40</v>
      </c>
      <c r="C3" s="22" t="s">
        <v>3</v>
      </c>
      <c r="D3" s="22" t="s">
        <v>4</v>
      </c>
      <c r="E3" s="22" t="s">
        <v>40</v>
      </c>
      <c r="F3" s="22" t="s">
        <v>40</v>
      </c>
      <c r="G3" s="22" t="s">
        <v>40</v>
      </c>
    </row>
    <row r="4" spans="1:12" ht="16.899999999999999" customHeight="1">
      <c r="A4" s="22" t="s">
        <v>40</v>
      </c>
      <c r="B4" s="22" t="s">
        <v>40</v>
      </c>
      <c r="C4" s="22" t="s">
        <v>40</v>
      </c>
      <c r="D4" s="22" t="s">
        <v>5</v>
      </c>
      <c r="E4" s="22" t="s">
        <v>40</v>
      </c>
      <c r="F4" s="22" t="s">
        <v>40</v>
      </c>
      <c r="G4" s="22" t="s">
        <v>41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22" t="s">
        <v>40</v>
      </c>
      <c r="B5" s="22" t="s">
        <v>40</v>
      </c>
      <c r="C5" s="22" t="s">
        <v>40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3.15" customHeight="1">
      <c r="A6" s="23" t="s">
        <v>6</v>
      </c>
      <c r="B6" s="31" t="s">
        <v>40</v>
      </c>
      <c r="C6" s="7">
        <v>49358</v>
      </c>
      <c r="D6" s="7">
        <v>25914</v>
      </c>
      <c r="E6" s="7">
        <v>24309</v>
      </c>
      <c r="F6" s="7">
        <v>1605</v>
      </c>
      <c r="G6" s="7">
        <v>23444</v>
      </c>
    </row>
    <row r="7" spans="1:12" ht="11.65" customHeight="1">
      <c r="A7" s="19" t="s">
        <v>40</v>
      </c>
      <c r="B7" s="32" t="s">
        <v>10</v>
      </c>
      <c r="C7" s="6">
        <v>18817</v>
      </c>
      <c r="D7" s="6">
        <v>10036</v>
      </c>
      <c r="E7" s="6">
        <v>9720</v>
      </c>
      <c r="F7" s="6">
        <v>316</v>
      </c>
      <c r="G7" s="6">
        <v>8781</v>
      </c>
      <c r="H7" t="s">
        <v>40</v>
      </c>
      <c r="I7" t="s">
        <v>40</v>
      </c>
      <c r="K7" t="s">
        <v>40</v>
      </c>
      <c r="L7" t="s">
        <v>40</v>
      </c>
    </row>
    <row r="8" spans="1:12" ht="11.65" customHeight="1">
      <c r="A8" s="19" t="s">
        <v>40</v>
      </c>
      <c r="B8" s="32" t="s">
        <v>11</v>
      </c>
      <c r="C8" s="6">
        <v>2261</v>
      </c>
      <c r="D8" s="6">
        <v>1296</v>
      </c>
      <c r="E8" s="6">
        <v>1242</v>
      </c>
      <c r="F8" s="6">
        <v>54</v>
      </c>
      <c r="G8" s="6">
        <v>965</v>
      </c>
      <c r="H8" t="s">
        <v>40</v>
      </c>
      <c r="I8" t="s">
        <v>40</v>
      </c>
      <c r="K8" t="s">
        <v>40</v>
      </c>
      <c r="L8" t="s">
        <v>40</v>
      </c>
    </row>
    <row r="9" spans="1:12" ht="11.65" customHeight="1">
      <c r="A9" s="19" t="s">
        <v>40</v>
      </c>
      <c r="B9" s="32" t="s">
        <v>12</v>
      </c>
      <c r="C9" s="6">
        <v>28280</v>
      </c>
      <c r="D9" s="6">
        <v>14582</v>
      </c>
      <c r="E9" s="6">
        <v>13347</v>
      </c>
      <c r="F9" s="6">
        <v>1235</v>
      </c>
      <c r="G9" s="6">
        <v>13698</v>
      </c>
      <c r="H9" t="s">
        <v>40</v>
      </c>
      <c r="I9" t="s">
        <v>40</v>
      </c>
      <c r="K9" t="s">
        <v>40</v>
      </c>
      <c r="L9" t="s">
        <v>40</v>
      </c>
    </row>
    <row r="10" spans="1:12" ht="13.15" customHeight="1">
      <c r="A10" s="18" t="s">
        <v>13</v>
      </c>
      <c r="B10" s="33" t="s">
        <v>40</v>
      </c>
      <c r="C10" s="7">
        <v>25244</v>
      </c>
      <c r="D10" s="7">
        <v>10738</v>
      </c>
      <c r="E10" s="7">
        <v>9791</v>
      </c>
      <c r="F10" s="7">
        <v>947</v>
      </c>
      <c r="G10" s="7">
        <v>14506</v>
      </c>
    </row>
    <row r="11" spans="1:12" ht="11.65" customHeight="1">
      <c r="A11" s="19" t="s">
        <v>40</v>
      </c>
      <c r="B11" s="32" t="s">
        <v>10</v>
      </c>
      <c r="C11" s="6">
        <v>10258</v>
      </c>
      <c r="D11" s="6">
        <v>4791</v>
      </c>
      <c r="E11" s="6">
        <v>4601</v>
      </c>
      <c r="F11" s="6">
        <v>190</v>
      </c>
      <c r="G11" s="6">
        <v>5467</v>
      </c>
      <c r="H11" t="s">
        <v>40</v>
      </c>
      <c r="I11" t="s">
        <v>40</v>
      </c>
      <c r="K11" t="s">
        <v>40</v>
      </c>
      <c r="L11" t="s">
        <v>40</v>
      </c>
    </row>
    <row r="12" spans="1:12" ht="11.65" customHeight="1">
      <c r="A12" s="19" t="s">
        <v>40</v>
      </c>
      <c r="B12" s="32" t="s">
        <v>11</v>
      </c>
      <c r="C12" s="6">
        <v>1157</v>
      </c>
      <c r="D12" s="6">
        <v>581</v>
      </c>
      <c r="E12" s="6">
        <v>552</v>
      </c>
      <c r="F12" s="6">
        <v>29</v>
      </c>
      <c r="G12" s="6">
        <v>576</v>
      </c>
      <c r="H12" t="s">
        <v>40</v>
      </c>
      <c r="I12" t="s">
        <v>40</v>
      </c>
      <c r="K12" t="s">
        <v>40</v>
      </c>
      <c r="L12" t="s">
        <v>40</v>
      </c>
    </row>
    <row r="13" spans="1:12" ht="11.65" customHeight="1">
      <c r="A13" s="19" t="s">
        <v>40</v>
      </c>
      <c r="B13" s="32" t="s">
        <v>12</v>
      </c>
      <c r="C13" s="6">
        <v>13829</v>
      </c>
      <c r="D13" s="6">
        <v>5366</v>
      </c>
      <c r="E13" s="6">
        <v>4638</v>
      </c>
      <c r="F13" s="6">
        <v>728</v>
      </c>
      <c r="G13" s="6">
        <v>8463</v>
      </c>
      <c r="H13" t="s">
        <v>40</v>
      </c>
      <c r="I13" t="s">
        <v>40</v>
      </c>
      <c r="K13" t="s">
        <v>40</v>
      </c>
      <c r="L13" t="s">
        <v>40</v>
      </c>
    </row>
    <row r="14" spans="1:12" ht="13.15" customHeight="1">
      <c r="A14" s="18" t="s">
        <v>14</v>
      </c>
      <c r="B14" s="33" t="s">
        <v>40</v>
      </c>
      <c r="C14" s="7">
        <v>24114</v>
      </c>
      <c r="D14" s="7">
        <v>15176</v>
      </c>
      <c r="E14" s="7">
        <v>14518</v>
      </c>
      <c r="F14" s="7">
        <v>658</v>
      </c>
      <c r="G14" s="7">
        <v>8938</v>
      </c>
    </row>
    <row r="15" spans="1:12" ht="11.65" customHeight="1">
      <c r="A15" s="19" t="s">
        <v>40</v>
      </c>
      <c r="B15" s="32" t="s">
        <v>10</v>
      </c>
      <c r="C15" s="6">
        <v>8559</v>
      </c>
      <c r="D15" s="6">
        <v>5245</v>
      </c>
      <c r="E15" s="6">
        <v>5119</v>
      </c>
      <c r="F15" s="6">
        <v>126</v>
      </c>
      <c r="G15" s="6">
        <v>3314</v>
      </c>
      <c r="H15" t="s">
        <v>40</v>
      </c>
      <c r="I15" t="s">
        <v>40</v>
      </c>
      <c r="K15" t="s">
        <v>40</v>
      </c>
      <c r="L15" t="s">
        <v>40</v>
      </c>
    </row>
    <row r="16" spans="1:12" ht="11.65" customHeight="1">
      <c r="A16" s="19" t="s">
        <v>40</v>
      </c>
      <c r="B16" s="32" t="s">
        <v>11</v>
      </c>
      <c r="C16" s="6">
        <v>1104</v>
      </c>
      <c r="D16" s="6">
        <v>715</v>
      </c>
      <c r="E16" s="6">
        <v>690</v>
      </c>
      <c r="F16" s="6">
        <v>25</v>
      </c>
      <c r="G16" s="6">
        <v>389</v>
      </c>
      <c r="H16" t="s">
        <v>40</v>
      </c>
      <c r="I16" t="s">
        <v>40</v>
      </c>
      <c r="K16" t="s">
        <v>40</v>
      </c>
      <c r="L16" t="s">
        <v>40</v>
      </c>
    </row>
    <row r="17" spans="1:12" ht="11.65" customHeight="1">
      <c r="A17" s="20" t="s">
        <v>40</v>
      </c>
      <c r="B17" s="34" t="s">
        <v>12</v>
      </c>
      <c r="C17" s="8">
        <v>14451</v>
      </c>
      <c r="D17" s="8">
        <v>9216</v>
      </c>
      <c r="E17" s="8">
        <v>8709</v>
      </c>
      <c r="F17" s="8">
        <v>507</v>
      </c>
      <c r="G17" s="8">
        <v>5235</v>
      </c>
      <c r="H17" t="s">
        <v>40</v>
      </c>
      <c r="I17" t="s">
        <v>40</v>
      </c>
      <c r="K17" t="s">
        <v>40</v>
      </c>
      <c r="L17" t="s">
        <v>40</v>
      </c>
    </row>
    <row r="18" spans="1:12" s="28" customFormat="1" ht="33" customHeight="1">
      <c r="A18" s="25" t="s">
        <v>52</v>
      </c>
      <c r="B18" s="26" t="s">
        <v>40</v>
      </c>
      <c r="C18" s="27" t="s">
        <v>40</v>
      </c>
      <c r="D18" s="27" t="s">
        <v>40</v>
      </c>
      <c r="E18" s="27" t="s">
        <v>40</v>
      </c>
      <c r="F18" s="27" t="s">
        <v>40</v>
      </c>
      <c r="G18" s="27" t="s">
        <v>40</v>
      </c>
      <c r="J18" s="28" t="s">
        <v>40</v>
      </c>
    </row>
    <row r="19" spans="1:12" ht="16.149999999999999" customHeight="1">
      <c r="A19" s="14" t="s">
        <v>53</v>
      </c>
      <c r="B19" s="15" t="s">
        <v>40</v>
      </c>
      <c r="C19" s="16" t="s">
        <v>40</v>
      </c>
      <c r="D19" s="16" t="s">
        <v>40</v>
      </c>
      <c r="E19" s="16" t="s">
        <v>40</v>
      </c>
      <c r="F19" s="17" t="s">
        <v>40</v>
      </c>
      <c r="G19" s="17" t="s">
        <v>40</v>
      </c>
      <c r="J19" t="s">
        <v>40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L55"/>
  <sheetViews>
    <sheetView showGridLines="0" zoomScaleNormal="100" workbookViewId="0">
      <selection sqref="A1:G1"/>
    </sheetView>
  </sheetViews>
  <sheetFormatPr baseColWidth="10" defaultRowHeight="11.25"/>
  <cols>
    <col min="1" max="1" width="21.1640625" customWidth="1"/>
    <col min="2" max="2" width="58.332031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s="30" customFormat="1" ht="33" customHeight="1">
      <c r="A2" s="29" t="s">
        <v>28</v>
      </c>
      <c r="B2" s="29" t="s">
        <v>40</v>
      </c>
      <c r="C2" s="29" t="s">
        <v>40</v>
      </c>
      <c r="D2" s="29" t="s">
        <v>40</v>
      </c>
      <c r="E2" s="29" t="s">
        <v>40</v>
      </c>
      <c r="F2" s="29" t="s">
        <v>40</v>
      </c>
      <c r="G2" s="29" t="s">
        <v>40</v>
      </c>
      <c r="J2" s="30" t="s">
        <v>40</v>
      </c>
    </row>
    <row r="3" spans="1:12" ht="16.899999999999999" customHeight="1">
      <c r="A3" s="22" t="s">
        <v>2</v>
      </c>
      <c r="B3" s="22" t="s">
        <v>40</v>
      </c>
      <c r="C3" s="22" t="s">
        <v>3</v>
      </c>
      <c r="D3" s="22" t="s">
        <v>4</v>
      </c>
      <c r="E3" s="22" t="s">
        <v>40</v>
      </c>
      <c r="F3" s="22" t="s">
        <v>40</v>
      </c>
      <c r="G3" s="22" t="s">
        <v>40</v>
      </c>
    </row>
    <row r="4" spans="1:12" ht="16.899999999999999" customHeight="1">
      <c r="A4" s="22" t="s">
        <v>40</v>
      </c>
      <c r="B4" s="22" t="s">
        <v>40</v>
      </c>
      <c r="C4" s="22" t="s">
        <v>40</v>
      </c>
      <c r="D4" s="22" t="s">
        <v>5</v>
      </c>
      <c r="E4" s="22" t="s">
        <v>40</v>
      </c>
      <c r="F4" s="22" t="s">
        <v>40</v>
      </c>
      <c r="G4" s="22" t="s">
        <v>41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22" t="s">
        <v>40</v>
      </c>
      <c r="B5" s="22" t="s">
        <v>40</v>
      </c>
      <c r="C5" s="22" t="s">
        <v>40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3.15" customHeight="1">
      <c r="A6" s="23" t="s">
        <v>6</v>
      </c>
      <c r="B6" s="31" t="s">
        <v>40</v>
      </c>
      <c r="C6" s="7">
        <v>19763</v>
      </c>
      <c r="D6" s="7">
        <v>10632</v>
      </c>
      <c r="E6" s="7">
        <v>10073</v>
      </c>
      <c r="F6" s="7">
        <v>559</v>
      </c>
      <c r="G6" s="7">
        <v>9131</v>
      </c>
    </row>
    <row r="7" spans="1:12" ht="11.65" customHeight="1">
      <c r="A7" s="19" t="s">
        <v>40</v>
      </c>
      <c r="B7" s="32" t="s">
        <v>10</v>
      </c>
      <c r="C7" s="6">
        <v>6471</v>
      </c>
      <c r="D7" s="6">
        <v>3313</v>
      </c>
      <c r="E7" s="6">
        <v>3217</v>
      </c>
      <c r="F7" s="6">
        <v>96</v>
      </c>
      <c r="G7" s="6">
        <v>3158</v>
      </c>
      <c r="H7" t="s">
        <v>40</v>
      </c>
      <c r="I7" t="s">
        <v>40</v>
      </c>
      <c r="K7" t="s">
        <v>40</v>
      </c>
      <c r="L7" t="s">
        <v>40</v>
      </c>
    </row>
    <row r="8" spans="1:12" ht="11.65" customHeight="1">
      <c r="A8" s="19" t="s">
        <v>40</v>
      </c>
      <c r="B8" s="32" t="s">
        <v>11</v>
      </c>
      <c r="C8" s="6">
        <v>909</v>
      </c>
      <c r="D8" s="6">
        <v>481</v>
      </c>
      <c r="E8" s="6">
        <v>464</v>
      </c>
      <c r="F8" s="6">
        <v>17</v>
      </c>
      <c r="G8" s="6">
        <v>428</v>
      </c>
      <c r="H8" t="s">
        <v>40</v>
      </c>
      <c r="I8" t="s">
        <v>40</v>
      </c>
      <c r="K8" t="s">
        <v>40</v>
      </c>
      <c r="L8" t="s">
        <v>40</v>
      </c>
    </row>
    <row r="9" spans="1:12" ht="11.65" customHeight="1">
      <c r="A9" s="19" t="s">
        <v>40</v>
      </c>
      <c r="B9" s="32" t="s">
        <v>12</v>
      </c>
      <c r="C9" s="6">
        <v>12383</v>
      </c>
      <c r="D9" s="6">
        <v>6838</v>
      </c>
      <c r="E9" s="6">
        <v>6392</v>
      </c>
      <c r="F9" s="6">
        <v>446</v>
      </c>
      <c r="G9" s="6">
        <v>5545</v>
      </c>
      <c r="H9" t="s">
        <v>40</v>
      </c>
      <c r="I9" t="s">
        <v>40</v>
      </c>
      <c r="K9" t="s">
        <v>40</v>
      </c>
      <c r="L9" t="s">
        <v>40</v>
      </c>
    </row>
    <row r="10" spans="1:12" ht="13.15" customHeight="1">
      <c r="A10" s="18" t="s">
        <v>13</v>
      </c>
      <c r="B10" s="33" t="s">
        <v>40</v>
      </c>
      <c r="C10" s="7">
        <v>10102</v>
      </c>
      <c r="D10" s="7">
        <v>4024</v>
      </c>
      <c r="E10" s="7">
        <v>3689</v>
      </c>
      <c r="F10" s="7">
        <v>335</v>
      </c>
      <c r="G10" s="7">
        <v>6078</v>
      </c>
    </row>
    <row r="11" spans="1:12" ht="11.65" customHeight="1">
      <c r="A11" s="19" t="s">
        <v>40</v>
      </c>
      <c r="B11" s="32" t="s">
        <v>10</v>
      </c>
      <c r="C11" s="6">
        <v>3507</v>
      </c>
      <c r="D11" s="6">
        <v>1540</v>
      </c>
      <c r="E11" s="6">
        <v>1491</v>
      </c>
      <c r="F11" s="6">
        <v>49</v>
      </c>
      <c r="G11" s="6">
        <v>1967</v>
      </c>
      <c r="H11" t="s">
        <v>40</v>
      </c>
      <c r="I11" t="s">
        <v>40</v>
      </c>
      <c r="K11" t="s">
        <v>40</v>
      </c>
      <c r="L11" t="s">
        <v>40</v>
      </c>
    </row>
    <row r="12" spans="1:12" ht="11.65" customHeight="1">
      <c r="A12" s="19" t="s">
        <v>40</v>
      </c>
      <c r="B12" s="32" t="s">
        <v>11</v>
      </c>
      <c r="C12" s="6">
        <v>494</v>
      </c>
      <c r="D12" s="6">
        <v>223</v>
      </c>
      <c r="E12" s="6">
        <v>217</v>
      </c>
      <c r="F12" s="6">
        <v>6</v>
      </c>
      <c r="G12" s="6">
        <v>271</v>
      </c>
      <c r="H12" t="s">
        <v>40</v>
      </c>
      <c r="I12" t="s">
        <v>40</v>
      </c>
      <c r="K12" t="s">
        <v>40</v>
      </c>
      <c r="L12" t="s">
        <v>40</v>
      </c>
    </row>
    <row r="13" spans="1:12" ht="11.65" customHeight="1">
      <c r="A13" s="19" t="s">
        <v>40</v>
      </c>
      <c r="B13" s="32" t="s">
        <v>12</v>
      </c>
      <c r="C13" s="6">
        <v>6101</v>
      </c>
      <c r="D13" s="6">
        <v>2261</v>
      </c>
      <c r="E13" s="6">
        <v>1981</v>
      </c>
      <c r="F13" s="6">
        <v>280</v>
      </c>
      <c r="G13" s="6">
        <v>3840</v>
      </c>
      <c r="H13" t="s">
        <v>40</v>
      </c>
      <c r="I13" t="s">
        <v>40</v>
      </c>
      <c r="K13" t="s">
        <v>40</v>
      </c>
      <c r="L13" t="s">
        <v>40</v>
      </c>
    </row>
    <row r="14" spans="1:12" ht="13.15" customHeight="1">
      <c r="A14" s="18" t="s">
        <v>14</v>
      </c>
      <c r="B14" s="33" t="s">
        <v>40</v>
      </c>
      <c r="C14" s="7">
        <v>9661</v>
      </c>
      <c r="D14" s="7">
        <v>6608</v>
      </c>
      <c r="E14" s="7">
        <v>6384</v>
      </c>
      <c r="F14" s="7">
        <v>224</v>
      </c>
      <c r="G14" s="7">
        <v>3053</v>
      </c>
    </row>
    <row r="15" spans="1:12" ht="11.65" customHeight="1">
      <c r="A15" s="19" t="s">
        <v>40</v>
      </c>
      <c r="B15" s="32" t="s">
        <v>10</v>
      </c>
      <c r="C15" s="6">
        <v>2964</v>
      </c>
      <c r="D15" s="6">
        <v>1773</v>
      </c>
      <c r="E15" s="6">
        <v>1726</v>
      </c>
      <c r="F15" s="6">
        <v>47</v>
      </c>
      <c r="G15" s="6">
        <v>1191</v>
      </c>
      <c r="H15" t="s">
        <v>40</v>
      </c>
      <c r="I15" t="s">
        <v>40</v>
      </c>
      <c r="K15" t="s">
        <v>40</v>
      </c>
      <c r="L15" t="s">
        <v>40</v>
      </c>
    </row>
    <row r="16" spans="1:12" ht="11.65" customHeight="1">
      <c r="A16" s="19" t="s">
        <v>40</v>
      </c>
      <c r="B16" s="32" t="s">
        <v>11</v>
      </c>
      <c r="C16" s="6">
        <v>415</v>
      </c>
      <c r="D16" s="6">
        <v>258</v>
      </c>
      <c r="E16" s="6">
        <v>247</v>
      </c>
      <c r="F16" s="6">
        <v>11</v>
      </c>
      <c r="G16" s="6">
        <v>157</v>
      </c>
      <c r="H16" t="s">
        <v>40</v>
      </c>
      <c r="I16" t="s">
        <v>40</v>
      </c>
      <c r="K16" t="s">
        <v>40</v>
      </c>
      <c r="L16" t="s">
        <v>40</v>
      </c>
    </row>
    <row r="17" spans="1:12" ht="11.65" customHeight="1">
      <c r="A17" s="20" t="s">
        <v>40</v>
      </c>
      <c r="B17" s="34" t="s">
        <v>12</v>
      </c>
      <c r="C17" s="8">
        <v>6282</v>
      </c>
      <c r="D17" s="8">
        <v>4577</v>
      </c>
      <c r="E17" s="8">
        <v>4411</v>
      </c>
      <c r="F17" s="8">
        <v>166</v>
      </c>
      <c r="G17" s="8">
        <v>1705</v>
      </c>
      <c r="H17" t="s">
        <v>40</v>
      </c>
      <c r="I17" t="s">
        <v>40</v>
      </c>
      <c r="K17" t="s">
        <v>40</v>
      </c>
      <c r="L17" t="s">
        <v>40</v>
      </c>
    </row>
    <row r="18" spans="1:12" s="28" customFormat="1" ht="33" customHeight="1">
      <c r="A18" s="25" t="s">
        <v>52</v>
      </c>
      <c r="B18" s="26" t="s">
        <v>40</v>
      </c>
      <c r="C18" s="27" t="s">
        <v>40</v>
      </c>
      <c r="D18" s="27" t="s">
        <v>40</v>
      </c>
      <c r="E18" s="27" t="s">
        <v>40</v>
      </c>
      <c r="F18" s="27" t="s">
        <v>40</v>
      </c>
      <c r="G18" s="27" t="s">
        <v>40</v>
      </c>
      <c r="J18" s="28" t="s">
        <v>40</v>
      </c>
    </row>
    <row r="19" spans="1:12" ht="16.149999999999999" customHeight="1">
      <c r="A19" s="14" t="s">
        <v>53</v>
      </c>
      <c r="B19" s="15" t="s">
        <v>40</v>
      </c>
      <c r="C19" s="16" t="s">
        <v>40</v>
      </c>
      <c r="D19" s="16" t="s">
        <v>40</v>
      </c>
      <c r="E19" s="16" t="s">
        <v>40</v>
      </c>
      <c r="F19" s="17" t="s">
        <v>40</v>
      </c>
      <c r="G19" s="17" t="s">
        <v>40</v>
      </c>
      <c r="J19" t="s">
        <v>40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L55"/>
  <sheetViews>
    <sheetView showGridLines="0" zoomScaleNormal="100" workbookViewId="0">
      <selection sqref="A1:G1"/>
    </sheetView>
  </sheetViews>
  <sheetFormatPr baseColWidth="10" defaultRowHeight="11.25"/>
  <cols>
    <col min="1" max="1" width="21.1640625" customWidth="1"/>
    <col min="2" max="2" width="66.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s="30" customFormat="1" ht="33" customHeight="1">
      <c r="A2" s="29" t="s">
        <v>29</v>
      </c>
      <c r="B2" s="29" t="s">
        <v>40</v>
      </c>
      <c r="C2" s="29" t="s">
        <v>40</v>
      </c>
      <c r="D2" s="29" t="s">
        <v>40</v>
      </c>
      <c r="E2" s="29" t="s">
        <v>40</v>
      </c>
      <c r="F2" s="29" t="s">
        <v>40</v>
      </c>
      <c r="G2" s="29" t="s">
        <v>40</v>
      </c>
      <c r="J2" s="30" t="s">
        <v>40</v>
      </c>
    </row>
    <row r="3" spans="1:12" ht="16.899999999999999" customHeight="1">
      <c r="A3" s="22" t="s">
        <v>2</v>
      </c>
      <c r="B3" s="22" t="s">
        <v>40</v>
      </c>
      <c r="C3" s="22" t="s">
        <v>3</v>
      </c>
      <c r="D3" s="22" t="s">
        <v>4</v>
      </c>
      <c r="E3" s="22" t="s">
        <v>40</v>
      </c>
      <c r="F3" s="22" t="s">
        <v>40</v>
      </c>
      <c r="G3" s="22" t="s">
        <v>40</v>
      </c>
    </row>
    <row r="4" spans="1:12" ht="16.899999999999999" customHeight="1">
      <c r="A4" s="22" t="s">
        <v>40</v>
      </c>
      <c r="B4" s="22" t="s">
        <v>40</v>
      </c>
      <c r="C4" s="22" t="s">
        <v>40</v>
      </c>
      <c r="D4" s="22" t="s">
        <v>5</v>
      </c>
      <c r="E4" s="22" t="s">
        <v>40</v>
      </c>
      <c r="F4" s="22" t="s">
        <v>40</v>
      </c>
      <c r="G4" s="22" t="s">
        <v>41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22" t="s">
        <v>40</v>
      </c>
      <c r="B5" s="22" t="s">
        <v>40</v>
      </c>
      <c r="C5" s="22" t="s">
        <v>40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3.15" customHeight="1">
      <c r="A6" s="23" t="s">
        <v>6</v>
      </c>
      <c r="B6" s="31" t="s">
        <v>40</v>
      </c>
      <c r="C6" s="7">
        <v>45345</v>
      </c>
      <c r="D6" s="7">
        <v>27402</v>
      </c>
      <c r="E6" s="7">
        <v>25816</v>
      </c>
      <c r="F6" s="7">
        <v>1586</v>
      </c>
      <c r="G6" s="7">
        <v>17943</v>
      </c>
    </row>
    <row r="7" spans="1:12" ht="11.65" customHeight="1">
      <c r="A7" s="19" t="s">
        <v>40</v>
      </c>
      <c r="B7" s="32" t="s">
        <v>10</v>
      </c>
      <c r="C7" s="6">
        <v>18556</v>
      </c>
      <c r="D7" s="6">
        <v>10386</v>
      </c>
      <c r="E7" s="6">
        <v>10004</v>
      </c>
      <c r="F7" s="6">
        <v>382</v>
      </c>
      <c r="G7" s="6">
        <v>8170</v>
      </c>
      <c r="H7" t="s">
        <v>40</v>
      </c>
      <c r="I7" t="s">
        <v>40</v>
      </c>
      <c r="K7" t="s">
        <v>40</v>
      </c>
      <c r="L7" t="s">
        <v>40</v>
      </c>
    </row>
    <row r="8" spans="1:12" ht="11.65" customHeight="1">
      <c r="A8" s="19" t="s">
        <v>40</v>
      </c>
      <c r="B8" s="32" t="s">
        <v>11</v>
      </c>
      <c r="C8" s="6">
        <v>1790</v>
      </c>
      <c r="D8" s="6">
        <v>1042</v>
      </c>
      <c r="E8" s="6">
        <v>992</v>
      </c>
      <c r="F8" s="6">
        <v>50</v>
      </c>
      <c r="G8" s="6">
        <v>748</v>
      </c>
      <c r="H8" t="s">
        <v>40</v>
      </c>
      <c r="I8" t="s">
        <v>40</v>
      </c>
      <c r="K8" t="s">
        <v>40</v>
      </c>
      <c r="L8" t="s">
        <v>40</v>
      </c>
    </row>
    <row r="9" spans="1:12" ht="11.65" customHeight="1">
      <c r="A9" s="19" t="s">
        <v>40</v>
      </c>
      <c r="B9" s="32" t="s">
        <v>12</v>
      </c>
      <c r="C9" s="6">
        <v>24999</v>
      </c>
      <c r="D9" s="6">
        <v>15974</v>
      </c>
      <c r="E9" s="6">
        <v>14820</v>
      </c>
      <c r="F9" s="6">
        <v>1154</v>
      </c>
      <c r="G9" s="6">
        <v>9025</v>
      </c>
      <c r="H9" t="s">
        <v>40</v>
      </c>
      <c r="I9" t="s">
        <v>40</v>
      </c>
      <c r="K9" t="s">
        <v>40</v>
      </c>
      <c r="L9" t="s">
        <v>40</v>
      </c>
    </row>
    <row r="10" spans="1:12" ht="13.15" customHeight="1">
      <c r="A10" s="18" t="s">
        <v>13</v>
      </c>
      <c r="B10" s="33" t="s">
        <v>40</v>
      </c>
      <c r="C10" s="7">
        <v>23832</v>
      </c>
      <c r="D10" s="7">
        <v>11667</v>
      </c>
      <c r="E10" s="7">
        <v>10714</v>
      </c>
      <c r="F10" s="7">
        <v>953</v>
      </c>
      <c r="G10" s="7">
        <v>12165</v>
      </c>
    </row>
    <row r="11" spans="1:12" ht="11.65" customHeight="1">
      <c r="A11" s="19" t="s">
        <v>40</v>
      </c>
      <c r="B11" s="32" t="s">
        <v>10</v>
      </c>
      <c r="C11" s="6">
        <v>10351</v>
      </c>
      <c r="D11" s="6">
        <v>4967</v>
      </c>
      <c r="E11" s="6">
        <v>4733</v>
      </c>
      <c r="F11" s="6">
        <v>234</v>
      </c>
      <c r="G11" s="6">
        <v>5384</v>
      </c>
      <c r="H11" t="s">
        <v>40</v>
      </c>
      <c r="I11" t="s">
        <v>40</v>
      </c>
      <c r="K11" t="s">
        <v>40</v>
      </c>
      <c r="L11" t="s">
        <v>40</v>
      </c>
    </row>
    <row r="12" spans="1:12" ht="11.65" customHeight="1">
      <c r="A12" s="19" t="s">
        <v>40</v>
      </c>
      <c r="B12" s="32" t="s">
        <v>11</v>
      </c>
      <c r="C12" s="6">
        <v>992</v>
      </c>
      <c r="D12" s="6">
        <v>494</v>
      </c>
      <c r="E12" s="6">
        <v>470</v>
      </c>
      <c r="F12" s="6">
        <v>24</v>
      </c>
      <c r="G12" s="6">
        <v>498</v>
      </c>
      <c r="H12" t="s">
        <v>40</v>
      </c>
      <c r="I12" t="s">
        <v>40</v>
      </c>
      <c r="K12" t="s">
        <v>40</v>
      </c>
      <c r="L12" t="s">
        <v>40</v>
      </c>
    </row>
    <row r="13" spans="1:12" ht="11.65" customHeight="1">
      <c r="A13" s="19" t="s">
        <v>40</v>
      </c>
      <c r="B13" s="32" t="s">
        <v>12</v>
      </c>
      <c r="C13" s="6">
        <v>12489</v>
      </c>
      <c r="D13" s="6">
        <v>6206</v>
      </c>
      <c r="E13" s="6">
        <v>5511</v>
      </c>
      <c r="F13" s="6">
        <v>695</v>
      </c>
      <c r="G13" s="6">
        <v>6283</v>
      </c>
      <c r="H13" t="s">
        <v>40</v>
      </c>
      <c r="I13" t="s">
        <v>40</v>
      </c>
      <c r="K13" t="s">
        <v>40</v>
      </c>
      <c r="L13" t="s">
        <v>40</v>
      </c>
    </row>
    <row r="14" spans="1:12" ht="13.15" customHeight="1">
      <c r="A14" s="18" t="s">
        <v>14</v>
      </c>
      <c r="B14" s="33" t="s">
        <v>40</v>
      </c>
      <c r="C14" s="7">
        <v>21513</v>
      </c>
      <c r="D14" s="7">
        <v>15735</v>
      </c>
      <c r="E14" s="7">
        <v>15102</v>
      </c>
      <c r="F14" s="7">
        <v>633</v>
      </c>
      <c r="G14" s="7">
        <v>5778</v>
      </c>
    </row>
    <row r="15" spans="1:12" ht="11.65" customHeight="1">
      <c r="A15" s="19" t="s">
        <v>40</v>
      </c>
      <c r="B15" s="32" t="s">
        <v>10</v>
      </c>
      <c r="C15" s="6">
        <v>8205</v>
      </c>
      <c r="D15" s="6">
        <v>5419</v>
      </c>
      <c r="E15" s="6">
        <v>5271</v>
      </c>
      <c r="F15" s="6">
        <v>148</v>
      </c>
      <c r="G15" s="6">
        <v>2786</v>
      </c>
      <c r="H15" t="s">
        <v>40</v>
      </c>
      <c r="I15" t="s">
        <v>40</v>
      </c>
      <c r="K15" t="s">
        <v>40</v>
      </c>
      <c r="L15" t="s">
        <v>40</v>
      </c>
    </row>
    <row r="16" spans="1:12" ht="11.65" customHeight="1">
      <c r="A16" s="19" t="s">
        <v>40</v>
      </c>
      <c r="B16" s="32" t="s">
        <v>11</v>
      </c>
      <c r="C16" s="6">
        <v>798</v>
      </c>
      <c r="D16" s="6">
        <v>548</v>
      </c>
      <c r="E16" s="6">
        <v>522</v>
      </c>
      <c r="F16" s="6">
        <v>26</v>
      </c>
      <c r="G16" s="6">
        <v>250</v>
      </c>
      <c r="H16" t="s">
        <v>40</v>
      </c>
      <c r="I16" t="s">
        <v>40</v>
      </c>
      <c r="K16" t="s">
        <v>40</v>
      </c>
      <c r="L16" t="s">
        <v>40</v>
      </c>
    </row>
    <row r="17" spans="1:12" ht="11.65" customHeight="1">
      <c r="A17" s="20" t="s">
        <v>40</v>
      </c>
      <c r="B17" s="34" t="s">
        <v>12</v>
      </c>
      <c r="C17" s="8">
        <v>12510</v>
      </c>
      <c r="D17" s="8">
        <v>9768</v>
      </c>
      <c r="E17" s="8">
        <v>9309</v>
      </c>
      <c r="F17" s="8">
        <v>459</v>
      </c>
      <c r="G17" s="8">
        <v>2742</v>
      </c>
      <c r="H17" t="s">
        <v>40</v>
      </c>
      <c r="I17" t="s">
        <v>40</v>
      </c>
      <c r="K17" t="s">
        <v>40</v>
      </c>
      <c r="L17" t="s">
        <v>40</v>
      </c>
    </row>
    <row r="18" spans="1:12" s="28" customFormat="1" ht="33" customHeight="1">
      <c r="A18" s="25" t="s">
        <v>52</v>
      </c>
      <c r="B18" s="26" t="s">
        <v>40</v>
      </c>
      <c r="C18" s="27" t="s">
        <v>40</v>
      </c>
      <c r="D18" s="27" t="s">
        <v>40</v>
      </c>
      <c r="E18" s="27" t="s">
        <v>40</v>
      </c>
      <c r="F18" s="27" t="s">
        <v>40</v>
      </c>
      <c r="G18" s="27" t="s">
        <v>40</v>
      </c>
      <c r="J18" s="28" t="s">
        <v>40</v>
      </c>
    </row>
    <row r="19" spans="1:12" ht="16.149999999999999" customHeight="1">
      <c r="A19" s="14" t="s">
        <v>53</v>
      </c>
      <c r="B19" s="15" t="s">
        <v>40</v>
      </c>
      <c r="C19" s="16" t="s">
        <v>40</v>
      </c>
      <c r="D19" s="16" t="s">
        <v>40</v>
      </c>
      <c r="E19" s="16" t="s">
        <v>40</v>
      </c>
      <c r="F19" s="17" t="s">
        <v>40</v>
      </c>
      <c r="G19" s="17" t="s">
        <v>40</v>
      </c>
      <c r="J19" t="s">
        <v>40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L55"/>
  <sheetViews>
    <sheetView showGridLines="0" zoomScaleNormal="100" workbookViewId="0">
      <selection sqref="A1:G1"/>
    </sheetView>
  </sheetViews>
  <sheetFormatPr baseColWidth="10" defaultRowHeight="11.25"/>
  <cols>
    <col min="1" max="1" width="21.1640625" customWidth="1"/>
    <col min="2" max="2" width="61.832031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s="30" customFormat="1" ht="33" customHeight="1">
      <c r="A2" s="29" t="s">
        <v>30</v>
      </c>
      <c r="B2" s="29" t="s">
        <v>40</v>
      </c>
      <c r="C2" s="29" t="s">
        <v>40</v>
      </c>
      <c r="D2" s="29" t="s">
        <v>40</v>
      </c>
      <c r="E2" s="29" t="s">
        <v>40</v>
      </c>
      <c r="F2" s="29" t="s">
        <v>40</v>
      </c>
      <c r="G2" s="29" t="s">
        <v>40</v>
      </c>
      <c r="J2" s="30" t="s">
        <v>40</v>
      </c>
    </row>
    <row r="3" spans="1:12" ht="16.899999999999999" customHeight="1">
      <c r="A3" s="22" t="s">
        <v>2</v>
      </c>
      <c r="B3" s="22" t="s">
        <v>40</v>
      </c>
      <c r="C3" s="22" t="s">
        <v>3</v>
      </c>
      <c r="D3" s="22" t="s">
        <v>4</v>
      </c>
      <c r="E3" s="22" t="s">
        <v>40</v>
      </c>
      <c r="F3" s="22" t="s">
        <v>40</v>
      </c>
      <c r="G3" s="22" t="s">
        <v>40</v>
      </c>
    </row>
    <row r="4" spans="1:12" ht="16.899999999999999" customHeight="1">
      <c r="A4" s="22" t="s">
        <v>40</v>
      </c>
      <c r="B4" s="22" t="s">
        <v>40</v>
      </c>
      <c r="C4" s="22" t="s">
        <v>40</v>
      </c>
      <c r="D4" s="22" t="s">
        <v>5</v>
      </c>
      <c r="E4" s="22" t="s">
        <v>40</v>
      </c>
      <c r="F4" s="22" t="s">
        <v>40</v>
      </c>
      <c r="G4" s="22" t="s">
        <v>41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22" t="s">
        <v>40</v>
      </c>
      <c r="B5" s="22" t="s">
        <v>40</v>
      </c>
      <c r="C5" s="22" t="s">
        <v>40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3.15" customHeight="1">
      <c r="A6" s="23" t="s">
        <v>6</v>
      </c>
      <c r="B6" s="31" t="s">
        <v>40</v>
      </c>
      <c r="C6" s="7">
        <v>23124</v>
      </c>
      <c r="D6" s="7">
        <v>13621</v>
      </c>
      <c r="E6" s="7">
        <v>12892</v>
      </c>
      <c r="F6" s="7">
        <v>729</v>
      </c>
      <c r="G6" s="7">
        <v>9503</v>
      </c>
    </row>
    <row r="7" spans="1:12" ht="11.65" customHeight="1">
      <c r="A7" s="19" t="s">
        <v>40</v>
      </c>
      <c r="B7" s="32" t="s">
        <v>10</v>
      </c>
      <c r="C7" s="6">
        <v>8725</v>
      </c>
      <c r="D7" s="6">
        <v>4599</v>
      </c>
      <c r="E7" s="6">
        <v>4449</v>
      </c>
      <c r="F7" s="6">
        <v>150</v>
      </c>
      <c r="G7" s="6">
        <v>4126</v>
      </c>
      <c r="H7" t="s">
        <v>40</v>
      </c>
      <c r="I7" t="s">
        <v>40</v>
      </c>
      <c r="K7" t="s">
        <v>40</v>
      </c>
      <c r="L7" t="s">
        <v>40</v>
      </c>
    </row>
    <row r="8" spans="1:12" ht="11.65" customHeight="1">
      <c r="A8" s="19" t="s">
        <v>40</v>
      </c>
      <c r="B8" s="32" t="s">
        <v>11</v>
      </c>
      <c r="C8" s="6">
        <v>952</v>
      </c>
      <c r="D8" s="6">
        <v>576</v>
      </c>
      <c r="E8" s="6">
        <v>548</v>
      </c>
      <c r="F8" s="6">
        <v>28</v>
      </c>
      <c r="G8" s="6">
        <v>376</v>
      </c>
      <c r="H8" t="s">
        <v>40</v>
      </c>
      <c r="I8" t="s">
        <v>40</v>
      </c>
      <c r="K8" t="s">
        <v>40</v>
      </c>
      <c r="L8" t="s">
        <v>40</v>
      </c>
    </row>
    <row r="9" spans="1:12" ht="11.65" customHeight="1">
      <c r="A9" s="19" t="s">
        <v>40</v>
      </c>
      <c r="B9" s="32" t="s">
        <v>12</v>
      </c>
      <c r="C9" s="6">
        <v>13447</v>
      </c>
      <c r="D9" s="6">
        <v>8446</v>
      </c>
      <c r="E9" s="6">
        <v>7895</v>
      </c>
      <c r="F9" s="6">
        <v>551</v>
      </c>
      <c r="G9" s="6">
        <v>5001</v>
      </c>
      <c r="H9" t="s">
        <v>40</v>
      </c>
      <c r="I9" t="s">
        <v>40</v>
      </c>
      <c r="K9" t="s">
        <v>40</v>
      </c>
      <c r="L9" t="s">
        <v>40</v>
      </c>
    </row>
    <row r="10" spans="1:12" ht="13.15" customHeight="1">
      <c r="A10" s="18" t="s">
        <v>13</v>
      </c>
      <c r="B10" s="33" t="s">
        <v>40</v>
      </c>
      <c r="C10" s="7">
        <v>11923</v>
      </c>
      <c r="D10" s="7">
        <v>5575</v>
      </c>
      <c r="E10" s="7">
        <v>5115</v>
      </c>
      <c r="F10" s="7">
        <v>460</v>
      </c>
      <c r="G10" s="7">
        <v>6348</v>
      </c>
    </row>
    <row r="11" spans="1:12" ht="11.65" customHeight="1">
      <c r="A11" s="19" t="s">
        <v>40</v>
      </c>
      <c r="B11" s="32" t="s">
        <v>10</v>
      </c>
      <c r="C11" s="6">
        <v>4841</v>
      </c>
      <c r="D11" s="6">
        <v>2245</v>
      </c>
      <c r="E11" s="6">
        <v>2161</v>
      </c>
      <c r="F11" s="6">
        <v>84</v>
      </c>
      <c r="G11" s="6">
        <v>2596</v>
      </c>
      <c r="H11" t="s">
        <v>40</v>
      </c>
      <c r="I11" t="s">
        <v>40</v>
      </c>
      <c r="K11" t="s">
        <v>40</v>
      </c>
      <c r="L11" t="s">
        <v>40</v>
      </c>
    </row>
    <row r="12" spans="1:12" ht="11.65" customHeight="1">
      <c r="A12" s="19" t="s">
        <v>40</v>
      </c>
      <c r="B12" s="32" t="s">
        <v>11</v>
      </c>
      <c r="C12" s="6">
        <v>504</v>
      </c>
      <c r="D12" s="6">
        <v>266</v>
      </c>
      <c r="E12" s="6">
        <v>246</v>
      </c>
      <c r="F12" s="6">
        <v>20</v>
      </c>
      <c r="G12" s="6">
        <v>238</v>
      </c>
      <c r="H12" t="s">
        <v>40</v>
      </c>
      <c r="I12" t="s">
        <v>40</v>
      </c>
      <c r="K12" t="s">
        <v>40</v>
      </c>
      <c r="L12" t="s">
        <v>40</v>
      </c>
    </row>
    <row r="13" spans="1:12" ht="11.65" customHeight="1">
      <c r="A13" s="19" t="s">
        <v>40</v>
      </c>
      <c r="B13" s="32" t="s">
        <v>12</v>
      </c>
      <c r="C13" s="6">
        <v>6578</v>
      </c>
      <c r="D13" s="6">
        <v>3064</v>
      </c>
      <c r="E13" s="6">
        <v>2708</v>
      </c>
      <c r="F13" s="6">
        <v>356</v>
      </c>
      <c r="G13" s="6">
        <v>3514</v>
      </c>
      <c r="H13" t="s">
        <v>40</v>
      </c>
      <c r="I13" t="s">
        <v>40</v>
      </c>
      <c r="K13" t="s">
        <v>40</v>
      </c>
      <c r="L13" t="s">
        <v>40</v>
      </c>
    </row>
    <row r="14" spans="1:12" ht="13.15" customHeight="1">
      <c r="A14" s="18" t="s">
        <v>14</v>
      </c>
      <c r="B14" s="33" t="s">
        <v>40</v>
      </c>
      <c r="C14" s="7">
        <v>11201</v>
      </c>
      <c r="D14" s="7">
        <v>8046</v>
      </c>
      <c r="E14" s="7">
        <v>7777</v>
      </c>
      <c r="F14" s="7">
        <v>269</v>
      </c>
      <c r="G14" s="7">
        <v>3155</v>
      </c>
    </row>
    <row r="15" spans="1:12" ht="11.65" customHeight="1">
      <c r="A15" s="19" t="s">
        <v>40</v>
      </c>
      <c r="B15" s="32" t="s">
        <v>10</v>
      </c>
      <c r="C15" s="6">
        <v>3884</v>
      </c>
      <c r="D15" s="6">
        <v>2354</v>
      </c>
      <c r="E15" s="6">
        <v>2288</v>
      </c>
      <c r="F15" s="6">
        <v>66</v>
      </c>
      <c r="G15" s="6">
        <v>1530</v>
      </c>
      <c r="H15" t="s">
        <v>40</v>
      </c>
      <c r="I15" t="s">
        <v>40</v>
      </c>
      <c r="K15" t="s">
        <v>40</v>
      </c>
      <c r="L15" t="s">
        <v>40</v>
      </c>
    </row>
    <row r="16" spans="1:12" ht="11.65" customHeight="1">
      <c r="A16" s="19" t="s">
        <v>40</v>
      </c>
      <c r="B16" s="32" t="s">
        <v>11</v>
      </c>
      <c r="C16" s="6">
        <v>448</v>
      </c>
      <c r="D16" s="6">
        <v>310</v>
      </c>
      <c r="E16" s="6">
        <v>302</v>
      </c>
      <c r="F16" s="6">
        <v>8</v>
      </c>
      <c r="G16" s="6">
        <v>138</v>
      </c>
      <c r="H16" t="s">
        <v>40</v>
      </c>
      <c r="I16" t="s">
        <v>40</v>
      </c>
      <c r="K16" t="s">
        <v>40</v>
      </c>
      <c r="L16" t="s">
        <v>40</v>
      </c>
    </row>
    <row r="17" spans="1:12" ht="11.65" customHeight="1">
      <c r="A17" s="20" t="s">
        <v>40</v>
      </c>
      <c r="B17" s="34" t="s">
        <v>12</v>
      </c>
      <c r="C17" s="8">
        <v>6869</v>
      </c>
      <c r="D17" s="8">
        <v>5382</v>
      </c>
      <c r="E17" s="8">
        <v>5187</v>
      </c>
      <c r="F17" s="8">
        <v>195</v>
      </c>
      <c r="G17" s="8">
        <v>1487</v>
      </c>
      <c r="H17" t="s">
        <v>40</v>
      </c>
      <c r="I17" t="s">
        <v>40</v>
      </c>
      <c r="K17" t="s">
        <v>40</v>
      </c>
      <c r="L17" t="s">
        <v>40</v>
      </c>
    </row>
    <row r="18" spans="1:12" s="28" customFormat="1" ht="33" customHeight="1">
      <c r="A18" s="25" t="s">
        <v>52</v>
      </c>
      <c r="B18" s="26" t="s">
        <v>40</v>
      </c>
      <c r="C18" s="27" t="s">
        <v>40</v>
      </c>
      <c r="D18" s="27" t="s">
        <v>40</v>
      </c>
      <c r="E18" s="27" t="s">
        <v>40</v>
      </c>
      <c r="F18" s="27" t="s">
        <v>40</v>
      </c>
      <c r="G18" s="27" t="s">
        <v>40</v>
      </c>
      <c r="J18" s="28" t="s">
        <v>40</v>
      </c>
    </row>
    <row r="19" spans="1:12" ht="16.149999999999999" customHeight="1">
      <c r="A19" s="14" t="s">
        <v>53</v>
      </c>
      <c r="B19" s="15" t="s">
        <v>40</v>
      </c>
      <c r="C19" s="16" t="s">
        <v>40</v>
      </c>
      <c r="D19" s="16" t="s">
        <v>40</v>
      </c>
      <c r="E19" s="16" t="s">
        <v>40</v>
      </c>
      <c r="F19" s="17" t="s">
        <v>40</v>
      </c>
      <c r="G19" s="17" t="s">
        <v>40</v>
      </c>
      <c r="J19" t="s">
        <v>40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L55"/>
  <sheetViews>
    <sheetView showGridLines="0" zoomScaleNormal="100" workbookViewId="0">
      <selection sqref="A1:G1"/>
    </sheetView>
  </sheetViews>
  <sheetFormatPr baseColWidth="10" defaultRowHeight="11.25"/>
  <cols>
    <col min="1" max="1" width="21.1640625" customWidth="1"/>
    <col min="2" max="2" width="62.332031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s="30" customFormat="1" ht="33" customHeight="1">
      <c r="A2" s="29" t="s">
        <v>31</v>
      </c>
      <c r="B2" s="29" t="s">
        <v>40</v>
      </c>
      <c r="C2" s="29" t="s">
        <v>40</v>
      </c>
      <c r="D2" s="29" t="s">
        <v>40</v>
      </c>
      <c r="E2" s="29" t="s">
        <v>40</v>
      </c>
      <c r="F2" s="29" t="s">
        <v>40</v>
      </c>
      <c r="G2" s="29" t="s">
        <v>40</v>
      </c>
      <c r="J2" s="30" t="s">
        <v>40</v>
      </c>
    </row>
    <row r="3" spans="1:12" ht="16.899999999999999" customHeight="1">
      <c r="A3" s="22" t="s">
        <v>2</v>
      </c>
      <c r="B3" s="22" t="s">
        <v>40</v>
      </c>
      <c r="C3" s="22" t="s">
        <v>3</v>
      </c>
      <c r="D3" s="22" t="s">
        <v>4</v>
      </c>
      <c r="E3" s="22" t="s">
        <v>40</v>
      </c>
      <c r="F3" s="22" t="s">
        <v>40</v>
      </c>
      <c r="G3" s="22" t="s">
        <v>40</v>
      </c>
    </row>
    <row r="4" spans="1:12" ht="16.899999999999999" customHeight="1">
      <c r="A4" s="22" t="s">
        <v>40</v>
      </c>
      <c r="B4" s="22" t="s">
        <v>40</v>
      </c>
      <c r="C4" s="22" t="s">
        <v>40</v>
      </c>
      <c r="D4" s="22" t="s">
        <v>5</v>
      </c>
      <c r="E4" s="22" t="s">
        <v>40</v>
      </c>
      <c r="F4" s="22" t="s">
        <v>40</v>
      </c>
      <c r="G4" s="22" t="s">
        <v>41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22" t="s">
        <v>40</v>
      </c>
      <c r="B5" s="22" t="s">
        <v>40</v>
      </c>
      <c r="C5" s="22" t="s">
        <v>40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3.15" customHeight="1">
      <c r="A6" s="23" t="s">
        <v>6</v>
      </c>
      <c r="B6" s="31" t="s">
        <v>40</v>
      </c>
      <c r="C6" s="7">
        <v>15976</v>
      </c>
      <c r="D6" s="7">
        <v>8447</v>
      </c>
      <c r="E6" s="7">
        <v>8002</v>
      </c>
      <c r="F6" s="7">
        <v>445</v>
      </c>
      <c r="G6" s="7">
        <v>7529</v>
      </c>
    </row>
    <row r="7" spans="1:12" ht="11.65" customHeight="1">
      <c r="A7" s="19" t="s">
        <v>40</v>
      </c>
      <c r="B7" s="32" t="s">
        <v>10</v>
      </c>
      <c r="C7" s="6">
        <v>4774</v>
      </c>
      <c r="D7" s="6">
        <v>2457</v>
      </c>
      <c r="E7" s="6">
        <v>2384</v>
      </c>
      <c r="F7" s="6">
        <v>73</v>
      </c>
      <c r="G7" s="6">
        <v>2317</v>
      </c>
      <c r="H7" t="s">
        <v>40</v>
      </c>
      <c r="I7" t="s">
        <v>40</v>
      </c>
      <c r="K7" t="s">
        <v>40</v>
      </c>
      <c r="L7" t="s">
        <v>40</v>
      </c>
    </row>
    <row r="8" spans="1:12" ht="11.65" customHeight="1">
      <c r="A8" s="19" t="s">
        <v>40</v>
      </c>
      <c r="B8" s="32" t="s">
        <v>11</v>
      </c>
      <c r="C8" s="6">
        <v>606</v>
      </c>
      <c r="D8" s="6">
        <v>321</v>
      </c>
      <c r="E8" s="6">
        <v>314</v>
      </c>
      <c r="F8" s="6">
        <v>7</v>
      </c>
      <c r="G8" s="6">
        <v>285</v>
      </c>
      <c r="H8" t="s">
        <v>40</v>
      </c>
      <c r="I8" t="s">
        <v>40</v>
      </c>
      <c r="K8" t="s">
        <v>40</v>
      </c>
      <c r="L8" t="s">
        <v>40</v>
      </c>
    </row>
    <row r="9" spans="1:12" ht="11.65" customHeight="1">
      <c r="A9" s="19" t="s">
        <v>40</v>
      </c>
      <c r="B9" s="32" t="s">
        <v>12</v>
      </c>
      <c r="C9" s="6">
        <v>10596</v>
      </c>
      <c r="D9" s="6">
        <v>5669</v>
      </c>
      <c r="E9" s="6">
        <v>5304</v>
      </c>
      <c r="F9" s="6">
        <v>365</v>
      </c>
      <c r="G9" s="6">
        <v>4927</v>
      </c>
      <c r="H9" t="s">
        <v>40</v>
      </c>
      <c r="I9" t="s">
        <v>40</v>
      </c>
      <c r="K9" t="s">
        <v>40</v>
      </c>
      <c r="L9" t="s">
        <v>40</v>
      </c>
    </row>
    <row r="10" spans="1:12" ht="13.15" customHeight="1">
      <c r="A10" s="18" t="s">
        <v>13</v>
      </c>
      <c r="B10" s="33" t="s">
        <v>40</v>
      </c>
      <c r="C10" s="7">
        <v>8237</v>
      </c>
      <c r="D10" s="7">
        <v>3273</v>
      </c>
      <c r="E10" s="7">
        <v>3012</v>
      </c>
      <c r="F10" s="7">
        <v>261</v>
      </c>
      <c r="G10" s="7">
        <v>4964</v>
      </c>
    </row>
    <row r="11" spans="1:12" ht="11.65" customHeight="1">
      <c r="A11" s="19" t="s">
        <v>40</v>
      </c>
      <c r="B11" s="32" t="s">
        <v>10</v>
      </c>
      <c r="C11" s="6">
        <v>2629</v>
      </c>
      <c r="D11" s="6">
        <v>1162</v>
      </c>
      <c r="E11" s="6">
        <v>1114</v>
      </c>
      <c r="F11" s="6">
        <v>48</v>
      </c>
      <c r="G11" s="6">
        <v>1467</v>
      </c>
      <c r="H11" t="s">
        <v>40</v>
      </c>
      <c r="I11" t="s">
        <v>40</v>
      </c>
      <c r="K11" t="s">
        <v>40</v>
      </c>
      <c r="L11" t="s">
        <v>40</v>
      </c>
    </row>
    <row r="12" spans="1:12" ht="11.65" customHeight="1">
      <c r="A12" s="19" t="s">
        <v>40</v>
      </c>
      <c r="B12" s="32" t="s">
        <v>11</v>
      </c>
      <c r="C12" s="6">
        <v>309</v>
      </c>
      <c r="D12" s="6">
        <v>140</v>
      </c>
      <c r="E12" s="6">
        <v>136</v>
      </c>
      <c r="F12" s="6">
        <v>4</v>
      </c>
      <c r="G12" s="6">
        <v>169</v>
      </c>
      <c r="H12" t="s">
        <v>40</v>
      </c>
      <c r="I12" t="s">
        <v>40</v>
      </c>
      <c r="K12" t="s">
        <v>40</v>
      </c>
      <c r="L12" t="s">
        <v>40</v>
      </c>
    </row>
    <row r="13" spans="1:12" ht="11.65" customHeight="1">
      <c r="A13" s="19" t="s">
        <v>40</v>
      </c>
      <c r="B13" s="32" t="s">
        <v>12</v>
      </c>
      <c r="C13" s="6">
        <v>5299</v>
      </c>
      <c r="D13" s="6">
        <v>1971</v>
      </c>
      <c r="E13" s="6">
        <v>1762</v>
      </c>
      <c r="F13" s="6">
        <v>209</v>
      </c>
      <c r="G13" s="6">
        <v>3328</v>
      </c>
      <c r="H13" t="s">
        <v>40</v>
      </c>
      <c r="I13" t="s">
        <v>40</v>
      </c>
      <c r="K13" t="s">
        <v>40</v>
      </c>
      <c r="L13" t="s">
        <v>40</v>
      </c>
    </row>
    <row r="14" spans="1:12" ht="13.15" customHeight="1">
      <c r="A14" s="18" t="s">
        <v>14</v>
      </c>
      <c r="B14" s="33" t="s">
        <v>40</v>
      </c>
      <c r="C14" s="7">
        <v>7739</v>
      </c>
      <c r="D14" s="7">
        <v>5174</v>
      </c>
      <c r="E14" s="7">
        <v>4990</v>
      </c>
      <c r="F14" s="7">
        <v>184</v>
      </c>
      <c r="G14" s="7">
        <v>2565</v>
      </c>
    </row>
    <row r="15" spans="1:12" ht="11.65" customHeight="1">
      <c r="A15" s="19" t="s">
        <v>40</v>
      </c>
      <c r="B15" s="32" t="s">
        <v>10</v>
      </c>
      <c r="C15" s="6">
        <v>2145</v>
      </c>
      <c r="D15" s="6">
        <v>1295</v>
      </c>
      <c r="E15" s="6">
        <v>1270</v>
      </c>
      <c r="F15" s="6">
        <v>25</v>
      </c>
      <c r="G15" s="6">
        <v>850</v>
      </c>
      <c r="H15" t="s">
        <v>40</v>
      </c>
      <c r="I15" t="s">
        <v>40</v>
      </c>
      <c r="K15" t="s">
        <v>40</v>
      </c>
      <c r="L15" t="s">
        <v>40</v>
      </c>
    </row>
    <row r="16" spans="1:12" ht="11.65" customHeight="1">
      <c r="A16" s="19" t="s">
        <v>40</v>
      </c>
      <c r="B16" s="32" t="s">
        <v>11</v>
      </c>
      <c r="C16" s="6">
        <v>297</v>
      </c>
      <c r="D16" s="6">
        <v>181</v>
      </c>
      <c r="E16" s="6">
        <v>178</v>
      </c>
      <c r="F16" s="6">
        <v>3</v>
      </c>
      <c r="G16" s="6">
        <v>116</v>
      </c>
      <c r="H16" t="s">
        <v>40</v>
      </c>
      <c r="I16" t="s">
        <v>40</v>
      </c>
      <c r="K16" t="s">
        <v>40</v>
      </c>
      <c r="L16" t="s">
        <v>40</v>
      </c>
    </row>
    <row r="17" spans="1:12" ht="11.65" customHeight="1">
      <c r="A17" s="20" t="s">
        <v>40</v>
      </c>
      <c r="B17" s="34" t="s">
        <v>12</v>
      </c>
      <c r="C17" s="8">
        <v>5297</v>
      </c>
      <c r="D17" s="8">
        <v>3698</v>
      </c>
      <c r="E17" s="8">
        <v>3542</v>
      </c>
      <c r="F17" s="8">
        <v>156</v>
      </c>
      <c r="G17" s="8">
        <v>1599</v>
      </c>
      <c r="H17" t="s">
        <v>40</v>
      </c>
      <c r="I17" t="s">
        <v>40</v>
      </c>
      <c r="K17" t="s">
        <v>40</v>
      </c>
      <c r="L17" t="s">
        <v>40</v>
      </c>
    </row>
    <row r="18" spans="1:12" s="28" customFormat="1" ht="33" customHeight="1">
      <c r="A18" s="25" t="s">
        <v>52</v>
      </c>
      <c r="B18" s="26" t="s">
        <v>40</v>
      </c>
      <c r="C18" s="27" t="s">
        <v>40</v>
      </c>
      <c r="D18" s="27" t="s">
        <v>40</v>
      </c>
      <c r="E18" s="27" t="s">
        <v>40</v>
      </c>
      <c r="F18" s="27" t="s">
        <v>40</v>
      </c>
      <c r="G18" s="27" t="s">
        <v>40</v>
      </c>
      <c r="J18" s="28" t="s">
        <v>40</v>
      </c>
    </row>
    <row r="19" spans="1:12" ht="16.149999999999999" customHeight="1">
      <c r="A19" s="14" t="s">
        <v>53</v>
      </c>
      <c r="B19" s="15" t="s">
        <v>40</v>
      </c>
      <c r="C19" s="16" t="s">
        <v>40</v>
      </c>
      <c r="D19" s="16" t="s">
        <v>40</v>
      </c>
      <c r="E19" s="16" t="s">
        <v>40</v>
      </c>
      <c r="F19" s="17" t="s">
        <v>40</v>
      </c>
      <c r="G19" s="17" t="s">
        <v>40</v>
      </c>
      <c r="J19" t="s">
        <v>40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L55"/>
  <sheetViews>
    <sheetView showGridLines="0" zoomScaleNormal="100" workbookViewId="0">
      <selection sqref="A1:G1"/>
    </sheetView>
  </sheetViews>
  <sheetFormatPr baseColWidth="10" defaultRowHeight="11.25"/>
  <cols>
    <col min="1" max="1" width="21.1640625" customWidth="1"/>
    <col min="2" max="2" width="57.33203125" bestFit="1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s="30" customFormat="1" ht="33" customHeight="1">
      <c r="A2" s="29" t="s">
        <v>32</v>
      </c>
      <c r="B2" s="29" t="s">
        <v>40</v>
      </c>
      <c r="C2" s="29" t="s">
        <v>40</v>
      </c>
      <c r="D2" s="29" t="s">
        <v>40</v>
      </c>
      <c r="E2" s="29" t="s">
        <v>40</v>
      </c>
      <c r="F2" s="29" t="s">
        <v>40</v>
      </c>
      <c r="G2" s="29" t="s">
        <v>40</v>
      </c>
      <c r="J2" s="30" t="s">
        <v>40</v>
      </c>
    </row>
    <row r="3" spans="1:12" ht="16.899999999999999" customHeight="1">
      <c r="A3" s="22" t="s">
        <v>2</v>
      </c>
      <c r="B3" s="22" t="s">
        <v>40</v>
      </c>
      <c r="C3" s="22" t="s">
        <v>3</v>
      </c>
      <c r="D3" s="22" t="s">
        <v>4</v>
      </c>
      <c r="E3" s="22" t="s">
        <v>40</v>
      </c>
      <c r="F3" s="22" t="s">
        <v>40</v>
      </c>
      <c r="G3" s="22" t="s">
        <v>40</v>
      </c>
    </row>
    <row r="4" spans="1:12" ht="16.899999999999999" customHeight="1">
      <c r="A4" s="22" t="s">
        <v>40</v>
      </c>
      <c r="B4" s="22" t="s">
        <v>40</v>
      </c>
      <c r="C4" s="22" t="s">
        <v>40</v>
      </c>
      <c r="D4" s="22" t="s">
        <v>5</v>
      </c>
      <c r="E4" s="22" t="s">
        <v>40</v>
      </c>
      <c r="F4" s="22" t="s">
        <v>40</v>
      </c>
      <c r="G4" s="22" t="s">
        <v>41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22" t="s">
        <v>40</v>
      </c>
      <c r="B5" s="22" t="s">
        <v>40</v>
      </c>
      <c r="C5" s="22" t="s">
        <v>40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3.15" customHeight="1">
      <c r="A6" s="23" t="s">
        <v>6</v>
      </c>
      <c r="B6" s="31" t="s">
        <v>40</v>
      </c>
      <c r="C6" s="7">
        <v>10456</v>
      </c>
      <c r="D6" s="7">
        <v>5895</v>
      </c>
      <c r="E6" s="7">
        <v>5602</v>
      </c>
      <c r="F6" s="7">
        <v>293</v>
      </c>
      <c r="G6" s="7">
        <v>4561</v>
      </c>
    </row>
    <row r="7" spans="1:12" ht="11.65" customHeight="1">
      <c r="A7" s="19" t="s">
        <v>40</v>
      </c>
      <c r="B7" s="32" t="s">
        <v>10</v>
      </c>
      <c r="C7" s="6">
        <v>3839</v>
      </c>
      <c r="D7" s="6">
        <v>1967</v>
      </c>
      <c r="E7" s="6">
        <v>1907</v>
      </c>
      <c r="F7" s="6">
        <v>60</v>
      </c>
      <c r="G7" s="6">
        <v>1872</v>
      </c>
      <c r="H7" t="s">
        <v>40</v>
      </c>
      <c r="I7" t="s">
        <v>40</v>
      </c>
      <c r="K7" t="s">
        <v>40</v>
      </c>
      <c r="L7" t="s">
        <v>40</v>
      </c>
    </row>
    <row r="8" spans="1:12" ht="11.65" customHeight="1">
      <c r="A8" s="19" t="s">
        <v>40</v>
      </c>
      <c r="B8" s="32" t="s">
        <v>11</v>
      </c>
      <c r="C8" s="6">
        <v>475</v>
      </c>
      <c r="D8" s="6">
        <v>273</v>
      </c>
      <c r="E8" s="6">
        <v>264</v>
      </c>
      <c r="F8" s="6">
        <v>9</v>
      </c>
      <c r="G8" s="6">
        <v>202</v>
      </c>
      <c r="H8" t="s">
        <v>40</v>
      </c>
      <c r="I8" t="s">
        <v>40</v>
      </c>
      <c r="K8" t="s">
        <v>40</v>
      </c>
      <c r="L8" t="s">
        <v>40</v>
      </c>
    </row>
    <row r="9" spans="1:12" ht="11.65" customHeight="1">
      <c r="A9" s="19" t="s">
        <v>40</v>
      </c>
      <c r="B9" s="32" t="s">
        <v>12</v>
      </c>
      <c r="C9" s="6">
        <v>6142</v>
      </c>
      <c r="D9" s="6">
        <v>3655</v>
      </c>
      <c r="E9" s="6">
        <v>3431</v>
      </c>
      <c r="F9" s="6">
        <v>224</v>
      </c>
      <c r="G9" s="6">
        <v>2487</v>
      </c>
      <c r="H9" t="s">
        <v>40</v>
      </c>
      <c r="I9" t="s">
        <v>40</v>
      </c>
      <c r="K9" t="s">
        <v>40</v>
      </c>
      <c r="L9" t="s">
        <v>40</v>
      </c>
    </row>
    <row r="10" spans="1:12" ht="13.15" customHeight="1">
      <c r="A10" s="18" t="s">
        <v>13</v>
      </c>
      <c r="B10" s="33" t="s">
        <v>40</v>
      </c>
      <c r="C10" s="7">
        <v>5448</v>
      </c>
      <c r="D10" s="7">
        <v>2450</v>
      </c>
      <c r="E10" s="7">
        <v>2272</v>
      </c>
      <c r="F10" s="7">
        <v>178</v>
      </c>
      <c r="G10" s="7">
        <v>2998</v>
      </c>
    </row>
    <row r="11" spans="1:12" ht="11.65" customHeight="1">
      <c r="A11" s="19" t="s">
        <v>40</v>
      </c>
      <c r="B11" s="32" t="s">
        <v>10</v>
      </c>
      <c r="C11" s="6">
        <v>2101</v>
      </c>
      <c r="D11" s="6">
        <v>902</v>
      </c>
      <c r="E11" s="6">
        <v>868</v>
      </c>
      <c r="F11" s="6">
        <v>34</v>
      </c>
      <c r="G11" s="6">
        <v>1199</v>
      </c>
      <c r="H11" t="s">
        <v>40</v>
      </c>
      <c r="I11" t="s">
        <v>40</v>
      </c>
      <c r="K11" t="s">
        <v>40</v>
      </c>
      <c r="L11" t="s">
        <v>40</v>
      </c>
    </row>
    <row r="12" spans="1:12" ht="11.65" customHeight="1">
      <c r="A12" s="19" t="s">
        <v>40</v>
      </c>
      <c r="B12" s="32" t="s">
        <v>11</v>
      </c>
      <c r="C12" s="6">
        <v>251</v>
      </c>
      <c r="D12" s="6">
        <v>130</v>
      </c>
      <c r="E12" s="6">
        <v>122</v>
      </c>
      <c r="F12" s="6">
        <v>8</v>
      </c>
      <c r="G12" s="6">
        <v>121</v>
      </c>
      <c r="H12" t="s">
        <v>40</v>
      </c>
      <c r="I12" t="s">
        <v>40</v>
      </c>
      <c r="K12" t="s">
        <v>40</v>
      </c>
      <c r="L12" t="s">
        <v>40</v>
      </c>
    </row>
    <row r="13" spans="1:12" ht="11.65" customHeight="1">
      <c r="A13" s="19" t="s">
        <v>40</v>
      </c>
      <c r="B13" s="32" t="s">
        <v>12</v>
      </c>
      <c r="C13" s="6">
        <v>3096</v>
      </c>
      <c r="D13" s="6">
        <v>1418</v>
      </c>
      <c r="E13" s="6">
        <v>1282</v>
      </c>
      <c r="F13" s="6">
        <v>136</v>
      </c>
      <c r="G13" s="6">
        <v>1678</v>
      </c>
      <c r="H13" t="s">
        <v>40</v>
      </c>
      <c r="I13" t="s">
        <v>40</v>
      </c>
      <c r="K13" t="s">
        <v>40</v>
      </c>
      <c r="L13" t="s">
        <v>40</v>
      </c>
    </row>
    <row r="14" spans="1:12" ht="13.15" customHeight="1">
      <c r="A14" s="18" t="s">
        <v>14</v>
      </c>
      <c r="B14" s="33" t="s">
        <v>40</v>
      </c>
      <c r="C14" s="7">
        <v>5008</v>
      </c>
      <c r="D14" s="7">
        <v>3445</v>
      </c>
      <c r="E14" s="7">
        <v>3330</v>
      </c>
      <c r="F14" s="7">
        <v>115</v>
      </c>
      <c r="G14" s="7">
        <v>1563</v>
      </c>
    </row>
    <row r="15" spans="1:12" ht="11.65" customHeight="1">
      <c r="A15" s="19" t="s">
        <v>40</v>
      </c>
      <c r="B15" s="32" t="s">
        <v>10</v>
      </c>
      <c r="C15" s="6">
        <v>1738</v>
      </c>
      <c r="D15" s="6">
        <v>1065</v>
      </c>
      <c r="E15" s="6">
        <v>1039</v>
      </c>
      <c r="F15" s="6">
        <v>26</v>
      </c>
      <c r="G15" s="6">
        <v>673</v>
      </c>
      <c r="H15" t="s">
        <v>40</v>
      </c>
      <c r="I15" t="s">
        <v>40</v>
      </c>
      <c r="K15" t="s">
        <v>40</v>
      </c>
      <c r="L15" t="s">
        <v>40</v>
      </c>
    </row>
    <row r="16" spans="1:12" ht="11.65" customHeight="1">
      <c r="A16" s="19" t="s">
        <v>40</v>
      </c>
      <c r="B16" s="32" t="s">
        <v>11</v>
      </c>
      <c r="C16" s="6">
        <v>224</v>
      </c>
      <c r="D16" s="6">
        <v>143</v>
      </c>
      <c r="E16" s="6">
        <v>142</v>
      </c>
      <c r="F16" s="6">
        <v>1</v>
      </c>
      <c r="G16" s="6">
        <v>81</v>
      </c>
      <c r="H16" t="s">
        <v>40</v>
      </c>
      <c r="I16" t="s">
        <v>40</v>
      </c>
      <c r="K16" t="s">
        <v>40</v>
      </c>
      <c r="L16" t="s">
        <v>40</v>
      </c>
    </row>
    <row r="17" spans="1:12" ht="11.65" customHeight="1">
      <c r="A17" s="20" t="s">
        <v>40</v>
      </c>
      <c r="B17" s="34" t="s">
        <v>12</v>
      </c>
      <c r="C17" s="8">
        <v>3046</v>
      </c>
      <c r="D17" s="8">
        <v>2237</v>
      </c>
      <c r="E17" s="8">
        <v>2149</v>
      </c>
      <c r="F17" s="8">
        <v>88</v>
      </c>
      <c r="G17" s="8">
        <v>809</v>
      </c>
      <c r="H17" t="s">
        <v>40</v>
      </c>
      <c r="I17" t="s">
        <v>40</v>
      </c>
      <c r="K17" t="s">
        <v>40</v>
      </c>
      <c r="L17" t="s">
        <v>40</v>
      </c>
    </row>
    <row r="18" spans="1:12" s="28" customFormat="1" ht="33" customHeight="1">
      <c r="A18" s="25" t="s">
        <v>52</v>
      </c>
      <c r="B18" s="26" t="s">
        <v>40</v>
      </c>
      <c r="C18" s="27" t="s">
        <v>40</v>
      </c>
      <c r="D18" s="27" t="s">
        <v>40</v>
      </c>
      <c r="E18" s="27" t="s">
        <v>40</v>
      </c>
      <c r="F18" s="27" t="s">
        <v>40</v>
      </c>
      <c r="G18" s="27" t="s">
        <v>40</v>
      </c>
      <c r="J18" s="28" t="s">
        <v>40</v>
      </c>
    </row>
    <row r="19" spans="1:12" ht="16.149999999999999" customHeight="1">
      <c r="A19" s="14" t="s">
        <v>53</v>
      </c>
      <c r="B19" s="15" t="s">
        <v>40</v>
      </c>
      <c r="C19" s="16" t="s">
        <v>40</v>
      </c>
      <c r="D19" s="16" t="s">
        <v>40</v>
      </c>
      <c r="E19" s="16" t="s">
        <v>40</v>
      </c>
      <c r="F19" s="17" t="s">
        <v>40</v>
      </c>
      <c r="G19" s="17" t="s">
        <v>40</v>
      </c>
      <c r="J19" t="s">
        <v>40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L55"/>
  <sheetViews>
    <sheetView showGridLines="0" zoomScaleNormal="100" workbookViewId="0">
      <selection sqref="A1:G1"/>
    </sheetView>
  </sheetViews>
  <sheetFormatPr baseColWidth="10" defaultRowHeight="11.25"/>
  <cols>
    <col min="1" max="1" width="21.1640625" customWidth="1"/>
    <col min="2" max="2" width="63.332031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s="30" customFormat="1" ht="33" customHeight="1">
      <c r="A2" s="29" t="s">
        <v>33</v>
      </c>
      <c r="B2" s="29" t="s">
        <v>40</v>
      </c>
      <c r="C2" s="29" t="s">
        <v>40</v>
      </c>
      <c r="D2" s="29" t="s">
        <v>40</v>
      </c>
      <c r="E2" s="29" t="s">
        <v>40</v>
      </c>
      <c r="F2" s="29" t="s">
        <v>40</v>
      </c>
      <c r="G2" s="29" t="s">
        <v>40</v>
      </c>
      <c r="J2" s="30" t="s">
        <v>40</v>
      </c>
    </row>
    <row r="3" spans="1:12" ht="16.899999999999999" customHeight="1">
      <c r="A3" s="22" t="s">
        <v>2</v>
      </c>
      <c r="B3" s="22" t="s">
        <v>40</v>
      </c>
      <c r="C3" s="22" t="s">
        <v>3</v>
      </c>
      <c r="D3" s="22" t="s">
        <v>4</v>
      </c>
      <c r="E3" s="22" t="s">
        <v>40</v>
      </c>
      <c r="F3" s="22" t="s">
        <v>40</v>
      </c>
      <c r="G3" s="22" t="s">
        <v>40</v>
      </c>
    </row>
    <row r="4" spans="1:12" ht="16.899999999999999" customHeight="1">
      <c r="A4" s="22" t="s">
        <v>40</v>
      </c>
      <c r="B4" s="22" t="s">
        <v>40</v>
      </c>
      <c r="C4" s="22" t="s">
        <v>40</v>
      </c>
      <c r="D4" s="22" t="s">
        <v>5</v>
      </c>
      <c r="E4" s="22" t="s">
        <v>40</v>
      </c>
      <c r="F4" s="22" t="s">
        <v>40</v>
      </c>
      <c r="G4" s="22" t="s">
        <v>41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22" t="s">
        <v>40</v>
      </c>
      <c r="B5" s="22" t="s">
        <v>40</v>
      </c>
      <c r="C5" s="22" t="s">
        <v>40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3.15" customHeight="1">
      <c r="A6" s="23" t="s">
        <v>6</v>
      </c>
      <c r="B6" s="31" t="s">
        <v>40</v>
      </c>
      <c r="C6" s="7">
        <v>10856</v>
      </c>
      <c r="D6" s="7">
        <v>6629</v>
      </c>
      <c r="E6" s="7">
        <v>6323</v>
      </c>
      <c r="F6" s="7">
        <v>306</v>
      </c>
      <c r="G6" s="7">
        <v>4227</v>
      </c>
    </row>
    <row r="7" spans="1:12" ht="11.65" customHeight="1">
      <c r="A7" s="19" t="s">
        <v>40</v>
      </c>
      <c r="B7" s="32" t="s">
        <v>10</v>
      </c>
      <c r="C7" s="6">
        <v>5455</v>
      </c>
      <c r="D7" s="6">
        <v>3103</v>
      </c>
      <c r="E7" s="6">
        <v>3012</v>
      </c>
      <c r="F7" s="6">
        <v>91</v>
      </c>
      <c r="G7" s="6">
        <v>2352</v>
      </c>
      <c r="H7" t="s">
        <v>40</v>
      </c>
      <c r="I7" t="s">
        <v>40</v>
      </c>
      <c r="K7" t="s">
        <v>40</v>
      </c>
      <c r="L7" t="s">
        <v>40</v>
      </c>
    </row>
    <row r="8" spans="1:12" ht="11.65" customHeight="1">
      <c r="A8" s="19" t="s">
        <v>40</v>
      </c>
      <c r="B8" s="32" t="s">
        <v>11</v>
      </c>
      <c r="C8" s="6">
        <v>680</v>
      </c>
      <c r="D8" s="6">
        <v>404</v>
      </c>
      <c r="E8" s="6">
        <v>386</v>
      </c>
      <c r="F8" s="6">
        <v>18</v>
      </c>
      <c r="G8" s="6">
        <v>276</v>
      </c>
      <c r="H8" t="s">
        <v>40</v>
      </c>
      <c r="I8" t="s">
        <v>40</v>
      </c>
      <c r="K8" t="s">
        <v>40</v>
      </c>
      <c r="L8" t="s">
        <v>40</v>
      </c>
    </row>
    <row r="9" spans="1:12" ht="11.65" customHeight="1">
      <c r="A9" s="19" t="s">
        <v>40</v>
      </c>
      <c r="B9" s="32" t="s">
        <v>12</v>
      </c>
      <c r="C9" s="6">
        <v>4721</v>
      </c>
      <c r="D9" s="6">
        <v>3122</v>
      </c>
      <c r="E9" s="6">
        <v>2925</v>
      </c>
      <c r="F9" s="6">
        <v>197</v>
      </c>
      <c r="G9" s="6">
        <v>1599</v>
      </c>
      <c r="H9" t="s">
        <v>40</v>
      </c>
      <c r="I9" t="s">
        <v>40</v>
      </c>
      <c r="K9" t="s">
        <v>40</v>
      </c>
      <c r="L9" t="s">
        <v>40</v>
      </c>
    </row>
    <row r="10" spans="1:12" ht="13.15" customHeight="1">
      <c r="A10" s="18" t="s">
        <v>13</v>
      </c>
      <c r="B10" s="33" t="s">
        <v>40</v>
      </c>
      <c r="C10" s="7">
        <v>5500</v>
      </c>
      <c r="D10" s="7">
        <v>2744</v>
      </c>
      <c r="E10" s="7">
        <v>2553</v>
      </c>
      <c r="F10" s="7">
        <v>191</v>
      </c>
      <c r="G10" s="7">
        <v>2756</v>
      </c>
    </row>
    <row r="11" spans="1:12" ht="11.65" customHeight="1">
      <c r="A11" s="19" t="s">
        <v>40</v>
      </c>
      <c r="B11" s="32" t="s">
        <v>10</v>
      </c>
      <c r="C11" s="6">
        <v>2880</v>
      </c>
      <c r="D11" s="6">
        <v>1410</v>
      </c>
      <c r="E11" s="6">
        <v>1358</v>
      </c>
      <c r="F11" s="6">
        <v>52</v>
      </c>
      <c r="G11" s="6">
        <v>1470</v>
      </c>
      <c r="H11" t="s">
        <v>40</v>
      </c>
      <c r="I11" t="s">
        <v>40</v>
      </c>
      <c r="K11" t="s">
        <v>40</v>
      </c>
      <c r="L11" t="s">
        <v>40</v>
      </c>
    </row>
    <row r="12" spans="1:12" ht="11.65" customHeight="1">
      <c r="A12" s="19" t="s">
        <v>40</v>
      </c>
      <c r="B12" s="32" t="s">
        <v>11</v>
      </c>
      <c r="C12" s="6">
        <v>372</v>
      </c>
      <c r="D12" s="6">
        <v>188</v>
      </c>
      <c r="E12" s="6">
        <v>176</v>
      </c>
      <c r="F12" s="6">
        <v>12</v>
      </c>
      <c r="G12" s="6">
        <v>184</v>
      </c>
      <c r="H12" t="s">
        <v>40</v>
      </c>
      <c r="I12" t="s">
        <v>40</v>
      </c>
      <c r="K12" t="s">
        <v>40</v>
      </c>
      <c r="L12" t="s">
        <v>40</v>
      </c>
    </row>
    <row r="13" spans="1:12" ht="11.65" customHeight="1">
      <c r="A13" s="19" t="s">
        <v>40</v>
      </c>
      <c r="B13" s="32" t="s">
        <v>12</v>
      </c>
      <c r="C13" s="6">
        <v>2248</v>
      </c>
      <c r="D13" s="6">
        <v>1146</v>
      </c>
      <c r="E13" s="6">
        <v>1019</v>
      </c>
      <c r="F13" s="6">
        <v>127</v>
      </c>
      <c r="G13" s="6">
        <v>1102</v>
      </c>
      <c r="H13" t="s">
        <v>40</v>
      </c>
      <c r="I13" t="s">
        <v>40</v>
      </c>
      <c r="K13" t="s">
        <v>40</v>
      </c>
      <c r="L13" t="s">
        <v>40</v>
      </c>
    </row>
    <row r="14" spans="1:12" ht="13.15" customHeight="1">
      <c r="A14" s="18" t="s">
        <v>14</v>
      </c>
      <c r="B14" s="33" t="s">
        <v>40</v>
      </c>
      <c r="C14" s="7">
        <v>5356</v>
      </c>
      <c r="D14" s="7">
        <v>3885</v>
      </c>
      <c r="E14" s="7">
        <v>3770</v>
      </c>
      <c r="F14" s="7">
        <v>115</v>
      </c>
      <c r="G14" s="7">
        <v>1471</v>
      </c>
    </row>
    <row r="15" spans="1:12" ht="11.65" customHeight="1">
      <c r="A15" s="19" t="s">
        <v>40</v>
      </c>
      <c r="B15" s="32" t="s">
        <v>10</v>
      </c>
      <c r="C15" s="6">
        <v>2575</v>
      </c>
      <c r="D15" s="6">
        <v>1693</v>
      </c>
      <c r="E15" s="6">
        <v>1654</v>
      </c>
      <c r="F15" s="6">
        <v>39</v>
      </c>
      <c r="G15" s="6">
        <v>882</v>
      </c>
      <c r="H15" t="s">
        <v>40</v>
      </c>
      <c r="I15" t="s">
        <v>40</v>
      </c>
      <c r="K15" t="s">
        <v>40</v>
      </c>
      <c r="L15" t="s">
        <v>40</v>
      </c>
    </row>
    <row r="16" spans="1:12" ht="11.65" customHeight="1">
      <c r="A16" s="19" t="s">
        <v>40</v>
      </c>
      <c r="B16" s="32" t="s">
        <v>11</v>
      </c>
      <c r="C16" s="6">
        <v>308</v>
      </c>
      <c r="D16" s="6">
        <v>216</v>
      </c>
      <c r="E16" s="6">
        <v>210</v>
      </c>
      <c r="F16" s="6">
        <v>6</v>
      </c>
      <c r="G16" s="6">
        <v>92</v>
      </c>
      <c r="H16" t="s">
        <v>40</v>
      </c>
      <c r="I16" t="s">
        <v>40</v>
      </c>
      <c r="K16" t="s">
        <v>40</v>
      </c>
      <c r="L16" t="s">
        <v>40</v>
      </c>
    </row>
    <row r="17" spans="1:12" ht="11.65" customHeight="1">
      <c r="A17" s="20" t="s">
        <v>40</v>
      </c>
      <c r="B17" s="34" t="s">
        <v>12</v>
      </c>
      <c r="C17" s="8">
        <v>2473</v>
      </c>
      <c r="D17" s="8">
        <v>1976</v>
      </c>
      <c r="E17" s="8">
        <v>1906</v>
      </c>
      <c r="F17" s="8">
        <v>70</v>
      </c>
      <c r="G17" s="8">
        <v>497</v>
      </c>
      <c r="H17" t="s">
        <v>40</v>
      </c>
      <c r="I17" t="s">
        <v>40</v>
      </c>
      <c r="K17" t="s">
        <v>40</v>
      </c>
      <c r="L17" t="s">
        <v>40</v>
      </c>
    </row>
    <row r="18" spans="1:12" s="28" customFormat="1" ht="33" customHeight="1">
      <c r="A18" s="25" t="s">
        <v>52</v>
      </c>
      <c r="B18" s="26" t="s">
        <v>40</v>
      </c>
      <c r="C18" s="27" t="s">
        <v>40</v>
      </c>
      <c r="D18" s="27" t="s">
        <v>40</v>
      </c>
      <c r="E18" s="27" t="s">
        <v>40</v>
      </c>
      <c r="F18" s="27" t="s">
        <v>40</v>
      </c>
      <c r="G18" s="27" t="s">
        <v>40</v>
      </c>
      <c r="J18" s="28" t="s">
        <v>40</v>
      </c>
    </row>
    <row r="19" spans="1:12" ht="16.149999999999999" customHeight="1">
      <c r="A19" s="14" t="s">
        <v>53</v>
      </c>
      <c r="B19" s="15" t="s">
        <v>40</v>
      </c>
      <c r="C19" s="16" t="s">
        <v>40</v>
      </c>
      <c r="D19" s="16" t="s">
        <v>40</v>
      </c>
      <c r="E19" s="16" t="s">
        <v>40</v>
      </c>
      <c r="F19" s="17" t="s">
        <v>40</v>
      </c>
      <c r="G19" s="17" t="s">
        <v>40</v>
      </c>
      <c r="J19" t="s">
        <v>40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L55"/>
  <sheetViews>
    <sheetView showGridLines="0" zoomScaleNormal="100" workbookViewId="0">
      <selection sqref="A1:G1"/>
    </sheetView>
  </sheetViews>
  <sheetFormatPr baseColWidth="10" defaultRowHeight="11.25"/>
  <cols>
    <col min="1" max="1" width="21.1640625" customWidth="1"/>
    <col min="2" max="2" width="59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s="30" customFormat="1" ht="33" customHeight="1">
      <c r="A2" s="29" t="s">
        <v>34</v>
      </c>
      <c r="B2" s="29" t="s">
        <v>40</v>
      </c>
      <c r="C2" s="29" t="s">
        <v>40</v>
      </c>
      <c r="D2" s="29" t="s">
        <v>40</v>
      </c>
      <c r="E2" s="29" t="s">
        <v>40</v>
      </c>
      <c r="F2" s="29" t="s">
        <v>40</v>
      </c>
      <c r="G2" s="29" t="s">
        <v>40</v>
      </c>
      <c r="J2" s="30" t="s">
        <v>40</v>
      </c>
    </row>
    <row r="3" spans="1:12" ht="16.899999999999999" customHeight="1">
      <c r="A3" s="22" t="s">
        <v>2</v>
      </c>
      <c r="B3" s="22" t="s">
        <v>40</v>
      </c>
      <c r="C3" s="22" t="s">
        <v>3</v>
      </c>
      <c r="D3" s="22" t="s">
        <v>4</v>
      </c>
      <c r="E3" s="22" t="s">
        <v>40</v>
      </c>
      <c r="F3" s="22" t="s">
        <v>40</v>
      </c>
      <c r="G3" s="22" t="s">
        <v>40</v>
      </c>
    </row>
    <row r="4" spans="1:12" ht="16.899999999999999" customHeight="1">
      <c r="A4" s="22" t="s">
        <v>40</v>
      </c>
      <c r="B4" s="22" t="s">
        <v>40</v>
      </c>
      <c r="C4" s="22" t="s">
        <v>40</v>
      </c>
      <c r="D4" s="22" t="s">
        <v>5</v>
      </c>
      <c r="E4" s="22" t="s">
        <v>40</v>
      </c>
      <c r="F4" s="22" t="s">
        <v>40</v>
      </c>
      <c r="G4" s="22" t="s">
        <v>41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22" t="s">
        <v>40</v>
      </c>
      <c r="B5" s="22" t="s">
        <v>40</v>
      </c>
      <c r="C5" s="22" t="s">
        <v>40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3.15" customHeight="1">
      <c r="A6" s="23" t="s">
        <v>6</v>
      </c>
      <c r="B6" s="31" t="s">
        <v>40</v>
      </c>
      <c r="C6" s="7">
        <v>24845</v>
      </c>
      <c r="D6" s="7">
        <v>13843</v>
      </c>
      <c r="E6" s="7">
        <v>12984</v>
      </c>
      <c r="F6" s="7">
        <v>859</v>
      </c>
      <c r="G6" s="7">
        <v>11002</v>
      </c>
    </row>
    <row r="7" spans="1:12" ht="11.65" customHeight="1">
      <c r="A7" s="19" t="s">
        <v>40</v>
      </c>
      <c r="B7" s="32" t="s">
        <v>10</v>
      </c>
      <c r="C7" s="6">
        <v>9028</v>
      </c>
      <c r="D7" s="6">
        <v>4637</v>
      </c>
      <c r="E7" s="6">
        <v>4465</v>
      </c>
      <c r="F7" s="6">
        <v>172</v>
      </c>
      <c r="G7" s="6">
        <v>4391</v>
      </c>
      <c r="H7" t="s">
        <v>40</v>
      </c>
      <c r="I7" t="s">
        <v>40</v>
      </c>
      <c r="K7" t="s">
        <v>40</v>
      </c>
      <c r="L7" t="s">
        <v>40</v>
      </c>
    </row>
    <row r="8" spans="1:12" ht="11.65" customHeight="1">
      <c r="A8" s="19" t="s">
        <v>40</v>
      </c>
      <c r="B8" s="32" t="s">
        <v>11</v>
      </c>
      <c r="C8" s="6">
        <v>952</v>
      </c>
      <c r="D8" s="6">
        <v>555</v>
      </c>
      <c r="E8" s="6">
        <v>526</v>
      </c>
      <c r="F8" s="6">
        <v>29</v>
      </c>
      <c r="G8" s="6">
        <v>397</v>
      </c>
      <c r="H8" t="s">
        <v>40</v>
      </c>
      <c r="I8" t="s">
        <v>40</v>
      </c>
      <c r="K8" t="s">
        <v>40</v>
      </c>
      <c r="L8" t="s">
        <v>40</v>
      </c>
    </row>
    <row r="9" spans="1:12" ht="11.65" customHeight="1">
      <c r="A9" s="19" t="s">
        <v>40</v>
      </c>
      <c r="B9" s="32" t="s">
        <v>12</v>
      </c>
      <c r="C9" s="6">
        <v>14865</v>
      </c>
      <c r="D9" s="6">
        <v>8651</v>
      </c>
      <c r="E9" s="6">
        <v>7993</v>
      </c>
      <c r="F9" s="6">
        <v>658</v>
      </c>
      <c r="G9" s="6">
        <v>6214</v>
      </c>
      <c r="H9" t="s">
        <v>40</v>
      </c>
      <c r="I9" t="s">
        <v>40</v>
      </c>
      <c r="K9" t="s">
        <v>40</v>
      </c>
      <c r="L9" t="s">
        <v>40</v>
      </c>
    </row>
    <row r="10" spans="1:12" ht="13.15" customHeight="1">
      <c r="A10" s="18" t="s">
        <v>13</v>
      </c>
      <c r="B10" s="33" t="s">
        <v>40</v>
      </c>
      <c r="C10" s="7">
        <v>12947</v>
      </c>
      <c r="D10" s="7">
        <v>5569</v>
      </c>
      <c r="E10" s="7">
        <v>5076</v>
      </c>
      <c r="F10" s="7">
        <v>493</v>
      </c>
      <c r="G10" s="7">
        <v>7378</v>
      </c>
    </row>
    <row r="11" spans="1:12" ht="11.65" customHeight="1">
      <c r="A11" s="19" t="s">
        <v>40</v>
      </c>
      <c r="B11" s="32" t="s">
        <v>10</v>
      </c>
      <c r="C11" s="6">
        <v>5048</v>
      </c>
      <c r="D11" s="6">
        <v>2275</v>
      </c>
      <c r="E11" s="6">
        <v>2177</v>
      </c>
      <c r="F11" s="6">
        <v>98</v>
      </c>
      <c r="G11" s="6">
        <v>2773</v>
      </c>
      <c r="H11" t="s">
        <v>40</v>
      </c>
      <c r="I11" t="s">
        <v>40</v>
      </c>
      <c r="K11" t="s">
        <v>40</v>
      </c>
      <c r="L11" t="s">
        <v>40</v>
      </c>
    </row>
    <row r="12" spans="1:12" ht="11.65" customHeight="1">
      <c r="A12" s="19" t="s">
        <v>40</v>
      </c>
      <c r="B12" s="32" t="s">
        <v>11</v>
      </c>
      <c r="C12" s="6">
        <v>498</v>
      </c>
      <c r="D12" s="6">
        <v>250</v>
      </c>
      <c r="E12" s="6">
        <v>238</v>
      </c>
      <c r="F12" s="6">
        <v>12</v>
      </c>
      <c r="G12" s="6">
        <v>248</v>
      </c>
      <c r="H12" t="s">
        <v>40</v>
      </c>
      <c r="I12" t="s">
        <v>40</v>
      </c>
      <c r="K12" t="s">
        <v>40</v>
      </c>
      <c r="L12" t="s">
        <v>40</v>
      </c>
    </row>
    <row r="13" spans="1:12" ht="11.65" customHeight="1">
      <c r="A13" s="19" t="s">
        <v>40</v>
      </c>
      <c r="B13" s="32" t="s">
        <v>12</v>
      </c>
      <c r="C13" s="6">
        <v>7401</v>
      </c>
      <c r="D13" s="6">
        <v>3044</v>
      </c>
      <c r="E13" s="6">
        <v>2661</v>
      </c>
      <c r="F13" s="6">
        <v>383</v>
      </c>
      <c r="G13" s="6">
        <v>4357</v>
      </c>
      <c r="H13" t="s">
        <v>40</v>
      </c>
      <c r="I13" t="s">
        <v>40</v>
      </c>
      <c r="K13" t="s">
        <v>40</v>
      </c>
      <c r="L13" t="s">
        <v>40</v>
      </c>
    </row>
    <row r="14" spans="1:12" ht="13.15" customHeight="1">
      <c r="A14" s="18" t="s">
        <v>14</v>
      </c>
      <c r="B14" s="33" t="s">
        <v>40</v>
      </c>
      <c r="C14" s="7">
        <v>11898</v>
      </c>
      <c r="D14" s="7">
        <v>8274</v>
      </c>
      <c r="E14" s="7">
        <v>7908</v>
      </c>
      <c r="F14" s="7">
        <v>366</v>
      </c>
      <c r="G14" s="7">
        <v>3624</v>
      </c>
    </row>
    <row r="15" spans="1:12" ht="11.65" customHeight="1">
      <c r="A15" s="19" t="s">
        <v>40</v>
      </c>
      <c r="B15" s="32" t="s">
        <v>10</v>
      </c>
      <c r="C15" s="6">
        <v>3980</v>
      </c>
      <c r="D15" s="6">
        <v>2362</v>
      </c>
      <c r="E15" s="6">
        <v>2288</v>
      </c>
      <c r="F15" s="6">
        <v>74</v>
      </c>
      <c r="G15" s="6">
        <v>1618</v>
      </c>
      <c r="H15" t="s">
        <v>40</v>
      </c>
      <c r="I15" t="s">
        <v>40</v>
      </c>
      <c r="K15" t="s">
        <v>40</v>
      </c>
      <c r="L15" t="s">
        <v>40</v>
      </c>
    </row>
    <row r="16" spans="1:12" ht="11.65" customHeight="1">
      <c r="A16" s="19" t="s">
        <v>40</v>
      </c>
      <c r="B16" s="32" t="s">
        <v>11</v>
      </c>
      <c r="C16" s="6">
        <v>454</v>
      </c>
      <c r="D16" s="6">
        <v>305</v>
      </c>
      <c r="E16" s="6">
        <v>288</v>
      </c>
      <c r="F16" s="6">
        <v>17</v>
      </c>
      <c r="G16" s="6">
        <v>149</v>
      </c>
      <c r="H16" t="s">
        <v>40</v>
      </c>
      <c r="I16" t="s">
        <v>40</v>
      </c>
      <c r="K16" t="s">
        <v>40</v>
      </c>
      <c r="L16" t="s">
        <v>40</v>
      </c>
    </row>
    <row r="17" spans="1:12" ht="11.65" customHeight="1">
      <c r="A17" s="20" t="s">
        <v>40</v>
      </c>
      <c r="B17" s="34" t="s">
        <v>12</v>
      </c>
      <c r="C17" s="8">
        <v>7464</v>
      </c>
      <c r="D17" s="8">
        <v>5607</v>
      </c>
      <c r="E17" s="8">
        <v>5332</v>
      </c>
      <c r="F17" s="8">
        <v>275</v>
      </c>
      <c r="G17" s="8">
        <v>1857</v>
      </c>
      <c r="H17" t="s">
        <v>40</v>
      </c>
      <c r="I17" t="s">
        <v>40</v>
      </c>
      <c r="K17" t="s">
        <v>40</v>
      </c>
      <c r="L17" t="s">
        <v>40</v>
      </c>
    </row>
    <row r="18" spans="1:12" s="28" customFormat="1" ht="33" customHeight="1">
      <c r="A18" s="25" t="s">
        <v>52</v>
      </c>
      <c r="B18" s="26" t="s">
        <v>40</v>
      </c>
      <c r="C18" s="27" t="s">
        <v>40</v>
      </c>
      <c r="D18" s="27" t="s">
        <v>40</v>
      </c>
      <c r="E18" s="27" t="s">
        <v>40</v>
      </c>
      <c r="F18" s="27" t="s">
        <v>40</v>
      </c>
      <c r="G18" s="27" t="s">
        <v>40</v>
      </c>
      <c r="J18" s="28" t="s">
        <v>40</v>
      </c>
    </row>
    <row r="19" spans="1:12" ht="16.149999999999999" customHeight="1">
      <c r="A19" s="14" t="s">
        <v>53</v>
      </c>
      <c r="B19" s="15" t="s">
        <v>40</v>
      </c>
      <c r="C19" s="16" t="s">
        <v>40</v>
      </c>
      <c r="D19" s="16" t="s">
        <v>40</v>
      </c>
      <c r="E19" s="16" t="s">
        <v>40</v>
      </c>
      <c r="F19" s="17" t="s">
        <v>40</v>
      </c>
      <c r="G19" s="17" t="s">
        <v>40</v>
      </c>
      <c r="J19" t="s">
        <v>40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L55"/>
  <sheetViews>
    <sheetView showGridLines="0" zoomScaleNormal="100" workbookViewId="0">
      <selection sqref="A1:G1"/>
    </sheetView>
  </sheetViews>
  <sheetFormatPr baseColWidth="10" defaultRowHeight="11.25"/>
  <cols>
    <col min="1" max="1" width="21.1640625" customWidth="1"/>
    <col min="2" max="2" width="59.1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s="30" customFormat="1" ht="33" customHeight="1">
      <c r="A2" s="29" t="s">
        <v>35</v>
      </c>
      <c r="B2" s="29" t="s">
        <v>40</v>
      </c>
      <c r="C2" s="29" t="s">
        <v>40</v>
      </c>
      <c r="D2" s="29" t="s">
        <v>40</v>
      </c>
      <c r="E2" s="29" t="s">
        <v>40</v>
      </c>
      <c r="F2" s="29" t="s">
        <v>40</v>
      </c>
      <c r="G2" s="29" t="s">
        <v>40</v>
      </c>
      <c r="J2" s="30" t="s">
        <v>40</v>
      </c>
    </row>
    <row r="3" spans="1:12" ht="16.899999999999999" customHeight="1">
      <c r="A3" s="22" t="s">
        <v>2</v>
      </c>
      <c r="B3" s="22" t="s">
        <v>40</v>
      </c>
      <c r="C3" s="22" t="s">
        <v>3</v>
      </c>
      <c r="D3" s="22" t="s">
        <v>4</v>
      </c>
      <c r="E3" s="22" t="s">
        <v>40</v>
      </c>
      <c r="F3" s="22" t="s">
        <v>40</v>
      </c>
      <c r="G3" s="22" t="s">
        <v>40</v>
      </c>
    </row>
    <row r="4" spans="1:12" ht="16.899999999999999" customHeight="1">
      <c r="A4" s="22" t="s">
        <v>40</v>
      </c>
      <c r="B4" s="22" t="s">
        <v>40</v>
      </c>
      <c r="C4" s="22" t="s">
        <v>40</v>
      </c>
      <c r="D4" s="22" t="s">
        <v>5</v>
      </c>
      <c r="E4" s="22" t="s">
        <v>40</v>
      </c>
      <c r="F4" s="22" t="s">
        <v>40</v>
      </c>
      <c r="G4" s="22" t="s">
        <v>41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22" t="s">
        <v>40</v>
      </c>
      <c r="B5" s="22" t="s">
        <v>40</v>
      </c>
      <c r="C5" s="22" t="s">
        <v>40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3.15" customHeight="1">
      <c r="A6" s="23" t="s">
        <v>6</v>
      </c>
      <c r="B6" s="31" t="s">
        <v>40</v>
      </c>
      <c r="C6" s="7">
        <v>330346</v>
      </c>
      <c r="D6" s="7">
        <v>210504</v>
      </c>
      <c r="E6" s="7">
        <v>194404</v>
      </c>
      <c r="F6" s="7">
        <v>16100</v>
      </c>
      <c r="G6" s="7">
        <v>119842</v>
      </c>
    </row>
    <row r="7" spans="1:12" ht="11.65" customHeight="1">
      <c r="A7" s="19" t="s">
        <v>40</v>
      </c>
      <c r="B7" s="32" t="s">
        <v>10</v>
      </c>
      <c r="C7" s="6">
        <v>190857</v>
      </c>
      <c r="D7" s="6">
        <v>116363</v>
      </c>
      <c r="E7" s="6">
        <v>110916</v>
      </c>
      <c r="F7" s="6">
        <v>5447</v>
      </c>
      <c r="G7" s="6">
        <v>74494</v>
      </c>
      <c r="H7" t="s">
        <v>40</v>
      </c>
      <c r="I7" t="s">
        <v>40</v>
      </c>
      <c r="K7" t="s">
        <v>40</v>
      </c>
      <c r="L7" t="s">
        <v>40</v>
      </c>
    </row>
    <row r="8" spans="1:12" ht="11.65" customHeight="1">
      <c r="A8" s="19" t="s">
        <v>40</v>
      </c>
      <c r="B8" s="32" t="s">
        <v>11</v>
      </c>
      <c r="C8" s="6">
        <v>17735</v>
      </c>
      <c r="D8" s="6">
        <v>10694</v>
      </c>
      <c r="E8" s="6">
        <v>9983</v>
      </c>
      <c r="F8" s="6">
        <v>711</v>
      </c>
      <c r="G8" s="6">
        <v>7041</v>
      </c>
      <c r="H8" t="s">
        <v>40</v>
      </c>
      <c r="I8" t="s">
        <v>40</v>
      </c>
      <c r="K8" t="s">
        <v>40</v>
      </c>
      <c r="L8" t="s">
        <v>40</v>
      </c>
    </row>
    <row r="9" spans="1:12" ht="11.65" customHeight="1">
      <c r="A9" s="19" t="s">
        <v>40</v>
      </c>
      <c r="B9" s="32" t="s">
        <v>12</v>
      </c>
      <c r="C9" s="6">
        <v>121754</v>
      </c>
      <c r="D9" s="6">
        <v>83447</v>
      </c>
      <c r="E9" s="6">
        <v>73505</v>
      </c>
      <c r="F9" s="6">
        <v>9942</v>
      </c>
      <c r="G9" s="6">
        <v>38307</v>
      </c>
      <c r="H9" t="s">
        <v>40</v>
      </c>
      <c r="I9" t="s">
        <v>40</v>
      </c>
      <c r="K9" t="s">
        <v>40</v>
      </c>
      <c r="L9" t="s">
        <v>40</v>
      </c>
    </row>
    <row r="10" spans="1:12" ht="13.15" customHeight="1">
      <c r="A10" s="18" t="s">
        <v>13</v>
      </c>
      <c r="B10" s="33" t="s">
        <v>40</v>
      </c>
      <c r="C10" s="7">
        <v>175830</v>
      </c>
      <c r="D10" s="7">
        <v>99810</v>
      </c>
      <c r="E10" s="7">
        <v>90448</v>
      </c>
      <c r="F10" s="7">
        <v>9362</v>
      </c>
      <c r="G10" s="7">
        <v>76020</v>
      </c>
    </row>
    <row r="11" spans="1:12" ht="11.65" customHeight="1">
      <c r="A11" s="19" t="s">
        <v>40</v>
      </c>
      <c r="B11" s="32" t="s">
        <v>10</v>
      </c>
      <c r="C11" s="6">
        <v>105467</v>
      </c>
      <c r="D11" s="6">
        <v>58460</v>
      </c>
      <c r="E11" s="6">
        <v>55071</v>
      </c>
      <c r="F11" s="6">
        <v>3389</v>
      </c>
      <c r="G11" s="6">
        <v>47007</v>
      </c>
      <c r="H11" t="s">
        <v>40</v>
      </c>
      <c r="I11" t="s">
        <v>40</v>
      </c>
      <c r="K11" t="s">
        <v>40</v>
      </c>
      <c r="L11" t="s">
        <v>40</v>
      </c>
    </row>
    <row r="12" spans="1:12" ht="11.65" customHeight="1">
      <c r="A12" s="19" t="s">
        <v>40</v>
      </c>
      <c r="B12" s="32" t="s">
        <v>11</v>
      </c>
      <c r="C12" s="6">
        <v>9770</v>
      </c>
      <c r="D12" s="6">
        <v>5374</v>
      </c>
      <c r="E12" s="6">
        <v>4960</v>
      </c>
      <c r="F12" s="6">
        <v>414</v>
      </c>
      <c r="G12" s="6">
        <v>4396</v>
      </c>
      <c r="H12" t="s">
        <v>40</v>
      </c>
      <c r="I12" t="s">
        <v>40</v>
      </c>
      <c r="K12" t="s">
        <v>40</v>
      </c>
      <c r="L12" t="s">
        <v>40</v>
      </c>
    </row>
    <row r="13" spans="1:12" ht="11.65" customHeight="1">
      <c r="A13" s="19" t="s">
        <v>40</v>
      </c>
      <c r="B13" s="32" t="s">
        <v>12</v>
      </c>
      <c r="C13" s="6">
        <v>60593</v>
      </c>
      <c r="D13" s="6">
        <v>35976</v>
      </c>
      <c r="E13" s="6">
        <v>30417</v>
      </c>
      <c r="F13" s="6">
        <v>5559</v>
      </c>
      <c r="G13" s="6">
        <v>24617</v>
      </c>
      <c r="H13" t="s">
        <v>40</v>
      </c>
      <c r="I13" t="s">
        <v>40</v>
      </c>
      <c r="K13" t="s">
        <v>40</v>
      </c>
      <c r="L13" t="s">
        <v>40</v>
      </c>
    </row>
    <row r="14" spans="1:12" ht="13.15" customHeight="1">
      <c r="A14" s="18" t="s">
        <v>14</v>
      </c>
      <c r="B14" s="33" t="s">
        <v>40</v>
      </c>
      <c r="C14" s="7">
        <v>154516</v>
      </c>
      <c r="D14" s="7">
        <v>110694</v>
      </c>
      <c r="E14" s="7">
        <v>103956</v>
      </c>
      <c r="F14" s="7">
        <v>6738</v>
      </c>
      <c r="G14" s="7">
        <v>43822</v>
      </c>
    </row>
    <row r="15" spans="1:12" ht="11.65" customHeight="1">
      <c r="A15" s="19" t="s">
        <v>40</v>
      </c>
      <c r="B15" s="32" t="s">
        <v>10</v>
      </c>
      <c r="C15" s="6">
        <v>85390</v>
      </c>
      <c r="D15" s="6">
        <v>57903</v>
      </c>
      <c r="E15" s="6">
        <v>55845</v>
      </c>
      <c r="F15" s="6">
        <v>2058</v>
      </c>
      <c r="G15" s="6">
        <v>27487</v>
      </c>
      <c r="H15" t="s">
        <v>40</v>
      </c>
      <c r="I15" t="s">
        <v>40</v>
      </c>
      <c r="K15" t="s">
        <v>40</v>
      </c>
      <c r="L15" t="s">
        <v>40</v>
      </c>
    </row>
    <row r="16" spans="1:12" ht="11.65" customHeight="1">
      <c r="A16" s="19" t="s">
        <v>40</v>
      </c>
      <c r="B16" s="32" t="s">
        <v>11</v>
      </c>
      <c r="C16" s="6">
        <v>7965</v>
      </c>
      <c r="D16" s="6">
        <v>5320</v>
      </c>
      <c r="E16" s="6">
        <v>5023</v>
      </c>
      <c r="F16" s="6">
        <v>297</v>
      </c>
      <c r="G16" s="6">
        <v>2645</v>
      </c>
      <c r="H16" t="s">
        <v>40</v>
      </c>
      <c r="I16" t="s">
        <v>40</v>
      </c>
      <c r="K16" t="s">
        <v>40</v>
      </c>
      <c r="L16" t="s">
        <v>40</v>
      </c>
    </row>
    <row r="17" spans="1:12" ht="11.65" customHeight="1">
      <c r="A17" s="20" t="s">
        <v>40</v>
      </c>
      <c r="B17" s="34" t="s">
        <v>12</v>
      </c>
      <c r="C17" s="8">
        <v>61161</v>
      </c>
      <c r="D17" s="8">
        <v>47471</v>
      </c>
      <c r="E17" s="8">
        <v>43088</v>
      </c>
      <c r="F17" s="8">
        <v>4383</v>
      </c>
      <c r="G17" s="8">
        <v>13690</v>
      </c>
      <c r="H17" t="s">
        <v>40</v>
      </c>
      <c r="I17" t="s">
        <v>40</v>
      </c>
      <c r="K17" t="s">
        <v>40</v>
      </c>
      <c r="L17" t="s">
        <v>40</v>
      </c>
    </row>
    <row r="18" spans="1:12" s="28" customFormat="1" ht="33" customHeight="1">
      <c r="A18" s="25" t="s">
        <v>52</v>
      </c>
      <c r="B18" s="26" t="s">
        <v>40</v>
      </c>
      <c r="C18" s="27" t="s">
        <v>40</v>
      </c>
      <c r="D18" s="27" t="s">
        <v>40</v>
      </c>
      <c r="E18" s="27" t="s">
        <v>40</v>
      </c>
      <c r="F18" s="27" t="s">
        <v>40</v>
      </c>
      <c r="G18" s="27" t="s">
        <v>40</v>
      </c>
      <c r="J18" s="28" t="s">
        <v>40</v>
      </c>
    </row>
    <row r="19" spans="1:12" ht="16.149999999999999" customHeight="1">
      <c r="A19" s="14" t="s">
        <v>53</v>
      </c>
      <c r="B19" s="15" t="s">
        <v>40</v>
      </c>
      <c r="C19" s="16" t="s">
        <v>40</v>
      </c>
      <c r="D19" s="16" t="s">
        <v>40</v>
      </c>
      <c r="E19" s="16" t="s">
        <v>40</v>
      </c>
      <c r="F19" s="17" t="s">
        <v>40</v>
      </c>
      <c r="G19" s="17" t="s">
        <v>40</v>
      </c>
      <c r="J19" t="s">
        <v>40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L55"/>
  <sheetViews>
    <sheetView showGridLines="0" zoomScaleNormal="100" workbookViewId="0">
      <selection sqref="A1:G1"/>
    </sheetView>
  </sheetViews>
  <sheetFormatPr baseColWidth="10" defaultRowHeight="11.25"/>
  <cols>
    <col min="1" max="1" width="21.1640625" customWidth="1"/>
    <col min="2" max="2" width="57.33203125" bestFit="1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s="30" customFormat="1" ht="33" customHeight="1">
      <c r="A2" s="29" t="s">
        <v>36</v>
      </c>
      <c r="B2" s="29" t="s">
        <v>40</v>
      </c>
      <c r="C2" s="29" t="s">
        <v>40</v>
      </c>
      <c r="D2" s="29" t="s">
        <v>40</v>
      </c>
      <c r="E2" s="29" t="s">
        <v>40</v>
      </c>
      <c r="F2" s="29" t="s">
        <v>40</v>
      </c>
      <c r="G2" s="29" t="s">
        <v>40</v>
      </c>
      <c r="J2" s="30" t="s">
        <v>40</v>
      </c>
    </row>
    <row r="3" spans="1:12" ht="16.899999999999999" customHeight="1">
      <c r="A3" s="22" t="s">
        <v>2</v>
      </c>
      <c r="B3" s="22" t="s">
        <v>40</v>
      </c>
      <c r="C3" s="22" t="s">
        <v>3</v>
      </c>
      <c r="D3" s="22" t="s">
        <v>4</v>
      </c>
      <c r="E3" s="22" t="s">
        <v>40</v>
      </c>
      <c r="F3" s="22" t="s">
        <v>40</v>
      </c>
      <c r="G3" s="22" t="s">
        <v>40</v>
      </c>
    </row>
    <row r="4" spans="1:12" ht="16.899999999999999" customHeight="1">
      <c r="A4" s="22" t="s">
        <v>40</v>
      </c>
      <c r="B4" s="22" t="s">
        <v>40</v>
      </c>
      <c r="C4" s="22" t="s">
        <v>40</v>
      </c>
      <c r="D4" s="22" t="s">
        <v>5</v>
      </c>
      <c r="E4" s="22" t="s">
        <v>40</v>
      </c>
      <c r="F4" s="22" t="s">
        <v>40</v>
      </c>
      <c r="G4" s="22" t="s">
        <v>41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22" t="s">
        <v>40</v>
      </c>
      <c r="B5" s="22" t="s">
        <v>40</v>
      </c>
      <c r="C5" s="22" t="s">
        <v>40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3.15" customHeight="1">
      <c r="A6" s="23" t="s">
        <v>6</v>
      </c>
      <c r="B6" s="31" t="s">
        <v>40</v>
      </c>
      <c r="C6" s="7">
        <v>11905</v>
      </c>
      <c r="D6" s="7">
        <v>6031</v>
      </c>
      <c r="E6" s="7">
        <v>5639</v>
      </c>
      <c r="F6" s="7">
        <v>392</v>
      </c>
      <c r="G6" s="7">
        <v>5874</v>
      </c>
    </row>
    <row r="7" spans="1:12" ht="11.65" customHeight="1">
      <c r="A7" s="19" t="s">
        <v>40</v>
      </c>
      <c r="B7" s="32" t="s">
        <v>10</v>
      </c>
      <c r="C7" s="6">
        <v>4103</v>
      </c>
      <c r="D7" s="6">
        <v>1899</v>
      </c>
      <c r="E7" s="6">
        <v>1830</v>
      </c>
      <c r="F7" s="6">
        <v>69</v>
      </c>
      <c r="G7" s="6">
        <v>2204</v>
      </c>
      <c r="H7" t="s">
        <v>40</v>
      </c>
      <c r="I7" t="s">
        <v>40</v>
      </c>
      <c r="K7" t="s">
        <v>40</v>
      </c>
      <c r="L7" t="s">
        <v>40</v>
      </c>
    </row>
    <row r="8" spans="1:12" ht="11.65" customHeight="1">
      <c r="A8" s="19" t="s">
        <v>40</v>
      </c>
      <c r="B8" s="32" t="s">
        <v>11</v>
      </c>
      <c r="C8" s="6">
        <v>563</v>
      </c>
      <c r="D8" s="6">
        <v>293</v>
      </c>
      <c r="E8" s="6">
        <v>280</v>
      </c>
      <c r="F8" s="6">
        <v>13</v>
      </c>
      <c r="G8" s="6">
        <v>270</v>
      </c>
      <c r="H8" t="s">
        <v>40</v>
      </c>
      <c r="I8" t="s">
        <v>40</v>
      </c>
      <c r="K8" t="s">
        <v>40</v>
      </c>
      <c r="L8" t="s">
        <v>40</v>
      </c>
    </row>
    <row r="9" spans="1:12" ht="11.65" customHeight="1">
      <c r="A9" s="19" t="s">
        <v>40</v>
      </c>
      <c r="B9" s="32" t="s">
        <v>12</v>
      </c>
      <c r="C9" s="6">
        <v>7239</v>
      </c>
      <c r="D9" s="6">
        <v>3839</v>
      </c>
      <c r="E9" s="6">
        <v>3529</v>
      </c>
      <c r="F9" s="6">
        <v>310</v>
      </c>
      <c r="G9" s="6">
        <v>3400</v>
      </c>
      <c r="H9" t="s">
        <v>40</v>
      </c>
      <c r="I9" t="s">
        <v>40</v>
      </c>
      <c r="K9" t="s">
        <v>40</v>
      </c>
      <c r="L9" t="s">
        <v>40</v>
      </c>
    </row>
    <row r="10" spans="1:12" ht="13.15" customHeight="1">
      <c r="A10" s="18" t="s">
        <v>13</v>
      </c>
      <c r="B10" s="33" t="s">
        <v>40</v>
      </c>
      <c r="C10" s="7">
        <v>6147</v>
      </c>
      <c r="D10" s="7">
        <v>2370</v>
      </c>
      <c r="E10" s="7">
        <v>2131</v>
      </c>
      <c r="F10" s="7">
        <v>239</v>
      </c>
      <c r="G10" s="7">
        <v>3777</v>
      </c>
    </row>
    <row r="11" spans="1:12" ht="11.65" customHeight="1">
      <c r="A11" s="19" t="s">
        <v>40</v>
      </c>
      <c r="B11" s="32" t="s">
        <v>10</v>
      </c>
      <c r="C11" s="6">
        <v>2210</v>
      </c>
      <c r="D11" s="6">
        <v>857</v>
      </c>
      <c r="E11" s="6">
        <v>814</v>
      </c>
      <c r="F11" s="6">
        <v>43</v>
      </c>
      <c r="G11" s="6">
        <v>1353</v>
      </c>
      <c r="H11" t="s">
        <v>40</v>
      </c>
      <c r="I11" t="s">
        <v>40</v>
      </c>
      <c r="K11" t="s">
        <v>40</v>
      </c>
      <c r="L11" t="s">
        <v>40</v>
      </c>
    </row>
    <row r="12" spans="1:12" ht="11.65" customHeight="1">
      <c r="A12" s="19" t="s">
        <v>40</v>
      </c>
      <c r="B12" s="32" t="s">
        <v>11</v>
      </c>
      <c r="C12" s="6">
        <v>284</v>
      </c>
      <c r="D12" s="6">
        <v>117</v>
      </c>
      <c r="E12" s="6">
        <v>114</v>
      </c>
      <c r="F12" s="6">
        <v>3</v>
      </c>
      <c r="G12" s="6">
        <v>167</v>
      </c>
      <c r="H12" t="s">
        <v>40</v>
      </c>
      <c r="I12" t="s">
        <v>40</v>
      </c>
      <c r="K12" t="s">
        <v>40</v>
      </c>
      <c r="L12" t="s">
        <v>40</v>
      </c>
    </row>
    <row r="13" spans="1:12" ht="11.65" customHeight="1">
      <c r="A13" s="19" t="s">
        <v>40</v>
      </c>
      <c r="B13" s="32" t="s">
        <v>12</v>
      </c>
      <c r="C13" s="6">
        <v>3653</v>
      </c>
      <c r="D13" s="6">
        <v>1396</v>
      </c>
      <c r="E13" s="6">
        <v>1203</v>
      </c>
      <c r="F13" s="6">
        <v>193</v>
      </c>
      <c r="G13" s="6">
        <v>2257</v>
      </c>
      <c r="H13" t="s">
        <v>40</v>
      </c>
      <c r="I13" t="s">
        <v>40</v>
      </c>
      <c r="K13" t="s">
        <v>40</v>
      </c>
      <c r="L13" t="s">
        <v>40</v>
      </c>
    </row>
    <row r="14" spans="1:12" ht="13.15" customHeight="1">
      <c r="A14" s="18" t="s">
        <v>14</v>
      </c>
      <c r="B14" s="33" t="s">
        <v>40</v>
      </c>
      <c r="C14" s="7">
        <v>5758</v>
      </c>
      <c r="D14" s="7">
        <v>3661</v>
      </c>
      <c r="E14" s="7">
        <v>3508</v>
      </c>
      <c r="F14" s="7">
        <v>153</v>
      </c>
      <c r="G14" s="7">
        <v>2097</v>
      </c>
    </row>
    <row r="15" spans="1:12" ht="11.65" customHeight="1">
      <c r="A15" s="19" t="s">
        <v>40</v>
      </c>
      <c r="B15" s="32" t="s">
        <v>10</v>
      </c>
      <c r="C15" s="6">
        <v>1893</v>
      </c>
      <c r="D15" s="6">
        <v>1042</v>
      </c>
      <c r="E15" s="6">
        <v>1016</v>
      </c>
      <c r="F15" s="6">
        <v>26</v>
      </c>
      <c r="G15" s="6">
        <v>851</v>
      </c>
      <c r="H15" t="s">
        <v>40</v>
      </c>
      <c r="I15" t="s">
        <v>40</v>
      </c>
      <c r="K15" t="s">
        <v>40</v>
      </c>
      <c r="L15" t="s">
        <v>40</v>
      </c>
    </row>
    <row r="16" spans="1:12" ht="11.65" customHeight="1">
      <c r="A16" s="19" t="s">
        <v>40</v>
      </c>
      <c r="B16" s="32" t="s">
        <v>11</v>
      </c>
      <c r="C16" s="6">
        <v>279</v>
      </c>
      <c r="D16" s="6">
        <v>176</v>
      </c>
      <c r="E16" s="6">
        <v>166</v>
      </c>
      <c r="F16" s="6">
        <v>10</v>
      </c>
      <c r="G16" s="6">
        <v>103</v>
      </c>
      <c r="H16" t="s">
        <v>40</v>
      </c>
      <c r="I16" t="s">
        <v>40</v>
      </c>
      <c r="K16" t="s">
        <v>40</v>
      </c>
      <c r="L16" t="s">
        <v>40</v>
      </c>
    </row>
    <row r="17" spans="1:12" ht="11.65" customHeight="1">
      <c r="A17" s="20" t="s">
        <v>40</v>
      </c>
      <c r="B17" s="34" t="s">
        <v>12</v>
      </c>
      <c r="C17" s="8">
        <v>3586</v>
      </c>
      <c r="D17" s="8">
        <v>2443</v>
      </c>
      <c r="E17" s="8">
        <v>2326</v>
      </c>
      <c r="F17" s="8">
        <v>117</v>
      </c>
      <c r="G17" s="8">
        <v>1143</v>
      </c>
      <c r="H17" t="s">
        <v>40</v>
      </c>
      <c r="I17" t="s">
        <v>40</v>
      </c>
      <c r="K17" t="s">
        <v>40</v>
      </c>
      <c r="L17" t="s">
        <v>40</v>
      </c>
    </row>
    <row r="18" spans="1:12" s="28" customFormat="1" ht="33" customHeight="1">
      <c r="A18" s="25" t="s">
        <v>52</v>
      </c>
      <c r="B18" s="26" t="s">
        <v>40</v>
      </c>
      <c r="C18" s="27" t="s">
        <v>40</v>
      </c>
      <c r="D18" s="27" t="s">
        <v>40</v>
      </c>
      <c r="E18" s="27" t="s">
        <v>40</v>
      </c>
      <c r="F18" s="27" t="s">
        <v>40</v>
      </c>
      <c r="G18" s="27" t="s">
        <v>40</v>
      </c>
      <c r="J18" s="28" t="s">
        <v>40</v>
      </c>
    </row>
    <row r="19" spans="1:12" ht="16.149999999999999" customHeight="1">
      <c r="A19" s="14" t="s">
        <v>53</v>
      </c>
      <c r="B19" s="15" t="s">
        <v>40</v>
      </c>
      <c r="C19" s="16" t="s">
        <v>40</v>
      </c>
      <c r="D19" s="16" t="s">
        <v>40</v>
      </c>
      <c r="E19" s="16" t="s">
        <v>40</v>
      </c>
      <c r="F19" s="17" t="s">
        <v>40</v>
      </c>
      <c r="G19" s="17" t="s">
        <v>40</v>
      </c>
      <c r="J19" t="s">
        <v>40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L55"/>
  <sheetViews>
    <sheetView showGridLines="0" zoomScaleNormal="100" workbookViewId="0">
      <selection activeCell="A3" sqref="A3:B5"/>
    </sheetView>
  </sheetViews>
  <sheetFormatPr baseColWidth="10" defaultRowHeight="11.25"/>
  <cols>
    <col min="1" max="1" width="21.1640625" customWidth="1"/>
    <col min="2" max="2" width="61.832031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s="30" customFormat="1" ht="33" customHeight="1">
      <c r="A2" s="29" t="s">
        <v>37</v>
      </c>
      <c r="B2" s="29" t="s">
        <v>40</v>
      </c>
      <c r="C2" s="29" t="s">
        <v>40</v>
      </c>
      <c r="D2" s="29" t="s">
        <v>40</v>
      </c>
      <c r="E2" s="29" t="s">
        <v>40</v>
      </c>
      <c r="F2" s="29" t="s">
        <v>40</v>
      </c>
      <c r="G2" s="29" t="s">
        <v>40</v>
      </c>
      <c r="J2" s="30" t="s">
        <v>40</v>
      </c>
    </row>
    <row r="3" spans="1:12" ht="16.899999999999999" customHeight="1">
      <c r="A3" s="22" t="s">
        <v>2</v>
      </c>
      <c r="B3" s="22" t="s">
        <v>40</v>
      </c>
      <c r="C3" s="22" t="s">
        <v>3</v>
      </c>
      <c r="D3" s="22" t="s">
        <v>4</v>
      </c>
      <c r="E3" s="22" t="s">
        <v>40</v>
      </c>
      <c r="F3" s="22" t="s">
        <v>40</v>
      </c>
      <c r="G3" s="22" t="s">
        <v>40</v>
      </c>
    </row>
    <row r="4" spans="1:12" ht="16.899999999999999" customHeight="1">
      <c r="A4" s="22" t="s">
        <v>40</v>
      </c>
      <c r="B4" s="22" t="s">
        <v>40</v>
      </c>
      <c r="C4" s="22" t="s">
        <v>40</v>
      </c>
      <c r="D4" s="22" t="s">
        <v>5</v>
      </c>
      <c r="E4" s="22" t="s">
        <v>40</v>
      </c>
      <c r="F4" s="22" t="s">
        <v>40</v>
      </c>
      <c r="G4" s="22" t="s">
        <v>41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22" t="s">
        <v>40</v>
      </c>
      <c r="B5" s="22" t="s">
        <v>40</v>
      </c>
      <c r="C5" s="22" t="s">
        <v>40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3.15" customHeight="1">
      <c r="A6" s="23" t="s">
        <v>6</v>
      </c>
      <c r="B6" s="31" t="s">
        <v>40</v>
      </c>
      <c r="C6" s="7">
        <v>14335</v>
      </c>
      <c r="D6" s="7">
        <v>7886</v>
      </c>
      <c r="E6" s="7">
        <v>7421</v>
      </c>
      <c r="F6" s="7">
        <v>465</v>
      </c>
      <c r="G6" s="7">
        <v>6449</v>
      </c>
    </row>
    <row r="7" spans="1:12" ht="11.65" customHeight="1">
      <c r="A7" s="19" t="s">
        <v>40</v>
      </c>
      <c r="B7" s="32" t="s">
        <v>10</v>
      </c>
      <c r="C7" s="6">
        <v>5725</v>
      </c>
      <c r="D7" s="6">
        <v>2985</v>
      </c>
      <c r="E7" s="6">
        <v>2879</v>
      </c>
      <c r="F7" s="6">
        <v>106</v>
      </c>
      <c r="G7" s="6">
        <v>2740</v>
      </c>
      <c r="H7" t="s">
        <v>40</v>
      </c>
      <c r="I7" t="s">
        <v>40</v>
      </c>
      <c r="K7" t="s">
        <v>40</v>
      </c>
      <c r="L7" t="s">
        <v>40</v>
      </c>
    </row>
    <row r="8" spans="1:12" ht="11.65" customHeight="1">
      <c r="A8" s="19" t="s">
        <v>40</v>
      </c>
      <c r="B8" s="32" t="s">
        <v>11</v>
      </c>
      <c r="C8" s="6">
        <v>829</v>
      </c>
      <c r="D8" s="6">
        <v>437</v>
      </c>
      <c r="E8" s="6">
        <v>419</v>
      </c>
      <c r="F8" s="6">
        <v>18</v>
      </c>
      <c r="G8" s="6">
        <v>392</v>
      </c>
      <c r="H8" t="s">
        <v>40</v>
      </c>
      <c r="I8" t="s">
        <v>40</v>
      </c>
      <c r="K8" t="s">
        <v>40</v>
      </c>
      <c r="L8" t="s">
        <v>40</v>
      </c>
    </row>
    <row r="9" spans="1:12" ht="11.65" customHeight="1">
      <c r="A9" s="19" t="s">
        <v>40</v>
      </c>
      <c r="B9" s="32" t="s">
        <v>12</v>
      </c>
      <c r="C9" s="6">
        <v>7781</v>
      </c>
      <c r="D9" s="6">
        <v>4464</v>
      </c>
      <c r="E9" s="6">
        <v>4123</v>
      </c>
      <c r="F9" s="6">
        <v>341</v>
      </c>
      <c r="G9" s="6">
        <v>3317</v>
      </c>
      <c r="H9" t="s">
        <v>40</v>
      </c>
      <c r="I9" t="s">
        <v>40</v>
      </c>
      <c r="K9" t="s">
        <v>40</v>
      </c>
      <c r="L9" t="s">
        <v>40</v>
      </c>
    </row>
    <row r="10" spans="1:12" ht="13.15" customHeight="1">
      <c r="A10" s="18" t="s">
        <v>13</v>
      </c>
      <c r="B10" s="33" t="s">
        <v>40</v>
      </c>
      <c r="C10" s="7">
        <v>7300</v>
      </c>
      <c r="D10" s="7">
        <v>3269</v>
      </c>
      <c r="E10" s="7">
        <v>2974</v>
      </c>
      <c r="F10" s="7">
        <v>295</v>
      </c>
      <c r="G10" s="7">
        <v>4031</v>
      </c>
    </row>
    <row r="11" spans="1:12" ht="11.65" customHeight="1">
      <c r="A11" s="19" t="s">
        <v>40</v>
      </c>
      <c r="B11" s="32" t="s">
        <v>10</v>
      </c>
      <c r="C11" s="6">
        <v>2984</v>
      </c>
      <c r="D11" s="6">
        <v>1354</v>
      </c>
      <c r="E11" s="6">
        <v>1281</v>
      </c>
      <c r="F11" s="6">
        <v>73</v>
      </c>
      <c r="G11" s="6">
        <v>1630</v>
      </c>
      <c r="H11" t="s">
        <v>40</v>
      </c>
      <c r="I11" t="s">
        <v>40</v>
      </c>
      <c r="K11" t="s">
        <v>40</v>
      </c>
      <c r="L11" t="s">
        <v>40</v>
      </c>
    </row>
    <row r="12" spans="1:12" ht="11.65" customHeight="1">
      <c r="A12" s="19" t="s">
        <v>40</v>
      </c>
      <c r="B12" s="32" t="s">
        <v>11</v>
      </c>
      <c r="C12" s="6">
        <v>445</v>
      </c>
      <c r="D12" s="6">
        <v>201</v>
      </c>
      <c r="E12" s="6">
        <v>193</v>
      </c>
      <c r="F12" s="6">
        <v>8</v>
      </c>
      <c r="G12" s="6">
        <v>244</v>
      </c>
      <c r="H12" t="s">
        <v>40</v>
      </c>
      <c r="I12" t="s">
        <v>40</v>
      </c>
      <c r="K12" t="s">
        <v>40</v>
      </c>
      <c r="L12" t="s">
        <v>40</v>
      </c>
    </row>
    <row r="13" spans="1:12" ht="11.65" customHeight="1">
      <c r="A13" s="19" t="s">
        <v>40</v>
      </c>
      <c r="B13" s="32" t="s">
        <v>12</v>
      </c>
      <c r="C13" s="6">
        <v>3871</v>
      </c>
      <c r="D13" s="6">
        <v>1714</v>
      </c>
      <c r="E13" s="6">
        <v>1500</v>
      </c>
      <c r="F13" s="6">
        <v>214</v>
      </c>
      <c r="G13" s="6">
        <v>2157</v>
      </c>
      <c r="H13" t="s">
        <v>40</v>
      </c>
      <c r="I13" t="s">
        <v>40</v>
      </c>
      <c r="K13" t="s">
        <v>40</v>
      </c>
      <c r="L13" t="s">
        <v>40</v>
      </c>
    </row>
    <row r="14" spans="1:12" ht="13.15" customHeight="1">
      <c r="A14" s="18" t="s">
        <v>14</v>
      </c>
      <c r="B14" s="33" t="s">
        <v>40</v>
      </c>
      <c r="C14" s="7">
        <v>7035</v>
      </c>
      <c r="D14" s="7">
        <v>4617</v>
      </c>
      <c r="E14" s="7">
        <v>4447</v>
      </c>
      <c r="F14" s="7">
        <v>170</v>
      </c>
      <c r="G14" s="7">
        <v>2418</v>
      </c>
    </row>
    <row r="15" spans="1:12" ht="11.65" customHeight="1">
      <c r="A15" s="19" t="s">
        <v>40</v>
      </c>
      <c r="B15" s="32" t="s">
        <v>10</v>
      </c>
      <c r="C15" s="6">
        <v>2741</v>
      </c>
      <c r="D15" s="6">
        <v>1631</v>
      </c>
      <c r="E15" s="6">
        <v>1598</v>
      </c>
      <c r="F15" s="6">
        <v>33</v>
      </c>
      <c r="G15" s="6">
        <v>1110</v>
      </c>
      <c r="H15" t="s">
        <v>40</v>
      </c>
      <c r="I15" t="s">
        <v>40</v>
      </c>
      <c r="K15" t="s">
        <v>40</v>
      </c>
      <c r="L15" t="s">
        <v>40</v>
      </c>
    </row>
    <row r="16" spans="1:12" ht="11.65" customHeight="1">
      <c r="A16" s="19" t="s">
        <v>40</v>
      </c>
      <c r="B16" s="32" t="s">
        <v>11</v>
      </c>
      <c r="C16" s="6">
        <v>384</v>
      </c>
      <c r="D16" s="6">
        <v>236</v>
      </c>
      <c r="E16" s="6">
        <v>226</v>
      </c>
      <c r="F16" s="6">
        <v>10</v>
      </c>
      <c r="G16" s="6">
        <v>148</v>
      </c>
      <c r="H16" t="s">
        <v>40</v>
      </c>
      <c r="I16" t="s">
        <v>40</v>
      </c>
      <c r="K16" t="s">
        <v>40</v>
      </c>
      <c r="L16" t="s">
        <v>40</v>
      </c>
    </row>
    <row r="17" spans="1:12" ht="11.65" customHeight="1">
      <c r="A17" s="20" t="s">
        <v>40</v>
      </c>
      <c r="B17" s="34" t="s">
        <v>12</v>
      </c>
      <c r="C17" s="8">
        <v>3910</v>
      </c>
      <c r="D17" s="8">
        <v>2750</v>
      </c>
      <c r="E17" s="8">
        <v>2623</v>
      </c>
      <c r="F17" s="8">
        <v>127</v>
      </c>
      <c r="G17" s="8">
        <v>1160</v>
      </c>
      <c r="H17" t="s">
        <v>40</v>
      </c>
      <c r="I17" t="s">
        <v>40</v>
      </c>
      <c r="K17" t="s">
        <v>40</v>
      </c>
      <c r="L17" t="s">
        <v>40</v>
      </c>
    </row>
    <row r="18" spans="1:12" s="28" customFormat="1" ht="33" customHeight="1">
      <c r="A18" s="25" t="s">
        <v>52</v>
      </c>
      <c r="B18" s="26" t="s">
        <v>40</v>
      </c>
      <c r="C18" s="27" t="s">
        <v>40</v>
      </c>
      <c r="D18" s="27" t="s">
        <v>40</v>
      </c>
      <c r="E18" s="27" t="s">
        <v>40</v>
      </c>
      <c r="F18" s="27" t="s">
        <v>40</v>
      </c>
      <c r="G18" s="27" t="s">
        <v>40</v>
      </c>
      <c r="J18" s="28" t="s">
        <v>40</v>
      </c>
    </row>
    <row r="19" spans="1:12" ht="16.149999999999999" customHeight="1">
      <c r="A19" s="14" t="s">
        <v>53</v>
      </c>
      <c r="B19" s="15" t="s">
        <v>40</v>
      </c>
      <c r="C19" s="16" t="s">
        <v>40</v>
      </c>
      <c r="D19" s="16" t="s">
        <v>40</v>
      </c>
      <c r="E19" s="16" t="s">
        <v>40</v>
      </c>
      <c r="F19" s="17" t="s">
        <v>40</v>
      </c>
      <c r="G19" s="17" t="s">
        <v>40</v>
      </c>
      <c r="J19" t="s">
        <v>40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L55"/>
  <sheetViews>
    <sheetView showGridLines="0" zoomScaleNormal="100" workbookViewId="0">
      <selection activeCell="A3" sqref="A3:B5"/>
    </sheetView>
  </sheetViews>
  <sheetFormatPr baseColWidth="10" defaultRowHeight="11.25"/>
  <cols>
    <col min="1" max="1" width="21.1640625" customWidth="1"/>
    <col min="2" max="2" width="61.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s="30" customFormat="1" ht="33" customHeight="1">
      <c r="A2" s="29" t="s">
        <v>38</v>
      </c>
      <c r="B2" s="29" t="s">
        <v>40</v>
      </c>
      <c r="C2" s="29" t="s">
        <v>40</v>
      </c>
      <c r="D2" s="29" t="s">
        <v>40</v>
      </c>
      <c r="E2" s="29" t="s">
        <v>40</v>
      </c>
      <c r="F2" s="29" t="s">
        <v>40</v>
      </c>
      <c r="G2" s="29" t="s">
        <v>40</v>
      </c>
      <c r="J2" s="30" t="s">
        <v>40</v>
      </c>
    </row>
    <row r="3" spans="1:12" ht="16.899999999999999" customHeight="1">
      <c r="A3" s="22" t="s">
        <v>2</v>
      </c>
      <c r="B3" s="22" t="s">
        <v>40</v>
      </c>
      <c r="C3" s="22" t="s">
        <v>3</v>
      </c>
      <c r="D3" s="22" t="s">
        <v>4</v>
      </c>
      <c r="E3" s="22" t="s">
        <v>40</v>
      </c>
      <c r="F3" s="22" t="s">
        <v>40</v>
      </c>
      <c r="G3" s="22" t="s">
        <v>40</v>
      </c>
    </row>
    <row r="4" spans="1:12" ht="16.899999999999999" customHeight="1">
      <c r="A4" s="22" t="s">
        <v>40</v>
      </c>
      <c r="B4" s="22" t="s">
        <v>40</v>
      </c>
      <c r="C4" s="22" t="s">
        <v>40</v>
      </c>
      <c r="D4" s="22" t="s">
        <v>5</v>
      </c>
      <c r="E4" s="22" t="s">
        <v>40</v>
      </c>
      <c r="F4" s="22" t="s">
        <v>40</v>
      </c>
      <c r="G4" s="22" t="s">
        <v>41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22" t="s">
        <v>40</v>
      </c>
      <c r="B5" s="22" t="s">
        <v>40</v>
      </c>
      <c r="C5" s="22" t="s">
        <v>40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3.15" customHeight="1">
      <c r="A6" s="23" t="s">
        <v>6</v>
      </c>
      <c r="B6" s="31" t="s">
        <v>40</v>
      </c>
      <c r="C6" s="7">
        <v>3087</v>
      </c>
      <c r="D6" s="7">
        <v>1615</v>
      </c>
      <c r="E6" s="7">
        <v>1539</v>
      </c>
      <c r="F6" s="7">
        <v>76</v>
      </c>
      <c r="G6" s="7">
        <v>1472</v>
      </c>
    </row>
    <row r="7" spans="1:12" ht="11.65" customHeight="1">
      <c r="A7" s="19" t="s">
        <v>40</v>
      </c>
      <c r="B7" s="32" t="s">
        <v>10</v>
      </c>
      <c r="C7" s="6">
        <v>1596</v>
      </c>
      <c r="D7" s="6">
        <v>822</v>
      </c>
      <c r="E7" s="6">
        <v>799</v>
      </c>
      <c r="F7" s="6">
        <v>23</v>
      </c>
      <c r="G7" s="6">
        <v>774</v>
      </c>
      <c r="H7" t="s">
        <v>40</v>
      </c>
      <c r="I7" t="s">
        <v>40</v>
      </c>
      <c r="K7" t="s">
        <v>40</v>
      </c>
      <c r="L7" t="s">
        <v>40</v>
      </c>
    </row>
    <row r="8" spans="1:12" ht="11.65" customHeight="1">
      <c r="A8" s="19" t="s">
        <v>40</v>
      </c>
      <c r="B8" s="32" t="s">
        <v>11</v>
      </c>
      <c r="C8" s="6">
        <v>152</v>
      </c>
      <c r="D8" s="6">
        <v>87</v>
      </c>
      <c r="E8" s="6">
        <v>83</v>
      </c>
      <c r="F8" s="6">
        <v>4</v>
      </c>
      <c r="G8" s="6">
        <v>65</v>
      </c>
      <c r="H8" t="s">
        <v>40</v>
      </c>
      <c r="I8" t="s">
        <v>40</v>
      </c>
      <c r="K8" t="s">
        <v>40</v>
      </c>
      <c r="L8" t="s">
        <v>40</v>
      </c>
    </row>
    <row r="9" spans="1:12" ht="11.65" customHeight="1">
      <c r="A9" s="19" t="s">
        <v>40</v>
      </c>
      <c r="B9" s="32" t="s">
        <v>12</v>
      </c>
      <c r="C9" s="6">
        <v>1339</v>
      </c>
      <c r="D9" s="6">
        <v>706</v>
      </c>
      <c r="E9" s="6">
        <v>657</v>
      </c>
      <c r="F9" s="6">
        <v>49</v>
      </c>
      <c r="G9" s="6">
        <v>633</v>
      </c>
      <c r="H9" t="s">
        <v>40</v>
      </c>
      <c r="I9" t="s">
        <v>40</v>
      </c>
      <c r="K9" t="s">
        <v>40</v>
      </c>
      <c r="L9" t="s">
        <v>40</v>
      </c>
    </row>
    <row r="10" spans="1:12" ht="13.15" customHeight="1">
      <c r="A10" s="18" t="s">
        <v>13</v>
      </c>
      <c r="B10" s="33" t="s">
        <v>40</v>
      </c>
      <c r="C10" s="7">
        <v>1518</v>
      </c>
      <c r="D10" s="7">
        <v>536</v>
      </c>
      <c r="E10" s="7">
        <v>495</v>
      </c>
      <c r="F10" s="7">
        <v>41</v>
      </c>
      <c r="G10" s="7">
        <v>982</v>
      </c>
    </row>
    <row r="11" spans="1:12" ht="11.65" customHeight="1">
      <c r="A11" s="19" t="s">
        <v>40</v>
      </c>
      <c r="B11" s="32" t="s">
        <v>10</v>
      </c>
      <c r="C11" s="6">
        <v>793</v>
      </c>
      <c r="D11" s="6">
        <v>287</v>
      </c>
      <c r="E11" s="6">
        <v>273</v>
      </c>
      <c r="F11" s="6">
        <v>14</v>
      </c>
      <c r="G11" s="6">
        <v>506</v>
      </c>
      <c r="H11" t="s">
        <v>40</v>
      </c>
      <c r="I11" t="s">
        <v>40</v>
      </c>
      <c r="K11" t="s">
        <v>40</v>
      </c>
      <c r="L11" t="s">
        <v>40</v>
      </c>
    </row>
    <row r="12" spans="1:12" ht="11.65" customHeight="1">
      <c r="A12" s="19" t="s">
        <v>40</v>
      </c>
      <c r="B12" s="32" t="s">
        <v>11</v>
      </c>
      <c r="C12" s="6">
        <v>72</v>
      </c>
      <c r="D12" s="6">
        <v>35</v>
      </c>
      <c r="E12" s="6">
        <v>33</v>
      </c>
      <c r="F12" s="6">
        <v>2</v>
      </c>
      <c r="G12" s="6">
        <v>37</v>
      </c>
      <c r="H12" t="s">
        <v>40</v>
      </c>
      <c r="I12" t="s">
        <v>40</v>
      </c>
      <c r="K12" t="s">
        <v>40</v>
      </c>
      <c r="L12" t="s">
        <v>40</v>
      </c>
    </row>
    <row r="13" spans="1:12" ht="11.65" customHeight="1">
      <c r="A13" s="19" t="s">
        <v>40</v>
      </c>
      <c r="B13" s="32" t="s">
        <v>12</v>
      </c>
      <c r="C13" s="6">
        <v>653</v>
      </c>
      <c r="D13" s="6">
        <v>214</v>
      </c>
      <c r="E13" s="6">
        <v>189</v>
      </c>
      <c r="F13" s="6">
        <v>25</v>
      </c>
      <c r="G13" s="6">
        <v>439</v>
      </c>
      <c r="H13" t="s">
        <v>40</v>
      </c>
      <c r="I13" t="s">
        <v>40</v>
      </c>
      <c r="K13" t="s">
        <v>40</v>
      </c>
      <c r="L13" t="s">
        <v>40</v>
      </c>
    </row>
    <row r="14" spans="1:12" ht="13.15" customHeight="1">
      <c r="A14" s="18" t="s">
        <v>14</v>
      </c>
      <c r="B14" s="33" t="s">
        <v>40</v>
      </c>
      <c r="C14" s="7">
        <v>1569</v>
      </c>
      <c r="D14" s="7">
        <v>1079</v>
      </c>
      <c r="E14" s="7">
        <v>1044</v>
      </c>
      <c r="F14" s="7">
        <v>35</v>
      </c>
      <c r="G14" s="7">
        <v>490</v>
      </c>
    </row>
    <row r="15" spans="1:12" ht="11.65" customHeight="1">
      <c r="A15" s="19" t="s">
        <v>40</v>
      </c>
      <c r="B15" s="32" t="s">
        <v>10</v>
      </c>
      <c r="C15" s="6">
        <v>803</v>
      </c>
      <c r="D15" s="6">
        <v>535</v>
      </c>
      <c r="E15" s="6">
        <v>526</v>
      </c>
      <c r="F15" s="6">
        <v>9</v>
      </c>
      <c r="G15" s="6">
        <v>268</v>
      </c>
      <c r="H15" t="s">
        <v>40</v>
      </c>
      <c r="I15" t="s">
        <v>40</v>
      </c>
      <c r="K15" t="s">
        <v>40</v>
      </c>
      <c r="L15" t="s">
        <v>40</v>
      </c>
    </row>
    <row r="16" spans="1:12" ht="11.65" customHeight="1">
      <c r="A16" s="19" t="s">
        <v>40</v>
      </c>
      <c r="B16" s="32" t="s">
        <v>11</v>
      </c>
      <c r="C16" s="6">
        <v>80</v>
      </c>
      <c r="D16" s="6">
        <v>52</v>
      </c>
      <c r="E16" s="6">
        <v>50</v>
      </c>
      <c r="F16" s="6">
        <v>2</v>
      </c>
      <c r="G16" s="6">
        <v>28</v>
      </c>
      <c r="H16" t="s">
        <v>40</v>
      </c>
      <c r="I16" t="s">
        <v>40</v>
      </c>
      <c r="K16" t="s">
        <v>40</v>
      </c>
      <c r="L16" t="s">
        <v>40</v>
      </c>
    </row>
    <row r="17" spans="1:12" ht="11.65" customHeight="1">
      <c r="A17" s="20" t="s">
        <v>40</v>
      </c>
      <c r="B17" s="34" t="s">
        <v>12</v>
      </c>
      <c r="C17" s="8">
        <v>686</v>
      </c>
      <c r="D17" s="8">
        <v>492</v>
      </c>
      <c r="E17" s="8">
        <v>468</v>
      </c>
      <c r="F17" s="8">
        <v>24</v>
      </c>
      <c r="G17" s="8">
        <v>194</v>
      </c>
      <c r="H17" t="s">
        <v>40</v>
      </c>
      <c r="I17" t="s">
        <v>40</v>
      </c>
      <c r="K17" t="s">
        <v>40</v>
      </c>
      <c r="L17" t="s">
        <v>40</v>
      </c>
    </row>
    <row r="18" spans="1:12" s="28" customFormat="1" ht="33" customHeight="1">
      <c r="A18" s="25" t="s">
        <v>52</v>
      </c>
      <c r="B18" s="26" t="s">
        <v>40</v>
      </c>
      <c r="C18" s="27" t="s">
        <v>40</v>
      </c>
      <c r="D18" s="27" t="s">
        <v>40</v>
      </c>
      <c r="E18" s="27" t="s">
        <v>40</v>
      </c>
      <c r="F18" s="27" t="s">
        <v>40</v>
      </c>
      <c r="G18" s="27" t="s">
        <v>40</v>
      </c>
      <c r="J18" s="28" t="s">
        <v>40</v>
      </c>
    </row>
    <row r="19" spans="1:12" ht="16.149999999999999" customHeight="1">
      <c r="A19" s="14" t="s">
        <v>53</v>
      </c>
      <c r="B19" s="15" t="s">
        <v>40</v>
      </c>
      <c r="C19" s="16" t="s">
        <v>40</v>
      </c>
      <c r="D19" s="16" t="s">
        <v>40</v>
      </c>
      <c r="E19" s="16" t="s">
        <v>40</v>
      </c>
      <c r="F19" s="17" t="s">
        <v>40</v>
      </c>
      <c r="G19" s="17" t="s">
        <v>40</v>
      </c>
      <c r="J19" t="s">
        <v>40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L55"/>
  <sheetViews>
    <sheetView showGridLines="0" zoomScaleNormal="100" workbookViewId="0">
      <selection sqref="A1:G1"/>
    </sheetView>
  </sheetViews>
  <sheetFormatPr baseColWidth="10" defaultRowHeight="11.25"/>
  <cols>
    <col min="1" max="1" width="21.1640625" customWidth="1"/>
    <col min="2" max="2" width="57.33203125" bestFit="1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s="30" customFormat="1" ht="33" customHeight="1">
      <c r="A2" s="29" t="s">
        <v>39</v>
      </c>
      <c r="B2" s="29" t="s">
        <v>40</v>
      </c>
      <c r="C2" s="29" t="s">
        <v>40</v>
      </c>
      <c r="D2" s="29" t="s">
        <v>40</v>
      </c>
      <c r="E2" s="29" t="s">
        <v>40</v>
      </c>
      <c r="F2" s="29" t="s">
        <v>40</v>
      </c>
      <c r="G2" s="29" t="s">
        <v>40</v>
      </c>
      <c r="J2" s="30" t="s">
        <v>40</v>
      </c>
    </row>
    <row r="3" spans="1:12" ht="16.899999999999999" customHeight="1">
      <c r="A3" s="22" t="s">
        <v>2</v>
      </c>
      <c r="B3" s="22" t="s">
        <v>40</v>
      </c>
      <c r="C3" s="22" t="s">
        <v>3</v>
      </c>
      <c r="D3" s="22" t="s">
        <v>4</v>
      </c>
      <c r="E3" s="22" t="s">
        <v>40</v>
      </c>
      <c r="F3" s="22" t="s">
        <v>40</v>
      </c>
      <c r="G3" s="22" t="s">
        <v>40</v>
      </c>
    </row>
    <row r="4" spans="1:12" ht="16.899999999999999" customHeight="1">
      <c r="A4" s="22" t="s">
        <v>40</v>
      </c>
      <c r="B4" s="22" t="s">
        <v>40</v>
      </c>
      <c r="C4" s="22" t="s">
        <v>40</v>
      </c>
      <c r="D4" s="22" t="s">
        <v>5</v>
      </c>
      <c r="E4" s="22" t="s">
        <v>40</v>
      </c>
      <c r="F4" s="22" t="s">
        <v>40</v>
      </c>
      <c r="G4" s="22" t="s">
        <v>41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</row>
    <row r="5" spans="1:12" ht="16.899999999999999" customHeight="1">
      <c r="A5" s="22" t="s">
        <v>40</v>
      </c>
      <c r="B5" s="22" t="s">
        <v>40</v>
      </c>
      <c r="C5" s="22" t="s">
        <v>40</v>
      </c>
      <c r="D5" s="2" t="s">
        <v>6</v>
      </c>
      <c r="E5" s="2" t="s">
        <v>7</v>
      </c>
      <c r="F5" s="2" t="s">
        <v>8</v>
      </c>
      <c r="G5" s="22" t="s">
        <v>9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</row>
    <row r="6" spans="1:12" ht="13.15" customHeight="1">
      <c r="A6" s="23" t="s">
        <v>6</v>
      </c>
      <c r="B6" s="31" t="s">
        <v>40</v>
      </c>
      <c r="C6" s="7">
        <v>24122</v>
      </c>
      <c r="D6" s="7">
        <v>13394</v>
      </c>
      <c r="E6" s="7">
        <v>12702</v>
      </c>
      <c r="F6" s="7">
        <v>692</v>
      </c>
      <c r="G6" s="7">
        <v>10728</v>
      </c>
    </row>
    <row r="7" spans="1:12" ht="11.65" customHeight="1">
      <c r="A7" s="19" t="s">
        <v>40</v>
      </c>
      <c r="B7" s="32" t="s">
        <v>10</v>
      </c>
      <c r="C7" s="6">
        <v>7467</v>
      </c>
      <c r="D7" s="6">
        <v>3820</v>
      </c>
      <c r="E7" s="6">
        <v>3718</v>
      </c>
      <c r="F7" s="6">
        <v>102</v>
      </c>
      <c r="G7" s="6">
        <v>3647</v>
      </c>
      <c r="H7" t="s">
        <v>40</v>
      </c>
      <c r="I7" t="s">
        <v>40</v>
      </c>
      <c r="K7" t="s">
        <v>40</v>
      </c>
      <c r="L7" t="s">
        <v>40</v>
      </c>
    </row>
    <row r="8" spans="1:12" ht="11.65" customHeight="1">
      <c r="A8" s="19" t="s">
        <v>40</v>
      </c>
      <c r="B8" s="32" t="s">
        <v>11</v>
      </c>
      <c r="C8" s="6">
        <v>859</v>
      </c>
      <c r="D8" s="6">
        <v>490</v>
      </c>
      <c r="E8" s="6">
        <v>469</v>
      </c>
      <c r="F8" s="6">
        <v>21</v>
      </c>
      <c r="G8" s="6">
        <v>369</v>
      </c>
      <c r="H8" t="s">
        <v>40</v>
      </c>
      <c r="I8" t="s">
        <v>40</v>
      </c>
      <c r="K8" t="s">
        <v>40</v>
      </c>
      <c r="L8" t="s">
        <v>40</v>
      </c>
    </row>
    <row r="9" spans="1:12" ht="11.65" customHeight="1">
      <c r="A9" s="19" t="s">
        <v>40</v>
      </c>
      <c r="B9" s="32" t="s">
        <v>12</v>
      </c>
      <c r="C9" s="6">
        <v>15796</v>
      </c>
      <c r="D9" s="6">
        <v>9084</v>
      </c>
      <c r="E9" s="6">
        <v>8515</v>
      </c>
      <c r="F9" s="6">
        <v>569</v>
      </c>
      <c r="G9" s="6">
        <v>6712</v>
      </c>
      <c r="H9" t="s">
        <v>40</v>
      </c>
      <c r="I9" t="s">
        <v>40</v>
      </c>
      <c r="K9" t="s">
        <v>40</v>
      </c>
      <c r="L9" t="s">
        <v>40</v>
      </c>
    </row>
    <row r="10" spans="1:12" ht="13.15" customHeight="1">
      <c r="A10" s="18" t="s">
        <v>13</v>
      </c>
      <c r="B10" s="33" t="s">
        <v>40</v>
      </c>
      <c r="C10" s="7">
        <v>12336</v>
      </c>
      <c r="D10" s="7">
        <v>5062</v>
      </c>
      <c r="E10" s="7">
        <v>4613</v>
      </c>
      <c r="F10" s="7">
        <v>449</v>
      </c>
      <c r="G10" s="7">
        <v>7274</v>
      </c>
    </row>
    <row r="11" spans="1:12" ht="11.65" customHeight="1">
      <c r="A11" s="19" t="s">
        <v>40</v>
      </c>
      <c r="B11" s="32" t="s">
        <v>10</v>
      </c>
      <c r="C11" s="6">
        <v>4122</v>
      </c>
      <c r="D11" s="6">
        <v>1799</v>
      </c>
      <c r="E11" s="6">
        <v>1737</v>
      </c>
      <c r="F11" s="6">
        <v>62</v>
      </c>
      <c r="G11" s="6">
        <v>2323</v>
      </c>
      <c r="H11" t="s">
        <v>40</v>
      </c>
      <c r="I11" t="s">
        <v>40</v>
      </c>
      <c r="K11" t="s">
        <v>40</v>
      </c>
      <c r="L11" t="s">
        <v>40</v>
      </c>
    </row>
    <row r="12" spans="1:12" ht="11.65" customHeight="1">
      <c r="A12" s="19" t="s">
        <v>40</v>
      </c>
      <c r="B12" s="32" t="s">
        <v>11</v>
      </c>
      <c r="C12" s="6">
        <v>439</v>
      </c>
      <c r="D12" s="6">
        <v>221</v>
      </c>
      <c r="E12" s="6">
        <v>208</v>
      </c>
      <c r="F12" s="6">
        <v>13</v>
      </c>
      <c r="G12" s="6">
        <v>218</v>
      </c>
      <c r="H12" t="s">
        <v>40</v>
      </c>
      <c r="I12" t="s">
        <v>40</v>
      </c>
      <c r="K12" t="s">
        <v>40</v>
      </c>
      <c r="L12" t="s">
        <v>40</v>
      </c>
    </row>
    <row r="13" spans="1:12" ht="11.65" customHeight="1">
      <c r="A13" s="19" t="s">
        <v>40</v>
      </c>
      <c r="B13" s="32" t="s">
        <v>12</v>
      </c>
      <c r="C13" s="6">
        <v>7775</v>
      </c>
      <c r="D13" s="6">
        <v>3042</v>
      </c>
      <c r="E13" s="6">
        <v>2668</v>
      </c>
      <c r="F13" s="6">
        <v>374</v>
      </c>
      <c r="G13" s="6">
        <v>4733</v>
      </c>
      <c r="H13" t="s">
        <v>40</v>
      </c>
      <c r="I13" t="s">
        <v>40</v>
      </c>
      <c r="K13" t="s">
        <v>40</v>
      </c>
      <c r="L13" t="s">
        <v>40</v>
      </c>
    </row>
    <row r="14" spans="1:12" ht="13.15" customHeight="1">
      <c r="A14" s="18" t="s">
        <v>14</v>
      </c>
      <c r="B14" s="33" t="s">
        <v>40</v>
      </c>
      <c r="C14" s="7">
        <v>11786</v>
      </c>
      <c r="D14" s="7">
        <v>8332</v>
      </c>
      <c r="E14" s="7">
        <v>8089</v>
      </c>
      <c r="F14" s="7">
        <v>243</v>
      </c>
      <c r="G14" s="7">
        <v>3454</v>
      </c>
    </row>
    <row r="15" spans="1:12" ht="11.65" customHeight="1">
      <c r="A15" s="19" t="s">
        <v>40</v>
      </c>
      <c r="B15" s="32" t="s">
        <v>10</v>
      </c>
      <c r="C15" s="6">
        <v>3345</v>
      </c>
      <c r="D15" s="6">
        <v>2021</v>
      </c>
      <c r="E15" s="6">
        <v>1981</v>
      </c>
      <c r="F15" s="6">
        <v>40</v>
      </c>
      <c r="G15" s="6">
        <v>1324</v>
      </c>
      <c r="H15" t="s">
        <v>40</v>
      </c>
      <c r="I15" t="s">
        <v>40</v>
      </c>
      <c r="K15" t="s">
        <v>40</v>
      </c>
      <c r="L15" t="s">
        <v>40</v>
      </c>
    </row>
    <row r="16" spans="1:12" ht="11.65" customHeight="1">
      <c r="A16" s="19" t="s">
        <v>40</v>
      </c>
      <c r="B16" s="32" t="s">
        <v>11</v>
      </c>
      <c r="C16" s="6">
        <v>420</v>
      </c>
      <c r="D16" s="6">
        <v>269</v>
      </c>
      <c r="E16" s="6">
        <v>261</v>
      </c>
      <c r="F16" s="6">
        <v>8</v>
      </c>
      <c r="G16" s="6">
        <v>151</v>
      </c>
      <c r="H16" t="s">
        <v>40</v>
      </c>
      <c r="I16" t="s">
        <v>40</v>
      </c>
      <c r="K16" t="s">
        <v>40</v>
      </c>
      <c r="L16" t="s">
        <v>40</v>
      </c>
    </row>
    <row r="17" spans="1:12" ht="11.65" customHeight="1">
      <c r="A17" s="20" t="s">
        <v>40</v>
      </c>
      <c r="B17" s="34" t="s">
        <v>12</v>
      </c>
      <c r="C17" s="8">
        <v>8021</v>
      </c>
      <c r="D17" s="8">
        <v>6042</v>
      </c>
      <c r="E17" s="8">
        <v>5847</v>
      </c>
      <c r="F17" s="8">
        <v>195</v>
      </c>
      <c r="G17" s="8">
        <v>1979</v>
      </c>
      <c r="H17" t="s">
        <v>40</v>
      </c>
      <c r="I17" t="s">
        <v>40</v>
      </c>
      <c r="K17" t="s">
        <v>40</v>
      </c>
      <c r="L17" t="s">
        <v>40</v>
      </c>
    </row>
    <row r="18" spans="1:12" s="28" customFormat="1" ht="33" customHeight="1">
      <c r="A18" s="25" t="s">
        <v>52</v>
      </c>
      <c r="B18" s="26" t="s">
        <v>40</v>
      </c>
      <c r="C18" s="27" t="s">
        <v>40</v>
      </c>
      <c r="D18" s="27" t="s">
        <v>40</v>
      </c>
      <c r="E18" s="27" t="s">
        <v>40</v>
      </c>
      <c r="F18" s="27" t="s">
        <v>40</v>
      </c>
      <c r="G18" s="27" t="s">
        <v>40</v>
      </c>
      <c r="J18" s="28" t="s">
        <v>40</v>
      </c>
    </row>
    <row r="19" spans="1:12" ht="16.149999999999999" customHeight="1">
      <c r="A19" s="14" t="s">
        <v>53</v>
      </c>
      <c r="B19" s="15" t="s">
        <v>40</v>
      </c>
      <c r="C19" s="16" t="s">
        <v>40</v>
      </c>
      <c r="D19" s="16" t="s">
        <v>40</v>
      </c>
      <c r="E19" s="16" t="s">
        <v>40</v>
      </c>
      <c r="F19" s="17" t="s">
        <v>40</v>
      </c>
      <c r="G19" s="17" t="s">
        <v>40</v>
      </c>
      <c r="J19" t="s">
        <v>40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 7.4</vt:lpstr>
      <vt:lpstr>Cuadro 7.4.1</vt:lpstr>
      <vt:lpstr>Cuadro 7.4.2</vt:lpstr>
      <vt:lpstr>Cuadro 7.4.3</vt:lpstr>
      <vt:lpstr>Cuadro 7.4.4</vt:lpstr>
      <vt:lpstr>Cuadro 7.4.5</vt:lpstr>
      <vt:lpstr>Cuadro 7.4.6</vt:lpstr>
      <vt:lpstr>Cuadro 7.4.7</vt:lpstr>
      <vt:lpstr>Cuadro 7.4.8</vt:lpstr>
      <vt:lpstr>Cuadro 7.4.9</vt:lpstr>
      <vt:lpstr>Cuadro 7.4.10</vt:lpstr>
      <vt:lpstr>Cuadro 7.4.11</vt:lpstr>
      <vt:lpstr>Cuadro 7.4.12</vt:lpstr>
      <vt:lpstr>Cuadro 7.4.13</vt:lpstr>
      <vt:lpstr>Cuadro 7.4.14</vt:lpstr>
      <vt:lpstr>Cuadro 7.4.15</vt:lpstr>
      <vt:lpstr>Cuadro 7.4.16</vt:lpstr>
      <vt:lpstr>Cuadro 7.4.17</vt:lpstr>
      <vt:lpstr>Cuadro 7.4.18</vt:lpstr>
      <vt:lpstr>Cuadro 7.4.19</vt:lpstr>
      <vt:lpstr>Cuadro 7.4.20</vt:lpstr>
      <vt:lpstr>Cuadro 7.4.21</vt:lpstr>
      <vt:lpstr>Cuadro 7.4.22</vt:lpstr>
      <vt:lpstr>Cuadro 7.4.23</vt:lpstr>
      <vt:lpstr>Cuadro 7.4.24</vt:lpstr>
      <vt:lpstr>Cuadro 7.4.25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Gonzalia Rodrigo</cp:lastModifiedBy>
  <cp:revision>1</cp:revision>
  <dcterms:created xsi:type="dcterms:W3CDTF">2024-01-16T14:21:54Z</dcterms:created>
  <dcterms:modified xsi:type="dcterms:W3CDTF">2024-02-14T20:00:49Z</dcterms:modified>
</cp:coreProperties>
</file>